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5020" yWindow="1200" windowWidth="42540" windowHeight="18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1" i="1" l="1"/>
  <c r="T69" i="1"/>
  <c r="T73" i="1"/>
  <c r="T75" i="1"/>
  <c r="T66" i="1"/>
  <c r="T64" i="1"/>
  <c r="E72" i="1"/>
  <c r="E73" i="1"/>
  <c r="E74" i="1"/>
  <c r="E75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U69" i="1"/>
  <c r="V69" i="1"/>
  <c r="W69" i="1"/>
  <c r="X69" i="1"/>
  <c r="Y69" i="1"/>
  <c r="Z69" i="1"/>
  <c r="AA2" i="1"/>
  <c r="AA3" i="1"/>
  <c r="AA4" i="1"/>
  <c r="AA5" i="1"/>
  <c r="AA6" i="1"/>
  <c r="AA7" i="1"/>
  <c r="AA8" i="1"/>
  <c r="AA9" i="1"/>
  <c r="AA10" i="1"/>
  <c r="AA11" i="1"/>
  <c r="AA69" i="1"/>
  <c r="C69" i="1"/>
  <c r="U68" i="1"/>
  <c r="V68" i="1"/>
  <c r="W68" i="1"/>
  <c r="X68" i="1"/>
  <c r="Y68" i="1"/>
  <c r="Z68" i="1"/>
  <c r="AA68" i="1"/>
  <c r="U70" i="1"/>
  <c r="V70" i="1"/>
  <c r="W70" i="1"/>
  <c r="X70" i="1"/>
  <c r="Y70" i="1"/>
  <c r="Z70" i="1"/>
  <c r="AA12" i="1"/>
  <c r="AA13" i="1"/>
  <c r="AA14" i="1"/>
  <c r="AA15" i="1"/>
  <c r="AA16" i="1"/>
  <c r="AA17" i="1"/>
  <c r="AA18" i="1"/>
  <c r="AA19" i="1"/>
  <c r="AA20" i="1"/>
  <c r="AA21" i="1"/>
  <c r="AA70" i="1"/>
  <c r="U71" i="1"/>
  <c r="V71" i="1"/>
  <c r="W71" i="1"/>
  <c r="X71" i="1"/>
  <c r="Y71" i="1"/>
  <c r="Z71" i="1"/>
  <c r="AA71" i="1"/>
  <c r="U72" i="1"/>
  <c r="V72" i="1"/>
  <c r="W72" i="1"/>
  <c r="X72" i="1"/>
  <c r="Y72" i="1"/>
  <c r="Z72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72" i="1"/>
  <c r="U73" i="1"/>
  <c r="V73" i="1"/>
  <c r="W73" i="1"/>
  <c r="X73" i="1"/>
  <c r="Y73" i="1"/>
  <c r="Z73" i="1"/>
  <c r="AA73" i="1"/>
  <c r="U74" i="1"/>
  <c r="V74" i="1"/>
  <c r="W74" i="1"/>
  <c r="X74" i="1"/>
  <c r="Y74" i="1"/>
  <c r="Z74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74" i="1"/>
  <c r="U75" i="1"/>
  <c r="V75" i="1"/>
  <c r="W75" i="1"/>
  <c r="X75" i="1"/>
  <c r="Y75" i="1"/>
  <c r="Z75" i="1"/>
  <c r="AA75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D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D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D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D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C75" i="1"/>
  <c r="C74" i="1"/>
  <c r="C73" i="1"/>
  <c r="C72" i="1"/>
  <c r="C71" i="1"/>
  <c r="C70" i="1"/>
  <c r="C68" i="1"/>
  <c r="AA63" i="1"/>
  <c r="AA64" i="1"/>
  <c r="AA65" i="1"/>
  <c r="AA66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U63" i="1"/>
  <c r="V63" i="1"/>
  <c r="W63" i="1"/>
  <c r="X63" i="1"/>
  <c r="Y63" i="1"/>
  <c r="Z63" i="1"/>
  <c r="S63" i="1"/>
  <c r="T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U64" i="1"/>
  <c r="V64" i="1"/>
  <c r="W64" i="1"/>
  <c r="X64" i="1"/>
  <c r="Y64" i="1"/>
  <c r="Z64" i="1"/>
  <c r="S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U65" i="1"/>
  <c r="V65" i="1"/>
  <c r="W65" i="1"/>
  <c r="X65" i="1"/>
  <c r="Y65" i="1"/>
  <c r="Z65" i="1"/>
  <c r="S65" i="1"/>
  <c r="T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U66" i="1"/>
  <c r="V66" i="1"/>
  <c r="W66" i="1"/>
  <c r="X66" i="1"/>
  <c r="Y66" i="1"/>
  <c r="Z66" i="1"/>
  <c r="S66" i="1"/>
  <c r="C63" i="1"/>
  <c r="C66" i="1"/>
  <c r="C65" i="1"/>
  <c r="C64" i="1"/>
</calcChain>
</file>

<file path=xl/sharedStrings.xml><?xml version="1.0" encoding="utf-8"?>
<sst xmlns="http://schemas.openxmlformats.org/spreadsheetml/2006/main" count="165" uniqueCount="39">
  <si>
    <t>SPT</t>
  </si>
  <si>
    <t>TST</t>
  </si>
  <si>
    <t>SL</t>
  </si>
  <si>
    <t>REM latency</t>
  </si>
  <si>
    <t>SE  (TST/SPT)</t>
  </si>
  <si>
    <t>%stage1     (/TST)</t>
  </si>
  <si>
    <t>%stage2   (/TST)</t>
  </si>
  <si>
    <t>%stage34  (/TST)</t>
  </si>
  <si>
    <t>%stageREM  (/TST)</t>
  </si>
  <si>
    <t>SE  (TST/TIB)</t>
  </si>
  <si>
    <t>%stageWAKE (/SPT)</t>
  </si>
  <si>
    <t>%stage1     (/SPT)</t>
  </si>
  <si>
    <t>%stage2   (SPT)</t>
  </si>
  <si>
    <t>%stage34  (/SPT)</t>
  </si>
  <si>
    <t>%stageREM  (/SPT)</t>
  </si>
  <si>
    <t>arousal index</t>
  </si>
  <si>
    <t>VASS</t>
  </si>
  <si>
    <t>SSS</t>
  </si>
  <si>
    <t>VASP</t>
  </si>
  <si>
    <t>SSS2</t>
  </si>
  <si>
    <t>VASP2</t>
  </si>
  <si>
    <t>GH</t>
  </si>
  <si>
    <t>RO</t>
  </si>
  <si>
    <t>EPT</t>
  </si>
  <si>
    <t>mean</t>
  </si>
  <si>
    <t>SEM</t>
  </si>
  <si>
    <t>LF/HF</t>
  </si>
  <si>
    <t>Study</t>
  </si>
  <si>
    <t>Topper</t>
  </si>
  <si>
    <t>I</t>
  </si>
  <si>
    <t>HR</t>
  </si>
  <si>
    <t>LR</t>
  </si>
  <si>
    <t>II</t>
  </si>
  <si>
    <r>
      <t>Study</t>
    </r>
    <r>
      <rPr>
        <sz val="12"/>
        <color theme="1"/>
        <rFont val="ＭＳ Ｐゴシック"/>
        <family val="2"/>
        <charset val="128"/>
      </rPr>
      <t>　</t>
    </r>
    <r>
      <rPr>
        <sz val="12"/>
        <color theme="1"/>
        <rFont val="Calibri"/>
        <family val="2"/>
        <charset val="238"/>
        <scheme val="minor"/>
      </rPr>
      <t xml:space="preserve"> I</t>
    </r>
  </si>
  <si>
    <t xml:space="preserve">Study II </t>
  </si>
  <si>
    <t>Stdy I HR</t>
  </si>
  <si>
    <t>Study I LR</t>
  </si>
  <si>
    <t>Study II HR</t>
  </si>
  <si>
    <t>Study II 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</si>
</sst>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 "/>
    <numFmt numFmtId="165" formatCode="0.0_);[Red]\(0.0\)"/>
    <numFmt numFmtId="166" formatCode="0.0"/>
  </numFmts>
  <fonts count="5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antinghei SC Demibold"/>
      <family val="2"/>
    </font>
    <font>
      <sz val="12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/>
    <xf numFmtId="164" fontId="0" fillId="0" borderId="0" xfId="0" applyNumberForma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2" fontId="0" fillId="0" borderId="0" xfId="0" applyNumberFormat="1"/>
    <xf numFmtId="166" fontId="0" fillId="0" borderId="0" xfId="0" applyNumberFormat="1" applyFill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" fontId="0" fillId="0" borderId="0" xfId="0" applyNumberForma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vertical="center"/>
    </xf>
    <xf numFmtId="2" fontId="0" fillId="2" borderId="0" xfId="0" applyNumberFormat="1" applyFill="1"/>
    <xf numFmtId="0" fontId="0" fillId="2" borderId="0" xfId="0" applyFill="1"/>
    <xf numFmtId="166" fontId="0" fillId="2" borderId="0" xfId="0" applyNumberFormat="1" applyFill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showRuler="0" workbookViewId="0">
      <selection activeCell="AB51" sqref="AB51"/>
    </sheetView>
  </sheetViews>
  <sheetFormatPr baseColWidth="10" defaultRowHeight="15" x14ac:dyDescent="0"/>
  <sheetData>
    <row r="1" spans="1:27" ht="30">
      <c r="A1" s="16" t="s">
        <v>27</v>
      </c>
      <c r="B1" s="17" t="s">
        <v>28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7" t="s">
        <v>22</v>
      </c>
      <c r="T1" s="7" t="s">
        <v>23</v>
      </c>
      <c r="U1" s="7" t="s">
        <v>16</v>
      </c>
      <c r="V1" s="7" t="s">
        <v>17</v>
      </c>
      <c r="W1" s="7" t="s">
        <v>18</v>
      </c>
      <c r="X1" s="7" t="s">
        <v>19</v>
      </c>
      <c r="Y1" s="7" t="s">
        <v>20</v>
      </c>
      <c r="Z1" s="7" t="s">
        <v>21</v>
      </c>
      <c r="AA1" s="7" t="s">
        <v>26</v>
      </c>
    </row>
    <row r="2" spans="1:27" s="3" customFormat="1">
      <c r="A2" s="16" t="s">
        <v>29</v>
      </c>
      <c r="B2" s="17" t="s">
        <v>30</v>
      </c>
      <c r="C2" s="13">
        <v>471.5</v>
      </c>
      <c r="D2" s="13">
        <v>290.5</v>
      </c>
      <c r="E2" s="13">
        <v>8.5</v>
      </c>
      <c r="F2" s="13">
        <v>54.5</v>
      </c>
      <c r="G2" s="14">
        <v>61.6</v>
      </c>
      <c r="H2" s="14">
        <v>8.3000000000000007</v>
      </c>
      <c r="I2" s="14">
        <v>69.900000000000006</v>
      </c>
      <c r="J2" s="14">
        <v>10.4</v>
      </c>
      <c r="K2" s="14">
        <v>11.5</v>
      </c>
      <c r="L2" s="14">
        <v>60.5</v>
      </c>
      <c r="M2" s="14">
        <v>38.4</v>
      </c>
      <c r="N2" s="14">
        <v>5.0999999999999996</v>
      </c>
      <c r="O2" s="14">
        <v>43.1</v>
      </c>
      <c r="P2" s="14">
        <v>6.4</v>
      </c>
      <c r="Q2" s="14">
        <v>7.1</v>
      </c>
      <c r="R2" s="13">
        <v>1</v>
      </c>
      <c r="S2" s="6">
        <v>3</v>
      </c>
      <c r="T2" s="9">
        <v>50</v>
      </c>
      <c r="U2" s="9">
        <v>5.6</v>
      </c>
      <c r="V2" s="11">
        <v>3</v>
      </c>
      <c r="W2" s="5">
        <v>8.1</v>
      </c>
      <c r="X2" s="11">
        <v>1</v>
      </c>
      <c r="Y2" s="9">
        <v>8.9</v>
      </c>
      <c r="Z2" s="9">
        <v>8.6999999999999993</v>
      </c>
      <c r="AA2" s="8">
        <f>AVERAGE(V2:Y2)</f>
        <v>5.25</v>
      </c>
    </row>
    <row r="3" spans="1:27" s="3" customFormat="1">
      <c r="A3" s="16" t="s">
        <v>29</v>
      </c>
      <c r="B3" s="17" t="s">
        <v>30</v>
      </c>
      <c r="C3" s="13">
        <v>457</v>
      </c>
      <c r="D3" s="13">
        <v>446.5</v>
      </c>
      <c r="E3" s="13">
        <v>23</v>
      </c>
      <c r="F3" s="13">
        <v>66</v>
      </c>
      <c r="G3" s="14">
        <v>97.7</v>
      </c>
      <c r="H3" s="14">
        <v>8.4</v>
      </c>
      <c r="I3" s="14">
        <v>58.8</v>
      </c>
      <c r="J3" s="14">
        <v>5.8</v>
      </c>
      <c r="K3" s="14">
        <v>27</v>
      </c>
      <c r="L3" s="14">
        <v>93</v>
      </c>
      <c r="M3" s="14">
        <v>2.2999999999999998</v>
      </c>
      <c r="N3" s="14">
        <v>8.1999999999999993</v>
      </c>
      <c r="O3" s="14">
        <v>57.4</v>
      </c>
      <c r="P3" s="14">
        <v>5.7</v>
      </c>
      <c r="Q3" s="14">
        <v>26.4</v>
      </c>
      <c r="R3" s="13">
        <v>4.4000000000000004</v>
      </c>
      <c r="S3" s="6">
        <v>0</v>
      </c>
      <c r="T3" s="9"/>
      <c r="U3" s="9">
        <v>8.1</v>
      </c>
      <c r="V3" s="11">
        <v>3</v>
      </c>
      <c r="W3" s="5">
        <v>7</v>
      </c>
      <c r="X3" s="11">
        <v>2</v>
      </c>
      <c r="Y3" s="9">
        <v>9.1</v>
      </c>
      <c r="Z3" s="9">
        <v>14.8</v>
      </c>
      <c r="AA3" s="8">
        <f t="shared" ref="AA3:AA61" si="0">AVERAGE(V3:Y3)</f>
        <v>5.2750000000000004</v>
      </c>
    </row>
    <row r="4" spans="1:27" s="3" customFormat="1">
      <c r="A4" s="16" t="s">
        <v>29</v>
      </c>
      <c r="B4" s="17" t="s">
        <v>30</v>
      </c>
      <c r="C4" s="13">
        <v>474</v>
      </c>
      <c r="D4" s="13">
        <v>465</v>
      </c>
      <c r="E4" s="13">
        <v>6</v>
      </c>
      <c r="F4" s="13">
        <v>123.5</v>
      </c>
      <c r="G4" s="14">
        <v>98.1</v>
      </c>
      <c r="H4" s="14">
        <v>6.4</v>
      </c>
      <c r="I4" s="14">
        <v>56.7</v>
      </c>
      <c r="J4" s="14">
        <v>11.4</v>
      </c>
      <c r="K4" s="14">
        <v>25.5</v>
      </c>
      <c r="L4" s="14">
        <v>96.9</v>
      </c>
      <c r="M4" s="14">
        <v>1.9</v>
      </c>
      <c r="N4" s="14">
        <v>6.3</v>
      </c>
      <c r="O4" s="14">
        <v>55.6</v>
      </c>
      <c r="P4" s="14">
        <v>11.2</v>
      </c>
      <c r="Q4" s="14">
        <v>25</v>
      </c>
      <c r="R4" s="13">
        <v>5</v>
      </c>
      <c r="S4" s="6">
        <v>6</v>
      </c>
      <c r="T4" s="9">
        <v>30</v>
      </c>
      <c r="U4" s="9">
        <v>10</v>
      </c>
      <c r="V4" s="11">
        <v>2</v>
      </c>
      <c r="W4" s="5">
        <v>9</v>
      </c>
      <c r="X4" s="11">
        <v>2</v>
      </c>
      <c r="Y4" s="9">
        <v>9.1</v>
      </c>
      <c r="Z4" s="9">
        <v>9</v>
      </c>
      <c r="AA4" s="8">
        <f t="shared" si="0"/>
        <v>5.5250000000000004</v>
      </c>
    </row>
    <row r="5" spans="1:27" s="3" customFormat="1">
      <c r="A5" s="16" t="s">
        <v>29</v>
      </c>
      <c r="B5" s="17" t="s">
        <v>30</v>
      </c>
      <c r="C5" s="13">
        <v>473.5</v>
      </c>
      <c r="D5" s="13">
        <v>448.5</v>
      </c>
      <c r="E5" s="13">
        <v>6.5</v>
      </c>
      <c r="F5" s="13">
        <v>58.5</v>
      </c>
      <c r="G5" s="14">
        <v>94.7</v>
      </c>
      <c r="H5" s="14">
        <v>10.8</v>
      </c>
      <c r="I5" s="14">
        <v>53.1</v>
      </c>
      <c r="J5" s="14">
        <v>13.2</v>
      </c>
      <c r="K5" s="14">
        <v>23</v>
      </c>
      <c r="L5" s="14">
        <v>93.4</v>
      </c>
      <c r="M5" s="14">
        <v>5.3</v>
      </c>
      <c r="N5" s="14">
        <v>10.199999999999999</v>
      </c>
      <c r="O5" s="14">
        <v>50.3</v>
      </c>
      <c r="P5" s="14">
        <v>12.4</v>
      </c>
      <c r="Q5" s="14">
        <v>21.8</v>
      </c>
      <c r="R5" s="13">
        <v>8.6999999999999993</v>
      </c>
      <c r="S5" s="6">
        <v>0</v>
      </c>
      <c r="T5" s="9">
        <v>0</v>
      </c>
      <c r="U5" s="9">
        <v>8.1</v>
      </c>
      <c r="V5" s="11">
        <v>3</v>
      </c>
      <c r="W5" s="6">
        <v>8.1999999999999993</v>
      </c>
      <c r="X5" s="11">
        <v>1</v>
      </c>
      <c r="Y5" s="9">
        <v>9.5</v>
      </c>
      <c r="Z5" s="9">
        <v>11.3</v>
      </c>
      <c r="AA5" s="8">
        <f t="shared" si="0"/>
        <v>5.4249999999999998</v>
      </c>
    </row>
    <row r="6" spans="1:27" s="3" customFormat="1">
      <c r="A6" s="16" t="s">
        <v>29</v>
      </c>
      <c r="B6" s="17" t="s">
        <v>30</v>
      </c>
      <c r="C6" s="13">
        <v>476.5</v>
      </c>
      <c r="D6" s="13">
        <v>470</v>
      </c>
      <c r="E6" s="13">
        <v>1.5</v>
      </c>
      <c r="F6" s="13">
        <v>49</v>
      </c>
      <c r="G6" s="14">
        <v>98.6</v>
      </c>
      <c r="H6" s="14">
        <v>8.5</v>
      </c>
      <c r="I6" s="14">
        <v>54.4</v>
      </c>
      <c r="J6" s="14">
        <v>6.1</v>
      </c>
      <c r="K6" s="14">
        <v>31.1</v>
      </c>
      <c r="L6" s="14">
        <v>97.9</v>
      </c>
      <c r="M6" s="14">
        <v>1.8</v>
      </c>
      <c r="N6" s="14">
        <v>8.4</v>
      </c>
      <c r="O6" s="14">
        <v>53.6</v>
      </c>
      <c r="P6" s="14">
        <v>6</v>
      </c>
      <c r="Q6" s="14">
        <v>30.6</v>
      </c>
      <c r="R6" s="13">
        <v>2.9</v>
      </c>
      <c r="S6" s="6">
        <v>4</v>
      </c>
      <c r="T6" s="9">
        <v>45</v>
      </c>
      <c r="U6" s="9">
        <v>8.3000000000000007</v>
      </c>
      <c r="V6" s="11">
        <v>3</v>
      </c>
      <c r="W6" s="6">
        <v>8.8000000000000007</v>
      </c>
      <c r="X6" s="11">
        <v>1</v>
      </c>
      <c r="Y6" s="9">
        <v>9.6999999999999993</v>
      </c>
      <c r="Z6" s="9">
        <v>9.5</v>
      </c>
      <c r="AA6" s="8">
        <f t="shared" si="0"/>
        <v>5.625</v>
      </c>
    </row>
    <row r="7" spans="1:27" s="3" customFormat="1">
      <c r="A7" s="16" t="s">
        <v>29</v>
      </c>
      <c r="B7" s="17" t="s">
        <v>30</v>
      </c>
      <c r="C7" s="13">
        <v>473.5</v>
      </c>
      <c r="D7" s="13">
        <v>455</v>
      </c>
      <c r="E7" s="13">
        <v>6.5</v>
      </c>
      <c r="F7" s="13">
        <v>61</v>
      </c>
      <c r="G7" s="14">
        <v>96.1</v>
      </c>
      <c r="H7" s="14">
        <v>5.3</v>
      </c>
      <c r="I7" s="14">
        <v>56.6</v>
      </c>
      <c r="J7" s="14">
        <v>11.3</v>
      </c>
      <c r="K7" s="14">
        <v>26.8</v>
      </c>
      <c r="L7" s="14">
        <v>94.8</v>
      </c>
      <c r="M7" s="14">
        <v>3.9</v>
      </c>
      <c r="N7" s="14">
        <v>5.0999999999999996</v>
      </c>
      <c r="O7" s="14">
        <v>54.4</v>
      </c>
      <c r="P7" s="14">
        <v>11.2</v>
      </c>
      <c r="Q7" s="14">
        <v>25.8</v>
      </c>
      <c r="R7" s="13">
        <v>4.4000000000000004</v>
      </c>
      <c r="S7" s="6">
        <v>0</v>
      </c>
      <c r="T7" s="9"/>
      <c r="U7" s="9">
        <v>8.3000000000000007</v>
      </c>
      <c r="V7" s="11">
        <v>2</v>
      </c>
      <c r="W7" s="6">
        <v>6.9</v>
      </c>
      <c r="X7" s="11">
        <v>1</v>
      </c>
      <c r="Y7" s="9">
        <v>10</v>
      </c>
      <c r="Z7" s="9">
        <v>3.8</v>
      </c>
      <c r="AA7" s="8">
        <f t="shared" si="0"/>
        <v>4.9749999999999996</v>
      </c>
    </row>
    <row r="8" spans="1:27" s="3" customFormat="1">
      <c r="A8" s="16" t="s">
        <v>29</v>
      </c>
      <c r="B8" s="17" t="s">
        <v>30</v>
      </c>
      <c r="C8" s="13">
        <v>479.5</v>
      </c>
      <c r="D8" s="13">
        <v>451</v>
      </c>
      <c r="E8" s="13">
        <v>0.5</v>
      </c>
      <c r="F8" s="13">
        <v>4.5</v>
      </c>
      <c r="G8" s="14">
        <v>94.1</v>
      </c>
      <c r="H8" s="14">
        <v>8.5</v>
      </c>
      <c r="I8" s="14">
        <v>48.9</v>
      </c>
      <c r="J8" s="14">
        <v>9</v>
      </c>
      <c r="K8" s="14">
        <v>33.6</v>
      </c>
      <c r="L8" s="14">
        <v>94</v>
      </c>
      <c r="M8" s="14">
        <v>5.9</v>
      </c>
      <c r="N8" s="14">
        <v>8</v>
      </c>
      <c r="O8" s="14">
        <v>46</v>
      </c>
      <c r="P8" s="14">
        <v>8.4</v>
      </c>
      <c r="Q8" s="14">
        <v>31.6</v>
      </c>
      <c r="R8" s="13">
        <v>3.7</v>
      </c>
      <c r="S8" s="6">
        <v>3</v>
      </c>
      <c r="T8" s="9">
        <v>20</v>
      </c>
      <c r="U8" s="9">
        <v>7.6</v>
      </c>
      <c r="V8" s="11">
        <v>2</v>
      </c>
      <c r="W8" s="6">
        <v>7.7</v>
      </c>
      <c r="X8" s="11">
        <v>1</v>
      </c>
      <c r="Y8" s="9">
        <v>9.8000000000000007</v>
      </c>
      <c r="Z8" s="9">
        <v>3.1</v>
      </c>
      <c r="AA8" s="8">
        <f t="shared" si="0"/>
        <v>5.125</v>
      </c>
    </row>
    <row r="9" spans="1:27" s="3" customFormat="1">
      <c r="A9" s="16" t="s">
        <v>29</v>
      </c>
      <c r="B9" s="17" t="s">
        <v>30</v>
      </c>
      <c r="C9" s="13">
        <v>478</v>
      </c>
      <c r="D9" s="13">
        <v>418.5</v>
      </c>
      <c r="E9" s="13">
        <v>1</v>
      </c>
      <c r="F9" s="13">
        <v>60</v>
      </c>
      <c r="G9" s="14">
        <v>87.6</v>
      </c>
      <c r="H9" s="14">
        <v>9.6999999999999993</v>
      </c>
      <c r="I9" s="14">
        <v>53.8</v>
      </c>
      <c r="J9" s="14">
        <v>17</v>
      </c>
      <c r="K9" s="14">
        <v>19.600000000000001</v>
      </c>
      <c r="L9" s="14">
        <v>87.2</v>
      </c>
      <c r="M9" s="14">
        <v>12.7</v>
      </c>
      <c r="N9" s="14">
        <v>8.5</v>
      </c>
      <c r="O9" s="14">
        <v>47.1</v>
      </c>
      <c r="P9" s="14">
        <v>14.9</v>
      </c>
      <c r="Q9" s="14">
        <v>17.2</v>
      </c>
      <c r="R9" s="13">
        <v>4.5999999999999996</v>
      </c>
      <c r="S9" s="6">
        <v>7</v>
      </c>
      <c r="T9" s="9">
        <v>17.100000000000001</v>
      </c>
      <c r="U9" s="9">
        <v>8.1</v>
      </c>
      <c r="V9" s="11">
        <v>2</v>
      </c>
      <c r="W9" s="6">
        <v>8.6999999999999993</v>
      </c>
      <c r="X9" s="11">
        <v>1</v>
      </c>
      <c r="Y9" s="9">
        <v>9.3000000000000007</v>
      </c>
      <c r="Z9" s="9">
        <v>3.5</v>
      </c>
      <c r="AA9" s="8">
        <f t="shared" si="0"/>
        <v>5.25</v>
      </c>
    </row>
    <row r="10" spans="1:27" s="3" customFormat="1">
      <c r="A10" s="16" t="s">
        <v>29</v>
      </c>
      <c r="B10" s="17" t="s">
        <v>30</v>
      </c>
      <c r="C10" s="13">
        <v>467.5</v>
      </c>
      <c r="D10" s="13">
        <v>456.5</v>
      </c>
      <c r="E10" s="13">
        <v>12.5</v>
      </c>
      <c r="F10" s="13">
        <v>118.5</v>
      </c>
      <c r="G10" s="14">
        <v>97.6</v>
      </c>
      <c r="H10" s="14">
        <v>9.3000000000000007</v>
      </c>
      <c r="I10" s="14">
        <v>53.2</v>
      </c>
      <c r="J10" s="14">
        <v>14.5</v>
      </c>
      <c r="K10" s="14">
        <v>23</v>
      </c>
      <c r="L10" s="14">
        <v>95.1</v>
      </c>
      <c r="M10" s="14">
        <v>2.4</v>
      </c>
      <c r="N10" s="14">
        <v>9.1</v>
      </c>
      <c r="O10" s="14">
        <v>52</v>
      </c>
      <c r="P10" s="14">
        <v>14.1</v>
      </c>
      <c r="Q10" s="14">
        <v>22.5</v>
      </c>
      <c r="R10" s="13">
        <v>5.7</v>
      </c>
      <c r="S10" s="6">
        <v>0</v>
      </c>
      <c r="T10" s="9"/>
      <c r="U10" s="9">
        <v>4</v>
      </c>
      <c r="V10" s="11">
        <v>2</v>
      </c>
      <c r="W10" s="6">
        <v>6.9</v>
      </c>
      <c r="X10" s="11">
        <v>1</v>
      </c>
      <c r="Y10" s="9">
        <v>8</v>
      </c>
      <c r="Z10" s="9">
        <v>5.9</v>
      </c>
      <c r="AA10" s="8">
        <f t="shared" si="0"/>
        <v>4.4749999999999996</v>
      </c>
    </row>
    <row r="11" spans="1:27" s="3" customFormat="1">
      <c r="A11" s="16" t="s">
        <v>29</v>
      </c>
      <c r="B11" s="17" t="s">
        <v>30</v>
      </c>
      <c r="C11" s="13">
        <v>457.5</v>
      </c>
      <c r="D11" s="13">
        <v>384.5</v>
      </c>
      <c r="E11" s="13">
        <v>4.5</v>
      </c>
      <c r="F11" s="13">
        <v>162.5</v>
      </c>
      <c r="G11" s="14">
        <v>84</v>
      </c>
      <c r="H11" s="14">
        <v>7.7</v>
      </c>
      <c r="I11" s="14">
        <v>60.9</v>
      </c>
      <c r="J11" s="14">
        <v>14.5</v>
      </c>
      <c r="K11" s="14">
        <v>17</v>
      </c>
      <c r="L11" s="14">
        <v>80.099999999999994</v>
      </c>
      <c r="M11" s="14">
        <v>19.899999999999999</v>
      </c>
      <c r="N11" s="14">
        <v>6.4</v>
      </c>
      <c r="O11" s="14">
        <v>51.1</v>
      </c>
      <c r="P11" s="14">
        <v>12.1</v>
      </c>
      <c r="Q11" s="14">
        <v>14.3</v>
      </c>
      <c r="R11" s="13">
        <v>6.1</v>
      </c>
      <c r="S11" s="6">
        <v>7</v>
      </c>
      <c r="T11" s="9">
        <v>51.4</v>
      </c>
      <c r="U11" s="9">
        <v>4.5999999999999996</v>
      </c>
      <c r="V11" s="11">
        <v>4</v>
      </c>
      <c r="W11" s="6">
        <v>4.5999999999999996</v>
      </c>
      <c r="X11" s="11">
        <v>1</v>
      </c>
      <c r="Y11" s="9">
        <v>6.3</v>
      </c>
      <c r="Z11" s="9">
        <v>7.7</v>
      </c>
      <c r="AA11" s="8">
        <f t="shared" si="0"/>
        <v>3.9749999999999996</v>
      </c>
    </row>
    <row r="12" spans="1:27" s="3" customFormat="1">
      <c r="A12" s="16" t="s">
        <v>29</v>
      </c>
      <c r="B12" s="17" t="s">
        <v>31</v>
      </c>
      <c r="C12" s="13">
        <v>473</v>
      </c>
      <c r="D12" s="13">
        <v>457</v>
      </c>
      <c r="E12" s="13">
        <v>7</v>
      </c>
      <c r="F12" s="13">
        <v>48</v>
      </c>
      <c r="G12" s="14">
        <v>96.6</v>
      </c>
      <c r="H12" s="14">
        <v>5.8</v>
      </c>
      <c r="I12" s="14">
        <v>60.7</v>
      </c>
      <c r="J12" s="14">
        <v>9.3000000000000007</v>
      </c>
      <c r="K12" s="14">
        <v>24.2</v>
      </c>
      <c r="L12" s="14">
        <v>95.2</v>
      </c>
      <c r="M12" s="14">
        <v>3.4</v>
      </c>
      <c r="N12" s="14">
        <v>5.6</v>
      </c>
      <c r="O12" s="14">
        <v>58.7</v>
      </c>
      <c r="P12" s="14">
        <v>9</v>
      </c>
      <c r="Q12" s="14">
        <v>23.4</v>
      </c>
      <c r="R12" s="13">
        <v>3</v>
      </c>
      <c r="S12" s="6">
        <v>8</v>
      </c>
      <c r="T12" s="9">
        <v>33.799999999999997</v>
      </c>
      <c r="U12" s="9">
        <v>7.8</v>
      </c>
      <c r="V12" s="11">
        <v>3</v>
      </c>
      <c r="W12" s="5">
        <v>6.9</v>
      </c>
      <c r="X12" s="11">
        <v>2</v>
      </c>
      <c r="Y12" s="9">
        <v>9</v>
      </c>
      <c r="Z12" s="9">
        <v>14.1</v>
      </c>
      <c r="AA12" s="8">
        <f t="shared" si="0"/>
        <v>5.2249999999999996</v>
      </c>
    </row>
    <row r="13" spans="1:27" s="3" customFormat="1">
      <c r="A13" s="16" t="s">
        <v>29</v>
      </c>
      <c r="B13" s="17" t="s">
        <v>31</v>
      </c>
      <c r="C13" s="13">
        <v>463.5</v>
      </c>
      <c r="D13" s="13">
        <v>457</v>
      </c>
      <c r="E13" s="13">
        <v>16.5</v>
      </c>
      <c r="F13" s="13">
        <v>67</v>
      </c>
      <c r="G13" s="14">
        <v>98.6</v>
      </c>
      <c r="H13" s="14">
        <v>9</v>
      </c>
      <c r="I13" s="14">
        <v>45.4</v>
      </c>
      <c r="J13" s="14">
        <v>12.4</v>
      </c>
      <c r="K13" s="14">
        <v>33.200000000000003</v>
      </c>
      <c r="L13" s="14">
        <v>95.2</v>
      </c>
      <c r="M13" s="14">
        <v>1.4</v>
      </c>
      <c r="N13" s="14">
        <v>8.8000000000000007</v>
      </c>
      <c r="O13" s="14">
        <v>44.8</v>
      </c>
      <c r="P13" s="14">
        <v>12.3</v>
      </c>
      <c r="Q13" s="14">
        <v>32.700000000000003</v>
      </c>
      <c r="R13" s="13">
        <v>4.9000000000000004</v>
      </c>
      <c r="S13" s="6">
        <v>0</v>
      </c>
      <c r="T13" s="9"/>
      <c r="U13" s="9">
        <v>8</v>
      </c>
      <c r="V13" s="11">
        <v>2</v>
      </c>
      <c r="W13" s="4">
        <v>10</v>
      </c>
      <c r="X13" s="11">
        <v>1</v>
      </c>
      <c r="Y13" s="9">
        <v>10</v>
      </c>
      <c r="Z13" s="9">
        <v>8.4</v>
      </c>
      <c r="AA13" s="8">
        <f t="shared" si="0"/>
        <v>5.75</v>
      </c>
    </row>
    <row r="14" spans="1:27" s="3" customFormat="1">
      <c r="A14" s="16" t="s">
        <v>29</v>
      </c>
      <c r="B14" s="17" t="s">
        <v>31</v>
      </c>
      <c r="C14" s="13">
        <v>452</v>
      </c>
      <c r="D14" s="13">
        <v>439</v>
      </c>
      <c r="E14" s="13">
        <v>28</v>
      </c>
      <c r="F14" s="13">
        <v>134.5</v>
      </c>
      <c r="G14" s="14">
        <v>97.1</v>
      </c>
      <c r="H14" s="14">
        <v>8.8000000000000007</v>
      </c>
      <c r="I14" s="14">
        <v>60</v>
      </c>
      <c r="J14" s="14">
        <v>7.6</v>
      </c>
      <c r="K14" s="14">
        <v>23.6</v>
      </c>
      <c r="L14" s="14">
        <v>91.5</v>
      </c>
      <c r="M14" s="14">
        <v>2.9</v>
      </c>
      <c r="N14" s="14">
        <v>8.5</v>
      </c>
      <c r="O14" s="14">
        <v>58.3</v>
      </c>
      <c r="P14" s="14">
        <v>7.4</v>
      </c>
      <c r="Q14" s="14">
        <v>22.9</v>
      </c>
      <c r="R14" s="13">
        <v>7</v>
      </c>
      <c r="S14" s="6">
        <v>5</v>
      </c>
      <c r="T14" s="9">
        <v>12</v>
      </c>
      <c r="U14" s="9">
        <v>7.9</v>
      </c>
      <c r="V14" s="11">
        <v>3</v>
      </c>
      <c r="W14" s="6">
        <v>8.3000000000000007</v>
      </c>
      <c r="X14" s="11">
        <v>2</v>
      </c>
      <c r="Y14" s="9">
        <v>9.4</v>
      </c>
      <c r="Z14" s="9">
        <v>9.6999999999999993</v>
      </c>
      <c r="AA14" s="8">
        <f t="shared" si="0"/>
        <v>5.6750000000000007</v>
      </c>
    </row>
    <row r="15" spans="1:27" s="3" customFormat="1">
      <c r="A15" s="16" t="s">
        <v>29</v>
      </c>
      <c r="B15" s="17" t="s">
        <v>31</v>
      </c>
      <c r="C15" s="13">
        <v>465.5</v>
      </c>
      <c r="D15" s="13">
        <v>448</v>
      </c>
      <c r="E15" s="13">
        <v>14.5</v>
      </c>
      <c r="F15" s="13">
        <v>56.5</v>
      </c>
      <c r="G15" s="14">
        <v>96.2</v>
      </c>
      <c r="H15" s="14">
        <v>7.8</v>
      </c>
      <c r="I15" s="14">
        <v>50.9</v>
      </c>
      <c r="J15" s="14">
        <v>11.9</v>
      </c>
      <c r="K15" s="14">
        <v>29.4</v>
      </c>
      <c r="L15" s="14">
        <v>93.3</v>
      </c>
      <c r="M15" s="14">
        <v>3.7</v>
      </c>
      <c r="N15" s="14">
        <v>7.5</v>
      </c>
      <c r="O15" s="14">
        <v>49</v>
      </c>
      <c r="P15" s="14">
        <v>11.5</v>
      </c>
      <c r="Q15" s="14">
        <v>28.3</v>
      </c>
      <c r="R15" s="13">
        <v>4.3</v>
      </c>
      <c r="S15" s="6">
        <v>3</v>
      </c>
      <c r="T15" s="9">
        <v>50</v>
      </c>
      <c r="U15" s="9">
        <v>5.6</v>
      </c>
      <c r="V15" s="11">
        <v>2</v>
      </c>
      <c r="W15" s="6">
        <v>6.6</v>
      </c>
      <c r="X15" s="11">
        <v>1</v>
      </c>
      <c r="Y15" s="9">
        <v>8.6999999999999993</v>
      </c>
      <c r="Z15" s="9">
        <v>6.9</v>
      </c>
      <c r="AA15" s="8">
        <f t="shared" si="0"/>
        <v>4.5749999999999993</v>
      </c>
    </row>
    <row r="16" spans="1:27" s="3" customFormat="1">
      <c r="A16" s="16" t="s">
        <v>29</v>
      </c>
      <c r="B16" s="17" t="s">
        <v>31</v>
      </c>
      <c r="C16" s="13">
        <v>474</v>
      </c>
      <c r="D16" s="13">
        <v>439.5</v>
      </c>
      <c r="E16" s="13">
        <v>6</v>
      </c>
      <c r="F16" s="13">
        <v>63.5</v>
      </c>
      <c r="G16" s="14">
        <v>92.7</v>
      </c>
      <c r="H16" s="14">
        <v>10.199999999999999</v>
      </c>
      <c r="I16" s="14">
        <v>43.3</v>
      </c>
      <c r="J16" s="14">
        <v>6.8</v>
      </c>
      <c r="K16" s="14">
        <v>39.700000000000003</v>
      </c>
      <c r="L16" s="14">
        <v>91.6</v>
      </c>
      <c r="M16" s="14">
        <v>7.3</v>
      </c>
      <c r="N16" s="14">
        <v>9.5</v>
      </c>
      <c r="O16" s="14">
        <v>40.200000000000003</v>
      </c>
      <c r="P16" s="14">
        <v>6.2</v>
      </c>
      <c r="Q16" s="14">
        <v>36.799999999999997</v>
      </c>
      <c r="R16" s="13">
        <v>4.5</v>
      </c>
      <c r="S16" s="6">
        <v>8</v>
      </c>
      <c r="T16" s="9">
        <v>97.5</v>
      </c>
      <c r="U16" s="9">
        <v>8.1</v>
      </c>
      <c r="V16" s="11">
        <v>3</v>
      </c>
      <c r="W16" s="6">
        <v>7.2</v>
      </c>
      <c r="X16" s="11">
        <v>1</v>
      </c>
      <c r="Y16" s="9">
        <v>9.8000000000000007</v>
      </c>
      <c r="Z16" s="9">
        <v>9.3000000000000007</v>
      </c>
      <c r="AA16" s="8">
        <f t="shared" si="0"/>
        <v>5.25</v>
      </c>
    </row>
    <row r="17" spans="1:27" s="3" customFormat="1">
      <c r="A17" s="16" t="s">
        <v>29</v>
      </c>
      <c r="B17" s="17" t="s">
        <v>31</v>
      </c>
      <c r="C17" s="13">
        <v>473</v>
      </c>
      <c r="D17" s="13">
        <v>457</v>
      </c>
      <c r="E17" s="13">
        <v>7</v>
      </c>
      <c r="F17" s="13">
        <v>136.5</v>
      </c>
      <c r="G17" s="14">
        <v>96.6</v>
      </c>
      <c r="H17" s="14">
        <v>10.4</v>
      </c>
      <c r="I17" s="14">
        <v>55.6</v>
      </c>
      <c r="J17" s="14">
        <v>15.1</v>
      </c>
      <c r="K17" s="14">
        <v>18.899999999999999</v>
      </c>
      <c r="L17" s="14">
        <v>95.2</v>
      </c>
      <c r="M17" s="14">
        <v>3.4</v>
      </c>
      <c r="N17" s="14">
        <v>10</v>
      </c>
      <c r="O17" s="14">
        <v>53.7</v>
      </c>
      <c r="P17" s="14">
        <v>14.6</v>
      </c>
      <c r="Q17" s="14">
        <v>18.3</v>
      </c>
      <c r="R17" s="13">
        <v>3.8</v>
      </c>
      <c r="S17" s="6">
        <v>0</v>
      </c>
      <c r="T17" s="9"/>
      <c r="U17" s="9">
        <v>3.8</v>
      </c>
      <c r="V17" s="11">
        <v>2</v>
      </c>
      <c r="W17" s="6">
        <v>5.5</v>
      </c>
      <c r="X17" s="6">
        <v>1</v>
      </c>
      <c r="Y17" s="9">
        <v>8.6999999999999993</v>
      </c>
      <c r="Z17" s="9">
        <v>4.8</v>
      </c>
      <c r="AA17" s="8">
        <f t="shared" si="0"/>
        <v>4.3</v>
      </c>
    </row>
    <row r="18" spans="1:27" s="3" customFormat="1">
      <c r="A18" s="16" t="s">
        <v>29</v>
      </c>
      <c r="B18" s="17" t="s">
        <v>31</v>
      </c>
      <c r="C18" s="13">
        <v>478</v>
      </c>
      <c r="D18" s="13">
        <v>468.5</v>
      </c>
      <c r="E18" s="13">
        <v>2</v>
      </c>
      <c r="F18" s="13">
        <v>43.5</v>
      </c>
      <c r="G18" s="14">
        <v>98</v>
      </c>
      <c r="H18" s="14">
        <v>6.4</v>
      </c>
      <c r="I18" s="14">
        <v>50.7</v>
      </c>
      <c r="J18" s="14">
        <v>14.3</v>
      </c>
      <c r="K18" s="14">
        <v>28.6</v>
      </c>
      <c r="L18" s="14">
        <v>97.6</v>
      </c>
      <c r="M18" s="14">
        <v>2</v>
      </c>
      <c r="N18" s="14">
        <v>6.3</v>
      </c>
      <c r="O18" s="14">
        <v>49.7</v>
      </c>
      <c r="P18" s="14">
        <v>14.1</v>
      </c>
      <c r="Q18" s="14">
        <v>28</v>
      </c>
      <c r="R18" s="13">
        <v>4.0999999999999996</v>
      </c>
      <c r="S18" s="6">
        <v>4</v>
      </c>
      <c r="T18" s="9">
        <v>7.5</v>
      </c>
      <c r="U18" s="9">
        <v>8.5</v>
      </c>
      <c r="V18" s="11">
        <v>2</v>
      </c>
      <c r="W18" s="6">
        <v>7.8</v>
      </c>
      <c r="X18" s="6">
        <v>1</v>
      </c>
      <c r="Y18" s="9">
        <v>9.5</v>
      </c>
      <c r="Z18" s="9">
        <v>3</v>
      </c>
      <c r="AA18" s="8">
        <f t="shared" si="0"/>
        <v>5.0750000000000002</v>
      </c>
    </row>
    <row r="19" spans="1:27" s="3" customFormat="1">
      <c r="A19" s="16" t="s">
        <v>29</v>
      </c>
      <c r="B19" s="17" t="s">
        <v>31</v>
      </c>
      <c r="C19" s="13">
        <v>477</v>
      </c>
      <c r="D19" s="13">
        <v>413</v>
      </c>
      <c r="E19" s="13">
        <v>3</v>
      </c>
      <c r="F19" s="13">
        <v>86</v>
      </c>
      <c r="G19" s="14">
        <v>86.6</v>
      </c>
      <c r="H19" s="14">
        <v>14</v>
      </c>
      <c r="I19" s="14">
        <v>42.6</v>
      </c>
      <c r="J19" s="14">
        <v>18.3</v>
      </c>
      <c r="K19" s="14">
        <v>25.1</v>
      </c>
      <c r="L19" s="14">
        <v>86</v>
      </c>
      <c r="M19" s="14">
        <v>13.4</v>
      </c>
      <c r="N19" s="14">
        <v>12.2</v>
      </c>
      <c r="O19" s="14">
        <v>36.9</v>
      </c>
      <c r="P19" s="14">
        <v>15.9</v>
      </c>
      <c r="Q19" s="14">
        <v>21.7</v>
      </c>
      <c r="R19" s="13">
        <v>2.5</v>
      </c>
      <c r="S19" s="6">
        <v>0</v>
      </c>
      <c r="T19" s="9"/>
      <c r="U19" s="9">
        <v>2.8</v>
      </c>
      <c r="V19" s="11">
        <v>3</v>
      </c>
      <c r="W19" s="6">
        <v>6.1</v>
      </c>
      <c r="X19" s="6">
        <v>2</v>
      </c>
      <c r="Y19" s="9">
        <v>8.3000000000000007</v>
      </c>
      <c r="Z19" s="9">
        <v>4.5</v>
      </c>
      <c r="AA19" s="8">
        <f t="shared" si="0"/>
        <v>4.8499999999999996</v>
      </c>
    </row>
    <row r="20" spans="1:27" s="3" customFormat="1">
      <c r="A20" s="16" t="s">
        <v>29</v>
      </c>
      <c r="B20" s="17" t="s">
        <v>31</v>
      </c>
      <c r="C20" s="13">
        <v>475</v>
      </c>
      <c r="D20" s="13">
        <v>461.5</v>
      </c>
      <c r="E20" s="13">
        <v>5</v>
      </c>
      <c r="F20" s="13">
        <v>77.5</v>
      </c>
      <c r="G20" s="14">
        <v>97.2</v>
      </c>
      <c r="H20" s="14">
        <v>6.8</v>
      </c>
      <c r="I20" s="14">
        <v>54.6</v>
      </c>
      <c r="J20" s="14">
        <v>13.3</v>
      </c>
      <c r="K20" s="14">
        <v>25.2</v>
      </c>
      <c r="L20" s="14">
        <v>96.1</v>
      </c>
      <c r="M20" s="14">
        <v>2.8</v>
      </c>
      <c r="N20" s="14">
        <v>6.6</v>
      </c>
      <c r="O20" s="14">
        <v>53.1</v>
      </c>
      <c r="P20" s="14">
        <v>12.9</v>
      </c>
      <c r="Q20" s="14">
        <v>24.5</v>
      </c>
      <c r="R20" s="13">
        <v>4.3</v>
      </c>
      <c r="S20" s="6">
        <v>0</v>
      </c>
      <c r="T20" s="9"/>
      <c r="U20" s="9">
        <v>3.4</v>
      </c>
      <c r="V20" s="11">
        <v>3</v>
      </c>
      <c r="W20" s="6">
        <v>3.1</v>
      </c>
      <c r="X20" s="6">
        <v>1</v>
      </c>
      <c r="Y20" s="9">
        <v>6.8</v>
      </c>
      <c r="Z20" s="9">
        <v>5.3</v>
      </c>
      <c r="AA20" s="8">
        <f t="shared" si="0"/>
        <v>3.4749999999999996</v>
      </c>
    </row>
    <row r="21" spans="1:27" s="3" customFormat="1">
      <c r="A21" s="16" t="s">
        <v>29</v>
      </c>
      <c r="B21" s="17" t="s">
        <v>31</v>
      </c>
      <c r="C21" s="13">
        <v>478</v>
      </c>
      <c r="D21" s="13">
        <v>389.5</v>
      </c>
      <c r="E21" s="13">
        <v>2</v>
      </c>
      <c r="F21" s="13">
        <v>223.5</v>
      </c>
      <c r="G21" s="14">
        <v>81.5</v>
      </c>
      <c r="H21" s="14">
        <v>9.1</v>
      </c>
      <c r="I21" s="14">
        <v>64.599999999999994</v>
      </c>
      <c r="J21" s="14">
        <v>17.5</v>
      </c>
      <c r="K21" s="14">
        <v>8.9</v>
      </c>
      <c r="L21" s="14">
        <v>81.099999999999994</v>
      </c>
      <c r="M21" s="14">
        <v>18.5</v>
      </c>
      <c r="N21" s="14">
        <v>7.4</v>
      </c>
      <c r="O21" s="14">
        <v>52.6</v>
      </c>
      <c r="P21" s="14">
        <v>14.2</v>
      </c>
      <c r="Q21" s="14">
        <v>7.2</v>
      </c>
      <c r="R21" s="13">
        <v>4.9000000000000004</v>
      </c>
      <c r="S21" s="6">
        <v>8</v>
      </c>
      <c r="T21" s="9">
        <v>33.799999999999997</v>
      </c>
      <c r="U21" s="9">
        <v>3.4</v>
      </c>
      <c r="V21" s="11">
        <v>3</v>
      </c>
      <c r="W21" s="6">
        <v>3.6</v>
      </c>
      <c r="X21" s="6">
        <v>1</v>
      </c>
      <c r="Y21" s="9">
        <v>3.3</v>
      </c>
      <c r="Z21" s="9">
        <v>6.5</v>
      </c>
      <c r="AA21" s="8">
        <f t="shared" si="0"/>
        <v>2.7249999999999996</v>
      </c>
    </row>
    <row r="22" spans="1:27">
      <c r="A22" s="16" t="s">
        <v>32</v>
      </c>
      <c r="B22" s="17" t="s">
        <v>30</v>
      </c>
      <c r="C22" s="15">
        <v>472.5</v>
      </c>
      <c r="D22" s="15">
        <v>432.5</v>
      </c>
      <c r="E22" s="15">
        <v>9</v>
      </c>
      <c r="F22" s="15">
        <v>50</v>
      </c>
      <c r="G22" s="15">
        <v>91.5</v>
      </c>
      <c r="H22" s="15">
        <v>14.7</v>
      </c>
      <c r="I22" s="15">
        <v>43.8</v>
      </c>
      <c r="J22" s="15">
        <v>13</v>
      </c>
      <c r="K22" s="15">
        <v>28.4</v>
      </c>
      <c r="L22" s="15">
        <v>90.1</v>
      </c>
      <c r="M22" s="15">
        <v>9.5</v>
      </c>
      <c r="N22" s="15">
        <v>13.4</v>
      </c>
      <c r="O22" s="15">
        <v>40.1</v>
      </c>
      <c r="P22" s="15">
        <v>11.9</v>
      </c>
      <c r="Q22" s="15">
        <v>26</v>
      </c>
      <c r="R22" s="15">
        <v>7.6</v>
      </c>
      <c r="S22" s="2">
        <v>9</v>
      </c>
      <c r="T22" s="10">
        <v>13.3</v>
      </c>
      <c r="U22" s="10">
        <v>9.3000000000000007</v>
      </c>
      <c r="V22" s="12">
        <v>2</v>
      </c>
      <c r="W22" s="2">
        <v>7.3</v>
      </c>
      <c r="X22" s="2">
        <v>2</v>
      </c>
      <c r="Y22" s="10">
        <v>8.5</v>
      </c>
      <c r="Z22" s="10">
        <v>4.4000000000000004</v>
      </c>
      <c r="AA22" s="8">
        <f t="shared" si="0"/>
        <v>4.95</v>
      </c>
    </row>
    <row r="23" spans="1:27">
      <c r="A23" s="16" t="s">
        <v>32</v>
      </c>
      <c r="B23" s="17" t="s">
        <v>30</v>
      </c>
      <c r="C23" s="15">
        <v>478</v>
      </c>
      <c r="D23" s="15">
        <v>389.5</v>
      </c>
      <c r="E23" s="15">
        <v>1</v>
      </c>
      <c r="F23" s="15">
        <v>62.5</v>
      </c>
      <c r="G23" s="15">
        <v>81.5</v>
      </c>
      <c r="H23" s="15">
        <v>42.9</v>
      </c>
      <c r="I23" s="15">
        <v>38.799999999999997</v>
      </c>
      <c r="J23" s="15">
        <v>1.7</v>
      </c>
      <c r="K23" s="15">
        <v>16.7</v>
      </c>
      <c r="L23" s="15">
        <v>81.099999999999994</v>
      </c>
      <c r="M23" s="15">
        <v>18.600000000000001</v>
      </c>
      <c r="N23" s="15">
        <v>34.9</v>
      </c>
      <c r="O23" s="15">
        <v>31.6</v>
      </c>
      <c r="P23" s="15">
        <v>1.4</v>
      </c>
      <c r="Q23" s="15">
        <v>13.6</v>
      </c>
      <c r="R23" s="15">
        <v>18.5</v>
      </c>
      <c r="S23" s="2">
        <v>7</v>
      </c>
      <c r="T23" s="10">
        <v>55.7</v>
      </c>
      <c r="U23" s="10">
        <v>7.6</v>
      </c>
      <c r="V23" s="12">
        <v>2</v>
      </c>
      <c r="W23" s="2">
        <v>7.6</v>
      </c>
      <c r="X23" s="2">
        <v>2</v>
      </c>
      <c r="Y23" s="10">
        <v>8</v>
      </c>
      <c r="Z23" s="10">
        <v>8.3000000000000007</v>
      </c>
      <c r="AA23" s="8">
        <f t="shared" si="0"/>
        <v>4.9000000000000004</v>
      </c>
    </row>
    <row r="24" spans="1:27">
      <c r="A24" s="16" t="s">
        <v>32</v>
      </c>
      <c r="B24" s="17" t="s">
        <v>30</v>
      </c>
      <c r="C24" s="15">
        <v>448.5</v>
      </c>
      <c r="D24" s="15">
        <v>428.5</v>
      </c>
      <c r="E24" s="15">
        <v>3.5</v>
      </c>
      <c r="F24" s="15">
        <v>84.5</v>
      </c>
      <c r="G24" s="15">
        <v>95.5</v>
      </c>
      <c r="H24" s="15">
        <v>23.6</v>
      </c>
      <c r="I24" s="15">
        <v>51.3</v>
      </c>
      <c r="J24" s="15">
        <v>5.3</v>
      </c>
      <c r="K24" s="15">
        <v>19.8</v>
      </c>
      <c r="L24" s="15">
        <v>89.3</v>
      </c>
      <c r="M24" s="15">
        <v>10.5</v>
      </c>
      <c r="N24" s="15">
        <v>22.5</v>
      </c>
      <c r="O24" s="15">
        <v>49.1</v>
      </c>
      <c r="P24" s="15">
        <v>5</v>
      </c>
      <c r="Q24" s="15">
        <v>19</v>
      </c>
      <c r="R24" s="15">
        <v>13</v>
      </c>
      <c r="S24" s="2">
        <v>2</v>
      </c>
      <c r="T24" s="10">
        <v>45</v>
      </c>
      <c r="U24" s="10">
        <v>7.3</v>
      </c>
      <c r="V24" s="12">
        <v>4</v>
      </c>
      <c r="W24" s="2">
        <v>7.3</v>
      </c>
      <c r="X24" s="2">
        <v>3</v>
      </c>
      <c r="Y24" s="10">
        <v>8.6</v>
      </c>
      <c r="Z24" s="10">
        <v>3.6</v>
      </c>
      <c r="AA24" s="8">
        <f t="shared" si="0"/>
        <v>5.7249999999999996</v>
      </c>
    </row>
    <row r="25" spans="1:27">
      <c r="A25" s="16" t="s">
        <v>32</v>
      </c>
      <c r="B25" s="17" t="s">
        <v>30</v>
      </c>
      <c r="C25" s="15">
        <v>466.5</v>
      </c>
      <c r="D25" s="15">
        <v>301.5</v>
      </c>
      <c r="E25" s="15">
        <v>5.5</v>
      </c>
      <c r="F25" s="15">
        <v>74</v>
      </c>
      <c r="G25" s="15">
        <v>64.599999999999994</v>
      </c>
      <c r="H25" s="15">
        <v>31.2</v>
      </c>
      <c r="I25" s="15">
        <v>45.1</v>
      </c>
      <c r="J25" s="15">
        <v>1</v>
      </c>
      <c r="K25" s="15">
        <v>22.7</v>
      </c>
      <c r="L25" s="15">
        <v>62.8</v>
      </c>
      <c r="M25" s="15">
        <v>35.4</v>
      </c>
      <c r="N25" s="15">
        <v>20.100000000000001</v>
      </c>
      <c r="O25" s="15">
        <v>29.2</v>
      </c>
      <c r="P25" s="15">
        <v>0.6</v>
      </c>
      <c r="Q25" s="15">
        <v>14.7</v>
      </c>
      <c r="R25" s="15">
        <v>13.9</v>
      </c>
      <c r="S25" s="2">
        <v>5</v>
      </c>
      <c r="T25" s="10">
        <v>108</v>
      </c>
      <c r="U25" s="10">
        <v>0.6</v>
      </c>
      <c r="V25" s="12">
        <v>4</v>
      </c>
      <c r="W25" s="2">
        <v>1.2</v>
      </c>
      <c r="X25" s="2">
        <v>2</v>
      </c>
      <c r="Y25" s="10">
        <v>3.3</v>
      </c>
      <c r="Z25" s="10">
        <v>9.4</v>
      </c>
      <c r="AA25" s="8">
        <f t="shared" si="0"/>
        <v>2.625</v>
      </c>
    </row>
    <row r="26" spans="1:27">
      <c r="A26" s="16" t="s">
        <v>32</v>
      </c>
      <c r="B26" s="17" t="s">
        <v>30</v>
      </c>
      <c r="C26" s="15">
        <v>446</v>
      </c>
      <c r="D26" s="15">
        <v>380</v>
      </c>
      <c r="E26" s="15">
        <v>3</v>
      </c>
      <c r="F26" s="15">
        <v>71.5</v>
      </c>
      <c r="G26" s="15">
        <v>85.2</v>
      </c>
      <c r="H26" s="15">
        <v>13.2</v>
      </c>
      <c r="I26" s="15">
        <v>60.7</v>
      </c>
      <c r="J26" s="15">
        <v>4.7</v>
      </c>
      <c r="K26" s="15">
        <v>21.4</v>
      </c>
      <c r="L26" s="15">
        <v>79.2</v>
      </c>
      <c r="M26" s="15">
        <v>20.6</v>
      </c>
      <c r="N26" s="15">
        <v>11.2</v>
      </c>
      <c r="O26" s="15">
        <v>51.7</v>
      </c>
      <c r="P26" s="15">
        <v>4</v>
      </c>
      <c r="Q26" s="15">
        <v>18.3</v>
      </c>
      <c r="R26" s="15">
        <v>3.6</v>
      </c>
      <c r="S26" s="2">
        <v>0</v>
      </c>
      <c r="T26" s="10"/>
      <c r="U26" s="10">
        <v>4</v>
      </c>
      <c r="V26" s="12">
        <v>3</v>
      </c>
      <c r="W26" s="2">
        <v>5.0999999999999996</v>
      </c>
      <c r="X26" s="2">
        <v>2</v>
      </c>
      <c r="Y26" s="10">
        <v>7</v>
      </c>
      <c r="Z26" s="10">
        <v>3.7</v>
      </c>
      <c r="AA26" s="8">
        <f t="shared" si="0"/>
        <v>4.2750000000000004</v>
      </c>
    </row>
    <row r="27" spans="1:27">
      <c r="A27" s="16" t="s">
        <v>32</v>
      </c>
      <c r="B27" s="17" t="s">
        <v>30</v>
      </c>
      <c r="C27" s="15">
        <v>340.5</v>
      </c>
      <c r="D27" s="15">
        <v>243.5</v>
      </c>
      <c r="E27" s="15">
        <v>13</v>
      </c>
      <c r="F27" s="15">
        <v>138.5</v>
      </c>
      <c r="G27" s="15">
        <v>71.5</v>
      </c>
      <c r="H27" s="15">
        <v>16.600000000000001</v>
      </c>
      <c r="I27" s="15">
        <v>48.9</v>
      </c>
      <c r="J27" s="15">
        <v>0</v>
      </c>
      <c r="K27" s="15">
        <v>34.5</v>
      </c>
      <c r="L27" s="15">
        <v>50.7</v>
      </c>
      <c r="M27" s="15">
        <v>69.2</v>
      </c>
      <c r="N27" s="15">
        <v>11.9</v>
      </c>
      <c r="O27" s="15">
        <v>35</v>
      </c>
      <c r="P27" s="15">
        <v>0</v>
      </c>
      <c r="Q27" s="15">
        <v>24.7</v>
      </c>
      <c r="R27" s="15">
        <v>9.1</v>
      </c>
      <c r="S27" s="2">
        <v>0</v>
      </c>
      <c r="T27" s="10"/>
      <c r="U27" s="10">
        <v>6.9</v>
      </c>
      <c r="V27" s="12">
        <v>2</v>
      </c>
      <c r="W27" s="2">
        <v>6.3</v>
      </c>
      <c r="X27" s="2">
        <v>1</v>
      </c>
      <c r="Y27" s="10">
        <v>8.1</v>
      </c>
      <c r="Z27" s="10">
        <v>7.1</v>
      </c>
      <c r="AA27" s="8">
        <f t="shared" si="0"/>
        <v>4.3499999999999996</v>
      </c>
    </row>
    <row r="28" spans="1:27">
      <c r="A28" s="16" t="s">
        <v>32</v>
      </c>
      <c r="B28" s="17" t="s">
        <v>30</v>
      </c>
      <c r="C28" s="15">
        <v>472</v>
      </c>
      <c r="D28" s="15">
        <v>457</v>
      </c>
      <c r="E28" s="15">
        <v>0.5</v>
      </c>
      <c r="F28" s="15">
        <v>47.5</v>
      </c>
      <c r="G28" s="15">
        <v>96.8</v>
      </c>
      <c r="H28" s="15">
        <v>10.8</v>
      </c>
      <c r="I28" s="15">
        <v>61.1</v>
      </c>
      <c r="J28" s="15">
        <v>0.3</v>
      </c>
      <c r="K28" s="15">
        <v>27.8</v>
      </c>
      <c r="L28" s="15">
        <v>95.2</v>
      </c>
      <c r="M28" s="15">
        <v>4.3</v>
      </c>
      <c r="N28" s="15">
        <v>10.5</v>
      </c>
      <c r="O28" s="15">
        <v>59.1</v>
      </c>
      <c r="P28" s="15">
        <v>0.3</v>
      </c>
      <c r="Q28" s="15">
        <v>26.9</v>
      </c>
      <c r="R28" s="15">
        <v>6.3</v>
      </c>
      <c r="S28" s="2">
        <v>0</v>
      </c>
      <c r="T28" s="10"/>
      <c r="U28" s="10">
        <v>9.1999999999999993</v>
      </c>
      <c r="V28" s="12">
        <v>2</v>
      </c>
      <c r="W28" s="2">
        <v>9.1</v>
      </c>
      <c r="X28" s="2">
        <v>1</v>
      </c>
      <c r="Y28" s="10">
        <v>9.3000000000000007</v>
      </c>
      <c r="Z28" s="10">
        <v>6</v>
      </c>
      <c r="AA28" s="8">
        <f t="shared" si="0"/>
        <v>5.35</v>
      </c>
    </row>
    <row r="29" spans="1:27">
      <c r="A29" s="16" t="s">
        <v>32</v>
      </c>
      <c r="B29" s="17" t="s">
        <v>30</v>
      </c>
      <c r="C29" s="15">
        <v>470</v>
      </c>
      <c r="D29" s="15">
        <v>328</v>
      </c>
      <c r="E29" s="15">
        <v>3.5</v>
      </c>
      <c r="F29" s="15">
        <v>99</v>
      </c>
      <c r="G29" s="15">
        <v>69.8</v>
      </c>
      <c r="H29" s="15">
        <v>18.3</v>
      </c>
      <c r="I29" s="15">
        <v>55.2</v>
      </c>
      <c r="J29" s="15">
        <v>4.7</v>
      </c>
      <c r="K29" s="15">
        <v>21.8</v>
      </c>
      <c r="L29" s="15">
        <v>68.3</v>
      </c>
      <c r="M29" s="15">
        <v>30.2</v>
      </c>
      <c r="N29" s="15">
        <v>12.8</v>
      </c>
      <c r="O29" s="15">
        <v>38.5</v>
      </c>
      <c r="P29" s="15">
        <v>3.3</v>
      </c>
      <c r="Q29" s="15">
        <v>15.2</v>
      </c>
      <c r="R29" s="15">
        <v>8.4</v>
      </c>
      <c r="S29" s="2">
        <v>9</v>
      </c>
      <c r="T29" s="10">
        <v>43.3</v>
      </c>
      <c r="U29" s="10">
        <v>8.1999999999999993</v>
      </c>
      <c r="V29" s="12">
        <v>2</v>
      </c>
      <c r="W29" s="2">
        <v>8.6999999999999993</v>
      </c>
      <c r="X29" s="2">
        <v>1</v>
      </c>
      <c r="Y29" s="10">
        <v>9.1</v>
      </c>
      <c r="Z29" s="10">
        <v>2.2000000000000002</v>
      </c>
      <c r="AA29" s="8">
        <f t="shared" si="0"/>
        <v>5.1999999999999993</v>
      </c>
    </row>
    <row r="30" spans="1:27">
      <c r="A30" s="16" t="s">
        <v>32</v>
      </c>
      <c r="B30" s="17" t="s">
        <v>30</v>
      </c>
      <c r="C30" s="15">
        <v>474</v>
      </c>
      <c r="D30" s="15">
        <v>441</v>
      </c>
      <c r="E30" s="15">
        <v>11</v>
      </c>
      <c r="F30" s="15">
        <v>51.5</v>
      </c>
      <c r="G30" s="15">
        <v>93</v>
      </c>
      <c r="H30" s="15">
        <v>10.9</v>
      </c>
      <c r="I30" s="15">
        <v>57.3</v>
      </c>
      <c r="J30" s="15">
        <v>0.5</v>
      </c>
      <c r="K30" s="15">
        <v>31.4</v>
      </c>
      <c r="L30" s="15">
        <v>91.9</v>
      </c>
      <c r="M30" s="15">
        <v>7</v>
      </c>
      <c r="N30" s="15">
        <v>10.1</v>
      </c>
      <c r="O30" s="15">
        <v>53.3</v>
      </c>
      <c r="P30" s="15">
        <v>0.4</v>
      </c>
      <c r="Q30" s="15">
        <v>29.2</v>
      </c>
      <c r="R30" s="15">
        <v>4.4000000000000004</v>
      </c>
      <c r="S30" s="2">
        <v>3</v>
      </c>
      <c r="T30" s="10">
        <v>60</v>
      </c>
      <c r="U30" s="10">
        <v>3.1</v>
      </c>
      <c r="V30" s="12">
        <v>3</v>
      </c>
      <c r="W30" s="2">
        <v>3.1</v>
      </c>
      <c r="X30" s="2">
        <v>2</v>
      </c>
      <c r="Y30" s="10">
        <v>7.6</v>
      </c>
      <c r="Z30" s="10">
        <v>16.3</v>
      </c>
      <c r="AA30" s="8">
        <f t="shared" si="0"/>
        <v>3.9249999999999998</v>
      </c>
    </row>
    <row r="31" spans="1:27">
      <c r="A31" s="16" t="s">
        <v>32</v>
      </c>
      <c r="B31" s="17" t="s">
        <v>30</v>
      </c>
      <c r="C31" s="15">
        <v>474.5</v>
      </c>
      <c r="D31" s="15">
        <v>414.5</v>
      </c>
      <c r="E31" s="15">
        <v>3</v>
      </c>
      <c r="F31" s="15">
        <v>111</v>
      </c>
      <c r="G31" s="15">
        <v>87.4</v>
      </c>
      <c r="H31" s="15">
        <v>12.8</v>
      </c>
      <c r="I31" s="15">
        <v>62.8</v>
      </c>
      <c r="J31" s="15">
        <v>3.9</v>
      </c>
      <c r="K31" s="15">
        <v>20.5</v>
      </c>
      <c r="L31" s="15">
        <v>86.3</v>
      </c>
      <c r="M31" s="15">
        <v>13.7</v>
      </c>
      <c r="N31" s="15">
        <v>11.2</v>
      </c>
      <c r="O31" s="15">
        <v>54.9</v>
      </c>
      <c r="P31" s="15">
        <v>3.4</v>
      </c>
      <c r="Q31" s="15">
        <v>17.899999999999999</v>
      </c>
      <c r="R31" s="15">
        <v>3.8</v>
      </c>
      <c r="S31" s="2">
        <v>5</v>
      </c>
      <c r="T31" s="10">
        <v>126</v>
      </c>
      <c r="U31" s="10">
        <v>6.2</v>
      </c>
      <c r="V31" s="12">
        <v>3</v>
      </c>
      <c r="W31" s="2">
        <v>6.2</v>
      </c>
      <c r="X31" s="2">
        <v>2</v>
      </c>
      <c r="Y31" s="10">
        <v>7.2</v>
      </c>
      <c r="Z31" s="10">
        <v>3.7</v>
      </c>
      <c r="AA31" s="8">
        <f t="shared" si="0"/>
        <v>4.5999999999999996</v>
      </c>
    </row>
    <row r="32" spans="1:27">
      <c r="A32" s="16" t="s">
        <v>32</v>
      </c>
      <c r="B32" s="17" t="s">
        <v>30</v>
      </c>
      <c r="C32" s="15">
        <v>470.5</v>
      </c>
      <c r="D32" s="15">
        <v>364</v>
      </c>
      <c r="E32" s="15">
        <v>6</v>
      </c>
      <c r="F32" s="15">
        <v>71.5</v>
      </c>
      <c r="G32" s="15">
        <v>77.400000000000006</v>
      </c>
      <c r="H32" s="15">
        <v>11.3</v>
      </c>
      <c r="I32" s="15">
        <v>66.2</v>
      </c>
      <c r="J32" s="15">
        <v>0.1</v>
      </c>
      <c r="K32" s="15">
        <v>22.4</v>
      </c>
      <c r="L32" s="15">
        <v>75.8</v>
      </c>
      <c r="M32" s="15">
        <v>22.6</v>
      </c>
      <c r="N32" s="15">
        <v>8.6999999999999993</v>
      </c>
      <c r="O32" s="15">
        <v>51.2</v>
      </c>
      <c r="P32" s="15">
        <v>0.1</v>
      </c>
      <c r="Q32" s="15">
        <v>17.3</v>
      </c>
      <c r="R32" s="15">
        <v>3</v>
      </c>
      <c r="S32" s="2">
        <v>1</v>
      </c>
      <c r="T32" s="10">
        <v>30</v>
      </c>
      <c r="U32" s="10">
        <v>4.5</v>
      </c>
      <c r="V32" s="12">
        <v>3</v>
      </c>
      <c r="W32" s="2">
        <v>4.4000000000000004</v>
      </c>
      <c r="X32" s="2">
        <v>3</v>
      </c>
      <c r="Y32" s="10">
        <v>7.4</v>
      </c>
      <c r="Z32" s="10">
        <v>6.8</v>
      </c>
      <c r="AA32" s="8">
        <f t="shared" si="0"/>
        <v>4.45</v>
      </c>
    </row>
    <row r="33" spans="1:27">
      <c r="A33" s="16" t="s">
        <v>32</v>
      </c>
      <c r="B33" s="17" t="s">
        <v>30</v>
      </c>
      <c r="C33" s="15">
        <v>474</v>
      </c>
      <c r="D33" s="15">
        <v>362</v>
      </c>
      <c r="E33" s="15">
        <v>8.5</v>
      </c>
      <c r="F33" s="15">
        <v>13.5</v>
      </c>
      <c r="G33" s="15">
        <v>76.400000000000006</v>
      </c>
      <c r="H33" s="15">
        <v>31.1</v>
      </c>
      <c r="I33" s="15">
        <v>39.5</v>
      </c>
      <c r="J33" s="15">
        <v>6.4</v>
      </c>
      <c r="K33" s="15">
        <v>23.1</v>
      </c>
      <c r="L33" s="15">
        <v>75.400000000000006</v>
      </c>
      <c r="M33" s="15">
        <v>23.6</v>
      </c>
      <c r="N33" s="15">
        <v>23.7</v>
      </c>
      <c r="O33" s="15">
        <v>30.2</v>
      </c>
      <c r="P33" s="15">
        <v>4.9000000000000004</v>
      </c>
      <c r="Q33" s="15">
        <v>17.600000000000001</v>
      </c>
      <c r="R33" s="15">
        <v>22</v>
      </c>
      <c r="S33" s="2">
        <v>15</v>
      </c>
      <c r="T33" s="10">
        <v>40</v>
      </c>
      <c r="U33" s="10">
        <v>7.5</v>
      </c>
      <c r="V33" s="12">
        <v>3</v>
      </c>
      <c r="W33" s="2">
        <v>7.3</v>
      </c>
      <c r="X33" s="2">
        <v>1</v>
      </c>
      <c r="Y33" s="10">
        <v>8.4</v>
      </c>
      <c r="Z33" s="10">
        <v>3.4</v>
      </c>
      <c r="AA33" s="8">
        <f t="shared" si="0"/>
        <v>4.9250000000000007</v>
      </c>
    </row>
    <row r="34" spans="1:27">
      <c r="A34" s="16" t="s">
        <v>32</v>
      </c>
      <c r="B34" s="17" t="s">
        <v>30</v>
      </c>
      <c r="C34" s="15">
        <v>477.5</v>
      </c>
      <c r="D34" s="15">
        <v>410</v>
      </c>
      <c r="E34" s="15">
        <v>3.5</v>
      </c>
      <c r="F34" s="15">
        <v>50</v>
      </c>
      <c r="G34" s="15">
        <v>85.9</v>
      </c>
      <c r="H34" s="15">
        <v>18.5</v>
      </c>
      <c r="I34" s="15">
        <v>61.5</v>
      </c>
      <c r="J34" s="15">
        <v>0.2</v>
      </c>
      <c r="K34" s="15">
        <v>19.8</v>
      </c>
      <c r="L34" s="15">
        <v>85.4</v>
      </c>
      <c r="M34" s="15">
        <v>14.1</v>
      </c>
      <c r="N34" s="15">
        <v>15.9</v>
      </c>
      <c r="O34" s="15">
        <v>52.8</v>
      </c>
      <c r="P34" s="15">
        <v>0.2</v>
      </c>
      <c r="Q34" s="15">
        <v>17</v>
      </c>
      <c r="R34" s="15">
        <v>6.6</v>
      </c>
      <c r="S34" s="2">
        <v>8</v>
      </c>
      <c r="T34" s="10">
        <v>22.5</v>
      </c>
      <c r="U34" s="10">
        <v>7.8</v>
      </c>
      <c r="V34" s="12">
        <v>3</v>
      </c>
      <c r="W34" s="2">
        <v>7.8</v>
      </c>
      <c r="X34" s="2">
        <v>2</v>
      </c>
      <c r="Y34" s="10">
        <v>8.1</v>
      </c>
      <c r="Z34" s="10">
        <v>5.9</v>
      </c>
      <c r="AA34" s="8">
        <f t="shared" si="0"/>
        <v>5.2249999999999996</v>
      </c>
    </row>
    <row r="35" spans="1:27">
      <c r="A35" s="16" t="s">
        <v>32</v>
      </c>
      <c r="B35" s="17" t="s">
        <v>30</v>
      </c>
      <c r="C35" s="15">
        <v>432</v>
      </c>
      <c r="D35" s="15">
        <v>253</v>
      </c>
      <c r="E35" s="15">
        <v>44</v>
      </c>
      <c r="F35" s="15">
        <v>273</v>
      </c>
      <c r="G35" s="15">
        <v>58.6</v>
      </c>
      <c r="H35" s="15">
        <v>31</v>
      </c>
      <c r="I35" s="15">
        <v>42.5</v>
      </c>
      <c r="J35" s="15">
        <v>15</v>
      </c>
      <c r="K35" s="15">
        <v>11.5</v>
      </c>
      <c r="L35" s="15">
        <v>52.7</v>
      </c>
      <c r="M35" s="15">
        <v>41.4</v>
      </c>
      <c r="N35" s="15">
        <v>18.2</v>
      </c>
      <c r="O35" s="15">
        <v>24.9</v>
      </c>
      <c r="P35" s="15">
        <v>8.8000000000000007</v>
      </c>
      <c r="Q35" s="15">
        <v>6.7</v>
      </c>
      <c r="R35" s="15">
        <v>19.899999999999999</v>
      </c>
      <c r="S35" s="2">
        <v>20</v>
      </c>
      <c r="T35" s="10">
        <v>27</v>
      </c>
      <c r="U35" s="10">
        <v>4.4000000000000004</v>
      </c>
      <c r="V35" s="12">
        <v>2</v>
      </c>
      <c r="W35" s="2">
        <v>5.4</v>
      </c>
      <c r="X35" s="2">
        <v>2</v>
      </c>
      <c r="Y35" s="10">
        <v>7.1</v>
      </c>
      <c r="Z35" s="10">
        <v>9.6</v>
      </c>
      <c r="AA35" s="8">
        <f t="shared" si="0"/>
        <v>4.125</v>
      </c>
    </row>
    <row r="36" spans="1:27">
      <c r="A36" s="16" t="s">
        <v>32</v>
      </c>
      <c r="B36" s="17" t="s">
        <v>30</v>
      </c>
      <c r="C36" s="15">
        <v>479.5</v>
      </c>
      <c r="D36" s="15">
        <v>423.5</v>
      </c>
      <c r="E36" s="15">
        <v>0.5</v>
      </c>
      <c r="F36" s="15">
        <v>71.5</v>
      </c>
      <c r="G36" s="15">
        <v>88.3</v>
      </c>
      <c r="H36" s="15">
        <v>26.8</v>
      </c>
      <c r="I36" s="15">
        <v>42.3</v>
      </c>
      <c r="J36" s="15">
        <v>6.2</v>
      </c>
      <c r="K36" s="15">
        <v>24.8</v>
      </c>
      <c r="L36" s="15">
        <v>88.2</v>
      </c>
      <c r="M36" s="15">
        <v>11.7</v>
      </c>
      <c r="N36" s="15">
        <v>23.7</v>
      </c>
      <c r="O36" s="15">
        <v>37.299999999999997</v>
      </c>
      <c r="P36" s="15">
        <v>5.4</v>
      </c>
      <c r="Q36" s="15">
        <v>21.9</v>
      </c>
      <c r="R36" s="15">
        <v>9.1</v>
      </c>
      <c r="S36" s="2">
        <v>17</v>
      </c>
      <c r="T36" s="10">
        <v>63.5</v>
      </c>
      <c r="U36" s="10">
        <v>9.3000000000000007</v>
      </c>
      <c r="V36" s="12">
        <v>3</v>
      </c>
      <c r="W36" s="2">
        <v>9.4</v>
      </c>
      <c r="X36" s="2">
        <v>2</v>
      </c>
      <c r="Y36" s="10">
        <v>9.4</v>
      </c>
      <c r="Z36" s="10">
        <v>2</v>
      </c>
      <c r="AA36" s="8">
        <f t="shared" si="0"/>
        <v>5.95</v>
      </c>
    </row>
    <row r="37" spans="1:27">
      <c r="A37" s="16" t="s">
        <v>32</v>
      </c>
      <c r="B37" s="17" t="s">
        <v>30</v>
      </c>
      <c r="C37" s="15">
        <v>475.5</v>
      </c>
      <c r="D37" s="15">
        <v>373.5</v>
      </c>
      <c r="E37" s="15">
        <v>3</v>
      </c>
      <c r="F37" s="15">
        <v>83.5</v>
      </c>
      <c r="G37" s="15">
        <v>78.5</v>
      </c>
      <c r="H37" s="15">
        <v>25</v>
      </c>
      <c r="I37" s="15">
        <v>62.8</v>
      </c>
      <c r="J37" s="15">
        <v>3.5</v>
      </c>
      <c r="K37" s="15">
        <v>8.6999999999999993</v>
      </c>
      <c r="L37" s="15">
        <v>77.8</v>
      </c>
      <c r="M37" s="15">
        <v>21.5</v>
      </c>
      <c r="N37" s="15">
        <v>19.7</v>
      </c>
      <c r="O37" s="15">
        <v>149.30000000000001</v>
      </c>
      <c r="P37" s="15">
        <v>2.7</v>
      </c>
      <c r="Q37" s="15">
        <v>6.8</v>
      </c>
      <c r="R37" s="15">
        <v>13.8</v>
      </c>
      <c r="S37" s="2">
        <v>11</v>
      </c>
      <c r="T37" s="10">
        <v>79.099999999999994</v>
      </c>
      <c r="U37" s="10">
        <v>7.3</v>
      </c>
      <c r="V37" s="12">
        <v>1</v>
      </c>
      <c r="W37" s="2">
        <v>8.9</v>
      </c>
      <c r="X37" s="2">
        <v>1</v>
      </c>
      <c r="Y37" s="10">
        <v>9.8000000000000007</v>
      </c>
      <c r="Z37" s="10">
        <v>6</v>
      </c>
      <c r="AA37" s="8">
        <f t="shared" si="0"/>
        <v>5.1750000000000007</v>
      </c>
    </row>
    <row r="38" spans="1:27">
      <c r="A38" s="16" t="s">
        <v>32</v>
      </c>
      <c r="B38" s="17" t="s">
        <v>30</v>
      </c>
      <c r="C38" s="15">
        <v>470.5</v>
      </c>
      <c r="D38" s="15">
        <v>416</v>
      </c>
      <c r="E38" s="15">
        <v>4.5</v>
      </c>
      <c r="F38" s="15">
        <v>62.5</v>
      </c>
      <c r="G38" s="15">
        <v>88.4</v>
      </c>
      <c r="H38" s="15">
        <v>20.3</v>
      </c>
      <c r="I38" s="15">
        <v>56.9</v>
      </c>
      <c r="J38" s="15">
        <v>2.2999999999999998</v>
      </c>
      <c r="K38" s="15">
        <v>20.6</v>
      </c>
      <c r="L38" s="15">
        <v>86.7</v>
      </c>
      <c r="M38" s="15">
        <v>13.4</v>
      </c>
      <c r="N38" s="15">
        <v>18</v>
      </c>
      <c r="O38" s="15">
        <v>50.3</v>
      </c>
      <c r="P38" s="15">
        <v>2</v>
      </c>
      <c r="Q38" s="15">
        <v>18.2</v>
      </c>
      <c r="R38" s="15">
        <v>7.9</v>
      </c>
      <c r="S38" s="2">
        <v>9</v>
      </c>
      <c r="T38" s="10">
        <v>33.299999999999997</v>
      </c>
      <c r="U38" s="10">
        <v>7.2</v>
      </c>
      <c r="V38" s="12">
        <v>2</v>
      </c>
      <c r="W38" s="2">
        <v>6.3</v>
      </c>
      <c r="X38" s="2">
        <v>1</v>
      </c>
      <c r="Y38" s="10">
        <v>9.3000000000000007</v>
      </c>
      <c r="Z38" s="10">
        <v>7</v>
      </c>
      <c r="AA38" s="8">
        <f t="shared" si="0"/>
        <v>4.6500000000000004</v>
      </c>
    </row>
    <row r="39" spans="1:27">
      <c r="A39" s="16" t="s">
        <v>32</v>
      </c>
      <c r="B39" s="17" t="s">
        <v>30</v>
      </c>
      <c r="C39" s="15">
        <v>463</v>
      </c>
      <c r="D39" s="15">
        <v>398</v>
      </c>
      <c r="E39" s="15">
        <v>9</v>
      </c>
      <c r="F39" s="15">
        <v>95</v>
      </c>
      <c r="G39" s="15">
        <v>86</v>
      </c>
      <c r="H39" s="15">
        <v>25.5</v>
      </c>
      <c r="I39" s="15">
        <v>49</v>
      </c>
      <c r="J39" s="15">
        <v>7.5</v>
      </c>
      <c r="K39" s="15">
        <v>18</v>
      </c>
      <c r="L39" s="15">
        <v>82.9</v>
      </c>
      <c r="M39" s="15">
        <v>14.3</v>
      </c>
      <c r="N39" s="15">
        <v>21.9</v>
      </c>
      <c r="O39" s="15">
        <v>42.1</v>
      </c>
      <c r="P39" s="15">
        <v>6.5</v>
      </c>
      <c r="Q39" s="15">
        <v>15.4</v>
      </c>
      <c r="R39" s="15">
        <v>17.899999999999999</v>
      </c>
      <c r="S39" s="2">
        <v>5</v>
      </c>
      <c r="T39" s="10">
        <v>72</v>
      </c>
      <c r="U39" s="10">
        <v>7.2</v>
      </c>
      <c r="V39" s="12">
        <v>3</v>
      </c>
      <c r="W39" s="2">
        <v>5.2</v>
      </c>
      <c r="X39" s="2">
        <v>2</v>
      </c>
      <c r="Y39" s="10">
        <v>8.5</v>
      </c>
      <c r="Z39" s="10">
        <v>2.2999999999999998</v>
      </c>
      <c r="AA39" s="8">
        <f t="shared" si="0"/>
        <v>4.6749999999999998</v>
      </c>
    </row>
    <row r="40" spans="1:27">
      <c r="A40" s="16" t="s">
        <v>32</v>
      </c>
      <c r="B40" s="17" t="s">
        <v>30</v>
      </c>
      <c r="C40" s="15">
        <v>427</v>
      </c>
      <c r="D40" s="15">
        <v>401.5</v>
      </c>
      <c r="E40" s="15">
        <v>0.5</v>
      </c>
      <c r="F40" s="15">
        <v>47</v>
      </c>
      <c r="G40" s="15">
        <v>94</v>
      </c>
      <c r="H40" s="15">
        <v>13.3</v>
      </c>
      <c r="I40" s="15">
        <v>56.9</v>
      </c>
      <c r="J40" s="15">
        <v>0.9</v>
      </c>
      <c r="K40" s="15">
        <v>28.9</v>
      </c>
      <c r="L40" s="15">
        <v>83.6</v>
      </c>
      <c r="M40" s="15">
        <v>17.8</v>
      </c>
      <c r="N40" s="15">
        <v>12.5</v>
      </c>
      <c r="O40" s="15">
        <v>53.5</v>
      </c>
      <c r="P40" s="15">
        <v>0.8</v>
      </c>
      <c r="Q40" s="15">
        <v>27.2</v>
      </c>
      <c r="R40" s="15">
        <v>8.6999999999999993</v>
      </c>
      <c r="S40" s="2">
        <v>10</v>
      </c>
      <c r="T40" s="10">
        <v>21</v>
      </c>
      <c r="U40" s="10">
        <v>8.1</v>
      </c>
      <c r="V40" s="2">
        <v>1</v>
      </c>
      <c r="W40" s="2">
        <v>8.6</v>
      </c>
      <c r="X40" s="2">
        <v>1</v>
      </c>
      <c r="Y40" s="10">
        <v>9.4</v>
      </c>
      <c r="Z40" s="10">
        <v>8.5</v>
      </c>
      <c r="AA40" s="8">
        <f t="shared" si="0"/>
        <v>5</v>
      </c>
    </row>
    <row r="41" spans="1:27">
      <c r="A41" s="16" t="s">
        <v>32</v>
      </c>
      <c r="B41" s="17" t="s">
        <v>30</v>
      </c>
      <c r="C41" s="15">
        <v>479.5</v>
      </c>
      <c r="D41" s="15">
        <v>428.5</v>
      </c>
      <c r="E41" s="15">
        <v>2</v>
      </c>
      <c r="F41" s="15">
        <v>113</v>
      </c>
      <c r="G41" s="15">
        <v>89.4</v>
      </c>
      <c r="H41" s="15">
        <v>28</v>
      </c>
      <c r="I41" s="15">
        <v>52.3</v>
      </c>
      <c r="J41" s="15">
        <v>4.0999999999999996</v>
      </c>
      <c r="K41" s="15">
        <v>15.6</v>
      </c>
      <c r="L41" s="15">
        <v>89.3</v>
      </c>
      <c r="M41" s="15">
        <v>10.6</v>
      </c>
      <c r="N41" s="15">
        <v>25</v>
      </c>
      <c r="O41" s="15">
        <v>46.7</v>
      </c>
      <c r="P41" s="15">
        <v>3.6</v>
      </c>
      <c r="Q41" s="15">
        <v>14</v>
      </c>
      <c r="R41" s="15">
        <v>21.3</v>
      </c>
      <c r="S41" s="2">
        <v>0</v>
      </c>
      <c r="T41" s="10"/>
      <c r="U41" s="10">
        <v>8.6999999999999993</v>
      </c>
      <c r="V41" s="2">
        <v>1</v>
      </c>
      <c r="W41" s="2">
        <v>8.8000000000000007</v>
      </c>
      <c r="X41" s="2">
        <v>1</v>
      </c>
      <c r="Y41" s="10">
        <v>9.3000000000000007</v>
      </c>
      <c r="Z41" s="10">
        <v>2.1</v>
      </c>
      <c r="AA41" s="8">
        <f t="shared" si="0"/>
        <v>5.0250000000000004</v>
      </c>
    </row>
    <row r="42" spans="1:27">
      <c r="A42" s="16" t="s">
        <v>32</v>
      </c>
      <c r="B42" s="17" t="s">
        <v>31</v>
      </c>
      <c r="C42" s="15">
        <v>470.5</v>
      </c>
      <c r="D42" s="15">
        <v>453.5</v>
      </c>
      <c r="E42" s="15">
        <v>2.5</v>
      </c>
      <c r="F42" s="15">
        <v>49.5</v>
      </c>
      <c r="G42" s="15">
        <v>96.4</v>
      </c>
      <c r="H42" s="15">
        <v>16.5</v>
      </c>
      <c r="I42" s="15">
        <v>50.6</v>
      </c>
      <c r="J42" s="15">
        <v>4</v>
      </c>
      <c r="K42" s="15">
        <v>28.9</v>
      </c>
      <c r="L42" s="15">
        <v>94.5</v>
      </c>
      <c r="M42" s="15">
        <v>3.7</v>
      </c>
      <c r="N42" s="15">
        <v>15.9</v>
      </c>
      <c r="O42" s="15">
        <v>48.8</v>
      </c>
      <c r="P42" s="15">
        <v>3.8</v>
      </c>
      <c r="Q42" s="15">
        <v>27.8</v>
      </c>
      <c r="R42" s="15">
        <v>8.6999999999999993</v>
      </c>
      <c r="S42" s="2">
        <v>9</v>
      </c>
      <c r="T42" s="10">
        <v>13.3</v>
      </c>
      <c r="U42" s="10">
        <v>9.5</v>
      </c>
      <c r="V42" s="2">
        <v>3</v>
      </c>
      <c r="W42" s="2">
        <v>6.6</v>
      </c>
      <c r="X42" s="2">
        <v>1</v>
      </c>
      <c r="Y42" s="10">
        <v>9.5</v>
      </c>
      <c r="Z42" s="10">
        <v>9.1</v>
      </c>
      <c r="AA42" s="8">
        <f t="shared" si="0"/>
        <v>5.0250000000000004</v>
      </c>
    </row>
    <row r="43" spans="1:27">
      <c r="A43" s="16" t="s">
        <v>32</v>
      </c>
      <c r="B43" s="17" t="s">
        <v>31</v>
      </c>
      <c r="C43" s="15">
        <v>477</v>
      </c>
      <c r="D43" s="15">
        <v>377</v>
      </c>
      <c r="E43" s="15">
        <v>1.5</v>
      </c>
      <c r="F43" s="15">
        <v>119.5</v>
      </c>
      <c r="G43" s="15">
        <v>79</v>
      </c>
      <c r="H43" s="15">
        <v>38.700000000000003</v>
      </c>
      <c r="I43" s="15">
        <v>48.4</v>
      </c>
      <c r="J43" s="15">
        <v>0.4</v>
      </c>
      <c r="K43" s="15">
        <v>12.5</v>
      </c>
      <c r="L43" s="15">
        <v>78.5</v>
      </c>
      <c r="M43" s="15">
        <v>21.4</v>
      </c>
      <c r="N43" s="15">
        <v>30.6</v>
      </c>
      <c r="O43" s="15">
        <v>38.299999999999997</v>
      </c>
      <c r="P43" s="15">
        <v>0.3</v>
      </c>
      <c r="Q43" s="15">
        <v>9.9</v>
      </c>
      <c r="R43" s="15">
        <v>21.3</v>
      </c>
      <c r="S43" s="2">
        <v>2</v>
      </c>
      <c r="T43" s="10">
        <v>45</v>
      </c>
      <c r="U43" s="10">
        <v>8</v>
      </c>
      <c r="V43" s="2">
        <v>2</v>
      </c>
      <c r="W43" s="2">
        <v>8.1</v>
      </c>
      <c r="X43" s="2">
        <v>2</v>
      </c>
      <c r="Y43" s="10">
        <v>8.3000000000000007</v>
      </c>
      <c r="Z43" s="10">
        <v>10.3</v>
      </c>
      <c r="AA43" s="8">
        <f t="shared" si="0"/>
        <v>5.0999999999999996</v>
      </c>
    </row>
    <row r="44" spans="1:27">
      <c r="A44" s="16" t="s">
        <v>32</v>
      </c>
      <c r="B44" s="17" t="s">
        <v>31</v>
      </c>
      <c r="C44" s="15">
        <v>475.5</v>
      </c>
      <c r="D44" s="15">
        <v>435.5</v>
      </c>
      <c r="E44" s="15">
        <v>4.5</v>
      </c>
      <c r="F44" s="15">
        <v>53</v>
      </c>
      <c r="G44" s="15">
        <v>91.6</v>
      </c>
      <c r="H44" s="15">
        <v>14.7</v>
      </c>
      <c r="I44" s="15">
        <v>53.8</v>
      </c>
      <c r="J44" s="15">
        <v>4.9000000000000004</v>
      </c>
      <c r="K44" s="15">
        <v>26.5</v>
      </c>
      <c r="L44" s="15">
        <v>90.7</v>
      </c>
      <c r="M44" s="15">
        <v>8.6</v>
      </c>
      <c r="N44" s="15">
        <v>13.5</v>
      </c>
      <c r="O44" s="15">
        <v>49.3</v>
      </c>
      <c r="P44" s="15">
        <v>4.5</v>
      </c>
      <c r="Q44" s="15">
        <v>24.3</v>
      </c>
      <c r="R44" s="15">
        <v>7.2</v>
      </c>
      <c r="S44" s="2">
        <v>0</v>
      </c>
      <c r="T44" s="10"/>
      <c r="U44" s="10">
        <v>7.2</v>
      </c>
      <c r="V44" s="2">
        <v>4</v>
      </c>
      <c r="W44" s="2">
        <v>7.4</v>
      </c>
      <c r="X44" s="2">
        <v>3</v>
      </c>
      <c r="Y44" s="10">
        <v>8.6999999999999993</v>
      </c>
      <c r="Z44" s="10">
        <v>5.0999999999999996</v>
      </c>
      <c r="AA44" s="8">
        <f t="shared" si="0"/>
        <v>5.7750000000000004</v>
      </c>
    </row>
    <row r="45" spans="1:27">
      <c r="A45" s="16" t="s">
        <v>32</v>
      </c>
      <c r="B45" s="17" t="s">
        <v>31</v>
      </c>
      <c r="C45" s="15">
        <v>474.5</v>
      </c>
      <c r="D45" s="15">
        <v>436</v>
      </c>
      <c r="E45" s="15">
        <v>13.5</v>
      </c>
      <c r="F45" s="15">
        <v>68</v>
      </c>
      <c r="G45" s="15">
        <v>91.9</v>
      </c>
      <c r="H45" s="15">
        <v>21.8</v>
      </c>
      <c r="I45" s="15">
        <v>50.8</v>
      </c>
      <c r="J45" s="15">
        <v>0.9</v>
      </c>
      <c r="K45" s="15">
        <v>26.5</v>
      </c>
      <c r="L45" s="15">
        <v>90.8</v>
      </c>
      <c r="M45" s="15">
        <v>8.1</v>
      </c>
      <c r="N45" s="15">
        <v>20</v>
      </c>
      <c r="O45" s="15">
        <v>46.7</v>
      </c>
      <c r="P45" s="15">
        <v>0.8</v>
      </c>
      <c r="Q45" s="15">
        <v>24.3</v>
      </c>
      <c r="R45" s="15">
        <v>11.8</v>
      </c>
      <c r="S45" s="2">
        <v>4</v>
      </c>
      <c r="T45" s="10">
        <v>22.5</v>
      </c>
      <c r="U45" s="10">
        <v>1.1000000000000001</v>
      </c>
      <c r="V45" s="2">
        <v>3</v>
      </c>
      <c r="W45" s="2">
        <v>3.2</v>
      </c>
      <c r="X45" s="2">
        <v>2</v>
      </c>
      <c r="Y45" s="10">
        <v>8.4</v>
      </c>
      <c r="Z45" s="10">
        <v>7</v>
      </c>
      <c r="AA45" s="8">
        <f t="shared" si="0"/>
        <v>4.1500000000000004</v>
      </c>
    </row>
    <row r="46" spans="1:27">
      <c r="A46" s="16" t="s">
        <v>32</v>
      </c>
      <c r="B46" s="17" t="s">
        <v>31</v>
      </c>
      <c r="C46" s="15">
        <v>477</v>
      </c>
      <c r="D46" s="15">
        <v>432</v>
      </c>
      <c r="E46" s="15">
        <v>8</v>
      </c>
      <c r="F46" s="15">
        <v>51.5</v>
      </c>
      <c r="G46" s="15">
        <v>90.6</v>
      </c>
      <c r="H46" s="15">
        <v>12.6</v>
      </c>
      <c r="I46" s="15">
        <v>58.5</v>
      </c>
      <c r="J46" s="15">
        <v>0.5</v>
      </c>
      <c r="K46" s="15">
        <v>28.5</v>
      </c>
      <c r="L46" s="15">
        <v>90</v>
      </c>
      <c r="M46" s="15">
        <v>9.4</v>
      </c>
      <c r="N46" s="15">
        <v>11.4</v>
      </c>
      <c r="O46" s="15">
        <v>52.9</v>
      </c>
      <c r="P46" s="15">
        <v>0.4</v>
      </c>
      <c r="Q46" s="15">
        <v>25.8</v>
      </c>
      <c r="R46" s="15">
        <v>4.9000000000000004</v>
      </c>
      <c r="S46" s="2">
        <v>16</v>
      </c>
      <c r="T46" s="10">
        <v>18.75</v>
      </c>
      <c r="U46" s="10">
        <v>8.3000000000000007</v>
      </c>
      <c r="V46" s="2">
        <v>3</v>
      </c>
      <c r="W46" s="2">
        <v>7</v>
      </c>
      <c r="X46" s="2">
        <v>2</v>
      </c>
      <c r="Y46" s="10">
        <v>8.8000000000000007</v>
      </c>
      <c r="Z46" s="10">
        <v>7.1</v>
      </c>
      <c r="AA46" s="8">
        <f t="shared" si="0"/>
        <v>5.2</v>
      </c>
    </row>
    <row r="47" spans="1:27">
      <c r="A47" s="16" t="s">
        <v>32</v>
      </c>
      <c r="B47" s="17" t="s">
        <v>31</v>
      </c>
      <c r="C47" s="15">
        <v>312</v>
      </c>
      <c r="D47" s="15">
        <v>139.5</v>
      </c>
      <c r="E47" s="15">
        <v>16</v>
      </c>
      <c r="F47" s="15">
        <v>198</v>
      </c>
      <c r="G47" s="15">
        <v>44.7</v>
      </c>
      <c r="H47" s="15">
        <v>33.700000000000003</v>
      </c>
      <c r="I47" s="15">
        <v>60.9</v>
      </c>
      <c r="J47" s="15">
        <v>0</v>
      </c>
      <c r="K47" s="15">
        <v>5.4</v>
      </c>
      <c r="L47" s="15">
        <v>29.1</v>
      </c>
      <c r="M47" s="15">
        <v>95</v>
      </c>
      <c r="N47" s="15">
        <v>15.1</v>
      </c>
      <c r="O47" s="15">
        <v>27.2</v>
      </c>
      <c r="P47" s="15">
        <v>0</v>
      </c>
      <c r="Q47" s="15">
        <v>2.4</v>
      </c>
      <c r="R47" s="15">
        <v>8.6</v>
      </c>
      <c r="S47" s="2">
        <v>0</v>
      </c>
      <c r="T47" s="10"/>
      <c r="U47" s="10">
        <v>1.9</v>
      </c>
      <c r="V47" s="2">
        <v>2</v>
      </c>
      <c r="W47" s="2">
        <v>6.4</v>
      </c>
      <c r="X47" s="2">
        <v>2</v>
      </c>
      <c r="Y47" s="10">
        <v>8.1</v>
      </c>
      <c r="Z47" s="10">
        <v>11.7</v>
      </c>
      <c r="AA47" s="8">
        <f t="shared" si="0"/>
        <v>4.625</v>
      </c>
    </row>
    <row r="48" spans="1:27">
      <c r="A48" s="16" t="s">
        <v>32</v>
      </c>
      <c r="B48" s="17" t="s">
        <v>31</v>
      </c>
      <c r="C48" s="15">
        <v>474.5</v>
      </c>
      <c r="D48" s="15">
        <v>469.5</v>
      </c>
      <c r="E48" s="15">
        <v>2.5</v>
      </c>
      <c r="F48" s="15">
        <v>43</v>
      </c>
      <c r="G48" s="15">
        <v>98.9</v>
      </c>
      <c r="H48" s="15">
        <v>6.9</v>
      </c>
      <c r="I48" s="15">
        <v>59.2</v>
      </c>
      <c r="J48" s="15">
        <v>5.2</v>
      </c>
      <c r="K48" s="15">
        <v>28.6</v>
      </c>
      <c r="L48" s="15">
        <v>97.8</v>
      </c>
      <c r="M48" s="15">
        <v>2.1</v>
      </c>
      <c r="N48" s="15">
        <v>6.8</v>
      </c>
      <c r="O48" s="15">
        <v>58.6</v>
      </c>
      <c r="P48" s="15">
        <v>5.2</v>
      </c>
      <c r="Q48" s="15">
        <v>28.3</v>
      </c>
      <c r="R48" s="15">
        <v>4.2</v>
      </c>
      <c r="S48" s="2">
        <v>1</v>
      </c>
      <c r="T48" s="10">
        <v>30</v>
      </c>
      <c r="U48" s="10">
        <v>9.1999999999999993</v>
      </c>
      <c r="V48" s="2">
        <v>2</v>
      </c>
      <c r="W48" s="2">
        <v>8.1</v>
      </c>
      <c r="X48" s="2">
        <v>1</v>
      </c>
      <c r="Y48" s="10">
        <v>9.1999999999999993</v>
      </c>
      <c r="Z48" s="10">
        <v>7.7</v>
      </c>
      <c r="AA48" s="8">
        <f t="shared" si="0"/>
        <v>5.0749999999999993</v>
      </c>
    </row>
    <row r="49" spans="1:27">
      <c r="A49" s="16" t="s">
        <v>32</v>
      </c>
      <c r="B49" s="17" t="s">
        <v>31</v>
      </c>
      <c r="C49" s="15">
        <v>449</v>
      </c>
      <c r="D49" s="15">
        <v>314.5</v>
      </c>
      <c r="E49" s="15">
        <v>10</v>
      </c>
      <c r="F49" s="15">
        <v>59</v>
      </c>
      <c r="G49" s="15">
        <v>70</v>
      </c>
      <c r="H49" s="15">
        <v>20.3</v>
      </c>
      <c r="I49" s="15">
        <v>49.9</v>
      </c>
      <c r="J49" s="15">
        <v>13.8</v>
      </c>
      <c r="K49" s="15">
        <v>15.9</v>
      </c>
      <c r="L49" s="15">
        <v>65.5</v>
      </c>
      <c r="M49" s="15">
        <v>36.1</v>
      </c>
      <c r="N49" s="15">
        <v>14.3</v>
      </c>
      <c r="O49" s="15">
        <v>35</v>
      </c>
      <c r="P49" s="15">
        <v>9.6999999999999993</v>
      </c>
      <c r="Q49" s="15">
        <v>11.1</v>
      </c>
      <c r="R49" s="15">
        <v>6.1</v>
      </c>
      <c r="S49" s="2">
        <v>7</v>
      </c>
      <c r="T49" s="10">
        <v>55.7</v>
      </c>
      <c r="U49" s="10">
        <v>8.6</v>
      </c>
      <c r="V49" s="2">
        <v>1</v>
      </c>
      <c r="W49" s="2">
        <v>8.6</v>
      </c>
      <c r="X49" s="2">
        <v>2</v>
      </c>
      <c r="Y49" s="10">
        <v>6.2</v>
      </c>
      <c r="Z49" s="10">
        <v>3.6</v>
      </c>
      <c r="AA49" s="8">
        <f t="shared" si="0"/>
        <v>4.45</v>
      </c>
    </row>
    <row r="50" spans="1:27">
      <c r="A50" s="16" t="s">
        <v>32</v>
      </c>
      <c r="B50" s="17" t="s">
        <v>31</v>
      </c>
      <c r="C50" s="15">
        <v>445.5</v>
      </c>
      <c r="D50" s="15">
        <v>436.85</v>
      </c>
      <c r="E50" s="15">
        <v>6</v>
      </c>
      <c r="F50" s="15">
        <v>43.5</v>
      </c>
      <c r="G50" s="15">
        <v>98</v>
      </c>
      <c r="H50" s="15">
        <v>13.1</v>
      </c>
      <c r="I50" s="15">
        <v>59</v>
      </c>
      <c r="J50" s="15">
        <v>0.1</v>
      </c>
      <c r="K50" s="15">
        <v>27.8</v>
      </c>
      <c r="L50" s="15">
        <v>90.9</v>
      </c>
      <c r="M50" s="15">
        <v>7.3</v>
      </c>
      <c r="N50" s="15">
        <v>12.8</v>
      </c>
      <c r="O50" s="15">
        <v>57.8</v>
      </c>
      <c r="P50" s="15">
        <v>0.1</v>
      </c>
      <c r="Q50" s="15">
        <v>27.3</v>
      </c>
      <c r="R50" s="15">
        <v>4.5</v>
      </c>
      <c r="S50" s="2">
        <v>2</v>
      </c>
      <c r="T50" s="10">
        <v>15</v>
      </c>
      <c r="U50" s="10">
        <v>6.5</v>
      </c>
      <c r="V50" s="2">
        <v>3</v>
      </c>
      <c r="W50" s="2">
        <v>5.6</v>
      </c>
      <c r="X50" s="2">
        <v>2</v>
      </c>
      <c r="Y50" s="10">
        <v>4.5</v>
      </c>
      <c r="Z50" s="10">
        <v>23.1</v>
      </c>
      <c r="AA50" s="8">
        <f t="shared" si="0"/>
        <v>3.7749999999999999</v>
      </c>
    </row>
    <row r="51" spans="1:27">
      <c r="A51" s="16" t="s">
        <v>32</v>
      </c>
      <c r="B51" s="17" t="s">
        <v>31</v>
      </c>
      <c r="C51" s="15">
        <v>477</v>
      </c>
      <c r="D51" s="15">
        <v>376.5</v>
      </c>
      <c r="E51" s="15">
        <v>0.5</v>
      </c>
      <c r="F51" s="15">
        <v>154.5</v>
      </c>
      <c r="G51" s="15">
        <v>78.900000000000006</v>
      </c>
      <c r="H51" s="15">
        <v>18.100000000000001</v>
      </c>
      <c r="I51" s="15">
        <v>61.4</v>
      </c>
      <c r="J51" s="15">
        <v>4.4000000000000004</v>
      </c>
      <c r="K51" s="15">
        <v>16.2</v>
      </c>
      <c r="L51" s="15">
        <v>78.400000000000006</v>
      </c>
      <c r="M51" s="15">
        <v>21.1</v>
      </c>
      <c r="N51" s="15">
        <v>14.3</v>
      </c>
      <c r="O51" s="15">
        <v>48.4</v>
      </c>
      <c r="P51" s="15">
        <v>3.4</v>
      </c>
      <c r="Q51" s="15">
        <v>12.8</v>
      </c>
      <c r="R51" s="15">
        <v>6.2</v>
      </c>
      <c r="S51" s="2">
        <v>3</v>
      </c>
      <c r="T51" s="10">
        <v>220</v>
      </c>
      <c r="U51" s="10">
        <v>6.2</v>
      </c>
      <c r="V51" s="2">
        <v>3</v>
      </c>
      <c r="W51" s="2">
        <v>6.2</v>
      </c>
      <c r="X51" s="2">
        <v>2</v>
      </c>
      <c r="Y51" s="10">
        <v>8.3000000000000007</v>
      </c>
      <c r="Z51" s="10">
        <v>4.3</v>
      </c>
      <c r="AA51" s="8">
        <f t="shared" si="0"/>
        <v>4.875</v>
      </c>
    </row>
    <row r="52" spans="1:27">
      <c r="A52" s="16" t="s">
        <v>32</v>
      </c>
      <c r="B52" s="17" t="s">
        <v>31</v>
      </c>
      <c r="C52" s="15">
        <v>474</v>
      </c>
      <c r="D52" s="15">
        <v>404.5</v>
      </c>
      <c r="E52" s="15">
        <v>9.5</v>
      </c>
      <c r="F52" s="15">
        <v>55</v>
      </c>
      <c r="G52" s="15">
        <v>85.3</v>
      </c>
      <c r="H52" s="15">
        <v>17.5</v>
      </c>
      <c r="I52" s="15">
        <v>56.7</v>
      </c>
      <c r="J52" s="15">
        <v>0.6</v>
      </c>
      <c r="K52" s="15">
        <v>25.1</v>
      </c>
      <c r="L52" s="15">
        <v>84.3</v>
      </c>
      <c r="M52" s="15">
        <v>14.7</v>
      </c>
      <c r="N52" s="15">
        <v>15</v>
      </c>
      <c r="O52" s="15">
        <v>48.4</v>
      </c>
      <c r="P52" s="15">
        <v>0.5</v>
      </c>
      <c r="Q52" s="15">
        <v>21.4</v>
      </c>
      <c r="R52" s="15">
        <v>3.6</v>
      </c>
      <c r="S52" s="2">
        <v>3</v>
      </c>
      <c r="T52" s="10">
        <v>90</v>
      </c>
      <c r="U52" s="10">
        <v>8.1</v>
      </c>
      <c r="V52" s="2">
        <v>3</v>
      </c>
      <c r="W52" s="2">
        <v>7.3</v>
      </c>
      <c r="X52" s="2">
        <v>2</v>
      </c>
      <c r="Y52" s="10">
        <v>8.1</v>
      </c>
      <c r="Z52" s="10">
        <v>8.5</v>
      </c>
      <c r="AA52" s="8">
        <f t="shared" si="0"/>
        <v>5.0999999999999996</v>
      </c>
    </row>
    <row r="53" spans="1:27">
      <c r="A53" s="16" t="s">
        <v>32</v>
      </c>
      <c r="B53" s="17" t="s">
        <v>31</v>
      </c>
      <c r="C53" s="15">
        <v>451.5</v>
      </c>
      <c r="D53" s="15">
        <v>355</v>
      </c>
      <c r="E53" s="15">
        <v>6</v>
      </c>
      <c r="F53" s="15">
        <v>183</v>
      </c>
      <c r="G53" s="15">
        <v>78.599999999999994</v>
      </c>
      <c r="H53" s="15">
        <v>35.200000000000003</v>
      </c>
      <c r="I53" s="15">
        <v>37.700000000000003</v>
      </c>
      <c r="J53" s="15">
        <v>7.2</v>
      </c>
      <c r="K53" s="15">
        <v>19.899999999999999</v>
      </c>
      <c r="L53" s="15">
        <v>74</v>
      </c>
      <c r="M53" s="15">
        <v>25.8</v>
      </c>
      <c r="N53" s="15">
        <v>27.7</v>
      </c>
      <c r="O53" s="15">
        <v>29.7</v>
      </c>
      <c r="P53" s="15">
        <v>5.6</v>
      </c>
      <c r="Q53" s="15">
        <v>15.6</v>
      </c>
      <c r="R53" s="15">
        <v>13.7</v>
      </c>
      <c r="S53" s="2">
        <v>4</v>
      </c>
      <c r="T53" s="10">
        <v>30</v>
      </c>
      <c r="U53" s="10">
        <v>6.3</v>
      </c>
      <c r="V53" s="2">
        <v>3</v>
      </c>
      <c r="W53" s="2">
        <v>6.7</v>
      </c>
      <c r="X53" s="2">
        <v>2</v>
      </c>
      <c r="Y53" s="10">
        <v>8.3000000000000007</v>
      </c>
      <c r="Z53" s="10">
        <v>1.7</v>
      </c>
      <c r="AA53" s="8">
        <f t="shared" si="0"/>
        <v>5</v>
      </c>
    </row>
    <row r="54" spans="1:27">
      <c r="A54" s="16" t="s">
        <v>32</v>
      </c>
      <c r="B54" s="17" t="s">
        <v>31</v>
      </c>
      <c r="C54" s="15">
        <v>476.5</v>
      </c>
      <c r="D54" s="15">
        <v>353.5</v>
      </c>
      <c r="E54" s="15">
        <v>2.5</v>
      </c>
      <c r="F54" s="15">
        <v>131</v>
      </c>
      <c r="G54" s="15">
        <v>74.2</v>
      </c>
      <c r="H54" s="15">
        <v>21.1</v>
      </c>
      <c r="I54" s="15">
        <v>58.6</v>
      </c>
      <c r="J54" s="15">
        <v>0.4</v>
      </c>
      <c r="K54" s="15">
        <v>19.899999999999999</v>
      </c>
      <c r="L54" s="15">
        <v>73.599999999999994</v>
      </c>
      <c r="M54" s="15">
        <v>25.8</v>
      </c>
      <c r="N54" s="15">
        <v>15.6</v>
      </c>
      <c r="O54" s="15">
        <v>43.4</v>
      </c>
      <c r="P54" s="15">
        <v>0.3</v>
      </c>
      <c r="Q54" s="15">
        <v>14.8</v>
      </c>
      <c r="R54" s="15">
        <v>5.3</v>
      </c>
      <c r="S54" s="19">
        <v>6</v>
      </c>
      <c r="T54" s="20">
        <v>22.3</v>
      </c>
      <c r="U54" s="20">
        <v>4.3</v>
      </c>
      <c r="V54" s="19">
        <v>4</v>
      </c>
      <c r="W54" s="19">
        <v>4.5999999999999996</v>
      </c>
      <c r="X54" s="19">
        <v>2</v>
      </c>
      <c r="Y54" s="20">
        <v>6.9</v>
      </c>
      <c r="Z54" s="20">
        <v>3.1</v>
      </c>
      <c r="AA54" s="21">
        <f t="shared" si="0"/>
        <v>4.375</v>
      </c>
    </row>
    <row r="55" spans="1:27">
      <c r="A55" s="16" t="s">
        <v>32</v>
      </c>
      <c r="B55" s="17" t="s">
        <v>31</v>
      </c>
      <c r="C55" s="15">
        <v>467</v>
      </c>
      <c r="D55" s="15">
        <v>349</v>
      </c>
      <c r="E55" s="15">
        <v>48</v>
      </c>
      <c r="F55" s="15">
        <v>205.5</v>
      </c>
      <c r="G55" s="15">
        <v>74.7</v>
      </c>
      <c r="H55" s="15">
        <v>44</v>
      </c>
      <c r="I55" s="15">
        <v>40.700000000000003</v>
      </c>
      <c r="J55" s="15">
        <v>2.9</v>
      </c>
      <c r="K55" s="15">
        <v>12.5</v>
      </c>
      <c r="L55" s="15">
        <v>72.7</v>
      </c>
      <c r="M55" s="15">
        <v>25.3</v>
      </c>
      <c r="N55" s="15">
        <v>32.9</v>
      </c>
      <c r="O55" s="15">
        <v>30.4</v>
      </c>
      <c r="P55" s="15">
        <v>2.1</v>
      </c>
      <c r="Q55" s="15">
        <v>9.3000000000000007</v>
      </c>
      <c r="R55" s="15">
        <v>29.1</v>
      </c>
      <c r="S55" s="19">
        <v>29</v>
      </c>
      <c r="T55" s="20">
        <v>23.8</v>
      </c>
      <c r="U55" s="20">
        <v>5.7</v>
      </c>
      <c r="V55" s="19">
        <v>2</v>
      </c>
      <c r="W55" s="19">
        <v>4.8</v>
      </c>
      <c r="X55" s="19">
        <v>2</v>
      </c>
      <c r="Y55" s="20">
        <v>6</v>
      </c>
      <c r="Z55" s="20">
        <v>6</v>
      </c>
      <c r="AA55" s="21">
        <f t="shared" si="0"/>
        <v>3.7</v>
      </c>
    </row>
    <row r="56" spans="1:27">
      <c r="A56" s="16" t="s">
        <v>32</v>
      </c>
      <c r="B56" s="17" t="s">
        <v>31</v>
      </c>
      <c r="C56" s="15">
        <v>479.5</v>
      </c>
      <c r="D56" s="15">
        <v>405.5</v>
      </c>
      <c r="E56" s="15">
        <v>0.5</v>
      </c>
      <c r="F56" s="15">
        <v>71.5</v>
      </c>
      <c r="G56" s="15">
        <v>84.6</v>
      </c>
      <c r="H56" s="15">
        <v>28.9</v>
      </c>
      <c r="I56" s="15">
        <v>48</v>
      </c>
      <c r="J56" s="15">
        <v>8.5</v>
      </c>
      <c r="K56" s="15">
        <v>14.7</v>
      </c>
      <c r="L56" s="15">
        <v>84.5</v>
      </c>
      <c r="M56" s="15">
        <v>15.4</v>
      </c>
      <c r="N56" s="15">
        <v>24.4</v>
      </c>
      <c r="O56" s="15">
        <v>40.6</v>
      </c>
      <c r="P56" s="15">
        <v>7.2</v>
      </c>
      <c r="Q56" s="15">
        <v>12.4</v>
      </c>
      <c r="R56" s="15">
        <v>11.8</v>
      </c>
      <c r="S56" s="19">
        <v>16</v>
      </c>
      <c r="T56" s="20">
        <v>95.6</v>
      </c>
      <c r="U56" s="20">
        <v>8.6999999999999993</v>
      </c>
      <c r="V56" s="19">
        <v>3</v>
      </c>
      <c r="W56" s="19">
        <v>8.6</v>
      </c>
      <c r="X56" s="19">
        <v>1</v>
      </c>
      <c r="Y56" s="20">
        <v>10</v>
      </c>
      <c r="Z56" s="20">
        <v>1.8</v>
      </c>
      <c r="AA56" s="21">
        <f t="shared" si="0"/>
        <v>5.65</v>
      </c>
    </row>
    <row r="57" spans="1:27">
      <c r="A57" s="16" t="s">
        <v>32</v>
      </c>
      <c r="B57" s="17" t="s">
        <v>31</v>
      </c>
      <c r="C57" s="15">
        <v>477</v>
      </c>
      <c r="D57" s="15">
        <v>419</v>
      </c>
      <c r="E57" s="15">
        <v>4.5</v>
      </c>
      <c r="F57" s="15">
        <v>111.5</v>
      </c>
      <c r="G57" s="15">
        <v>87.8</v>
      </c>
      <c r="H57" s="15">
        <v>15.4</v>
      </c>
      <c r="I57" s="15">
        <v>64.099999999999994</v>
      </c>
      <c r="J57" s="15">
        <v>0</v>
      </c>
      <c r="K57" s="15">
        <v>20.5</v>
      </c>
      <c r="L57" s="15">
        <v>87.3</v>
      </c>
      <c r="M57" s="15">
        <v>12.2</v>
      </c>
      <c r="N57" s="15">
        <v>13.5</v>
      </c>
      <c r="O57" s="15">
        <v>56.3</v>
      </c>
      <c r="P57" s="15">
        <v>0</v>
      </c>
      <c r="Q57" s="15">
        <v>18</v>
      </c>
      <c r="R57" s="15">
        <v>10.3</v>
      </c>
      <c r="S57" s="19">
        <v>16</v>
      </c>
      <c r="T57" s="20">
        <v>41.3</v>
      </c>
      <c r="U57" s="20">
        <v>8.5</v>
      </c>
      <c r="V57" s="19">
        <v>2</v>
      </c>
      <c r="W57" s="19">
        <v>9.6</v>
      </c>
      <c r="X57" s="19">
        <v>1</v>
      </c>
      <c r="Y57" s="20">
        <v>9.5</v>
      </c>
      <c r="Z57" s="20">
        <v>5.7</v>
      </c>
      <c r="AA57" s="21">
        <f t="shared" si="0"/>
        <v>5.5250000000000004</v>
      </c>
    </row>
    <row r="58" spans="1:27">
      <c r="A58" s="16" t="s">
        <v>32</v>
      </c>
      <c r="B58" s="17" t="s">
        <v>31</v>
      </c>
      <c r="C58" s="15">
        <v>475.5</v>
      </c>
      <c r="D58" s="15">
        <v>404.5</v>
      </c>
      <c r="E58" s="15">
        <v>1</v>
      </c>
      <c r="F58" s="15">
        <v>65.5</v>
      </c>
      <c r="G58" s="15">
        <v>85.1</v>
      </c>
      <c r="H58" s="15">
        <v>15.9</v>
      </c>
      <c r="I58" s="15">
        <v>51.3</v>
      </c>
      <c r="J58" s="15">
        <v>3.8</v>
      </c>
      <c r="K58" s="15">
        <v>28.9</v>
      </c>
      <c r="L58" s="15">
        <v>84.3</v>
      </c>
      <c r="M58" s="15">
        <v>14.9</v>
      </c>
      <c r="N58" s="15">
        <v>13.6</v>
      </c>
      <c r="O58" s="15">
        <v>43.6</v>
      </c>
      <c r="P58" s="15">
        <v>3.3</v>
      </c>
      <c r="Q58" s="15">
        <v>24.6</v>
      </c>
      <c r="R58" s="15">
        <v>8.3000000000000007</v>
      </c>
      <c r="S58" s="19">
        <v>1</v>
      </c>
      <c r="T58" s="20">
        <v>60</v>
      </c>
      <c r="U58" s="20">
        <v>7.5</v>
      </c>
      <c r="V58" s="19">
        <v>2</v>
      </c>
      <c r="W58" s="19">
        <v>6</v>
      </c>
      <c r="X58" s="19">
        <v>1</v>
      </c>
      <c r="Y58" s="20">
        <v>8.1999999999999993</v>
      </c>
      <c r="Z58" s="20">
        <v>9.6</v>
      </c>
      <c r="AA58" s="21">
        <f t="shared" si="0"/>
        <v>4.3</v>
      </c>
    </row>
    <row r="59" spans="1:27">
      <c r="A59" s="16" t="s">
        <v>32</v>
      </c>
      <c r="B59" s="17" t="s">
        <v>31</v>
      </c>
      <c r="C59" s="15">
        <v>460</v>
      </c>
      <c r="D59" s="15">
        <v>411.5</v>
      </c>
      <c r="E59" s="15">
        <v>1</v>
      </c>
      <c r="F59" s="15">
        <v>41</v>
      </c>
      <c r="G59" s="15">
        <v>89.5</v>
      </c>
      <c r="H59" s="15">
        <v>21.7</v>
      </c>
      <c r="I59" s="15">
        <v>45.7</v>
      </c>
      <c r="J59" s="15">
        <v>11.3</v>
      </c>
      <c r="K59" s="15">
        <v>21.3</v>
      </c>
      <c r="L59" s="15">
        <v>85.7</v>
      </c>
      <c r="M59" s="15">
        <v>12.9</v>
      </c>
      <c r="N59" s="15">
        <v>19.5</v>
      </c>
      <c r="O59" s="15">
        <v>40.9</v>
      </c>
      <c r="P59" s="15">
        <v>10.1</v>
      </c>
      <c r="Q59" s="15">
        <v>19</v>
      </c>
      <c r="R59" s="15">
        <v>15.2</v>
      </c>
      <c r="S59" s="19">
        <v>4</v>
      </c>
      <c r="T59" s="20">
        <v>82.5</v>
      </c>
      <c r="U59" s="20">
        <v>8.3000000000000007</v>
      </c>
      <c r="V59" s="19">
        <v>3</v>
      </c>
      <c r="W59" s="19">
        <v>5.6</v>
      </c>
      <c r="X59" s="19">
        <v>1</v>
      </c>
      <c r="Y59" s="20">
        <v>8.5</v>
      </c>
      <c r="Z59" s="20">
        <v>2.5</v>
      </c>
      <c r="AA59" s="21">
        <f t="shared" si="0"/>
        <v>4.5250000000000004</v>
      </c>
    </row>
    <row r="60" spans="1:27">
      <c r="A60" s="16" t="s">
        <v>32</v>
      </c>
      <c r="B60" s="17" t="s">
        <v>31</v>
      </c>
      <c r="C60" s="15">
        <v>479.5</v>
      </c>
      <c r="D60" s="15">
        <v>379.5</v>
      </c>
      <c r="E60" s="15">
        <v>2.5</v>
      </c>
      <c r="F60" s="15">
        <v>89</v>
      </c>
      <c r="G60" s="15">
        <v>79.099999999999994</v>
      </c>
      <c r="H60" s="15">
        <v>14.6</v>
      </c>
      <c r="I60" s="15">
        <v>52</v>
      </c>
      <c r="J60" s="15">
        <v>3.3</v>
      </c>
      <c r="K60" s="15">
        <v>30</v>
      </c>
      <c r="L60" s="15">
        <v>79.099999999999994</v>
      </c>
      <c r="M60" s="15">
        <v>20.9</v>
      </c>
      <c r="N60" s="15">
        <v>11.6</v>
      </c>
      <c r="O60" s="15">
        <v>41.2</v>
      </c>
      <c r="P60" s="15">
        <v>2.6</v>
      </c>
      <c r="Q60" s="15">
        <v>23.8</v>
      </c>
      <c r="R60" s="15">
        <v>10.3</v>
      </c>
      <c r="S60" s="19">
        <v>2</v>
      </c>
      <c r="T60" s="20">
        <v>15</v>
      </c>
      <c r="U60" s="20">
        <v>9.3000000000000007</v>
      </c>
      <c r="V60" s="19">
        <v>1</v>
      </c>
      <c r="W60" s="19">
        <v>9.1999999999999993</v>
      </c>
      <c r="X60" s="19">
        <v>3</v>
      </c>
      <c r="Y60" s="20">
        <v>6.7</v>
      </c>
      <c r="Z60" s="20">
        <v>14.8</v>
      </c>
      <c r="AA60" s="21">
        <f t="shared" si="0"/>
        <v>4.9749999999999996</v>
      </c>
    </row>
    <row r="61" spans="1:27">
      <c r="A61" s="16" t="s">
        <v>32</v>
      </c>
      <c r="B61" s="17" t="s">
        <v>31</v>
      </c>
      <c r="C61" s="15">
        <v>477</v>
      </c>
      <c r="D61" s="15">
        <v>440</v>
      </c>
      <c r="E61" s="15">
        <v>0.5</v>
      </c>
      <c r="F61" s="15">
        <v>113</v>
      </c>
      <c r="G61" s="15">
        <v>92.2</v>
      </c>
      <c r="H61" s="15">
        <v>24.9</v>
      </c>
      <c r="I61" s="15">
        <v>59</v>
      </c>
      <c r="J61" s="15">
        <v>1.4</v>
      </c>
      <c r="K61" s="15">
        <v>14.8</v>
      </c>
      <c r="L61" s="15">
        <v>91.7</v>
      </c>
      <c r="M61" s="15">
        <v>8</v>
      </c>
      <c r="N61" s="15">
        <v>23</v>
      </c>
      <c r="O61" s="15">
        <v>54.4</v>
      </c>
      <c r="P61" s="15">
        <v>1.3</v>
      </c>
      <c r="Q61" s="15">
        <v>13.6</v>
      </c>
      <c r="R61" s="15">
        <v>17.600000000000001</v>
      </c>
      <c r="S61" s="19">
        <v>2</v>
      </c>
      <c r="T61" s="20">
        <v>30</v>
      </c>
      <c r="U61" s="20">
        <v>7.2</v>
      </c>
      <c r="V61" s="19">
        <v>1</v>
      </c>
      <c r="W61" s="19">
        <v>7.2</v>
      </c>
      <c r="X61" s="19">
        <v>1</v>
      </c>
      <c r="Y61" s="20">
        <v>8.8000000000000007</v>
      </c>
      <c r="Z61" s="20">
        <v>6.9</v>
      </c>
      <c r="AA61" s="21">
        <f t="shared" si="0"/>
        <v>4.5</v>
      </c>
    </row>
    <row r="62" spans="1:27">
      <c r="A62" s="16"/>
      <c r="B62" s="1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22"/>
      <c r="T62" s="23"/>
      <c r="U62" s="23"/>
      <c r="V62" s="22"/>
      <c r="W62" s="22"/>
      <c r="X62" s="22"/>
      <c r="Y62" s="22"/>
      <c r="Z62" s="22"/>
      <c r="AA62" s="22"/>
    </row>
    <row r="63" spans="1:27" ht="18">
      <c r="A63" s="16" t="s">
        <v>33</v>
      </c>
      <c r="B63" t="s">
        <v>24</v>
      </c>
      <c r="C63" s="8">
        <f>AVERAGE(C2:C21)</f>
        <v>470.875</v>
      </c>
      <c r="D63" s="8">
        <f t="shared" ref="D63:Z63" si="1">AVERAGE(D2:D21)</f>
        <v>435.8</v>
      </c>
      <c r="E63" s="8">
        <f t="shared" si="1"/>
        <v>8.0749999999999993</v>
      </c>
      <c r="F63" s="8">
        <f t="shared" si="1"/>
        <v>84.724999999999994</v>
      </c>
      <c r="G63" s="8">
        <f t="shared" si="1"/>
        <v>92.559999999999988</v>
      </c>
      <c r="H63" s="8">
        <f t="shared" si="1"/>
        <v>8.56</v>
      </c>
      <c r="I63" s="8">
        <f t="shared" si="1"/>
        <v>54.734999999999992</v>
      </c>
      <c r="J63" s="8">
        <f t="shared" si="1"/>
        <v>11.985000000000003</v>
      </c>
      <c r="K63" s="8">
        <f t="shared" si="1"/>
        <v>24.744999999999997</v>
      </c>
      <c r="L63" s="8">
        <f t="shared" si="1"/>
        <v>90.784999999999997</v>
      </c>
      <c r="M63" s="8">
        <f t="shared" si="1"/>
        <v>7.6650000000000018</v>
      </c>
      <c r="N63" s="8">
        <f t="shared" si="1"/>
        <v>7.8849999999999998</v>
      </c>
      <c r="O63" s="8">
        <f t="shared" si="1"/>
        <v>50.38000000000001</v>
      </c>
      <c r="P63" s="8">
        <f t="shared" si="1"/>
        <v>11.024999999999999</v>
      </c>
      <c r="Q63" s="8">
        <f t="shared" si="1"/>
        <v>23.305</v>
      </c>
      <c r="R63" s="8">
        <f t="shared" si="1"/>
        <v>4.49</v>
      </c>
      <c r="S63" s="21">
        <f>AVERAGE(S2:S21)</f>
        <v>3.3</v>
      </c>
      <c r="T63" s="21">
        <f>AVERAGE(T2:T21)</f>
        <v>34.469230769230769</v>
      </c>
      <c r="U63" s="21">
        <f t="shared" si="1"/>
        <v>6.5999999999999988</v>
      </c>
      <c r="V63" s="21">
        <f t="shared" si="1"/>
        <v>2.6</v>
      </c>
      <c r="W63" s="21">
        <f t="shared" si="1"/>
        <v>7.0499999999999989</v>
      </c>
      <c r="X63" s="21">
        <f t="shared" si="1"/>
        <v>1.25</v>
      </c>
      <c r="Y63" s="21">
        <f t="shared" si="1"/>
        <v>8.66</v>
      </c>
      <c r="Z63" s="21">
        <f t="shared" si="1"/>
        <v>7.49</v>
      </c>
      <c r="AA63" s="21">
        <f t="shared" ref="AA63" si="2">AVERAGE(AA2:AA21)</f>
        <v>4.8899999999999997</v>
      </c>
    </row>
    <row r="64" spans="1:27">
      <c r="A64" s="16"/>
      <c r="B64" t="s">
        <v>25</v>
      </c>
      <c r="C64" s="8">
        <f>STDEV(C2:C21)/SQRT(20)</f>
        <v>1.7606349781586725</v>
      </c>
      <c r="D64" s="8">
        <f t="shared" ref="D64:Z64" si="3">STDEV(D2:D21)/SQRT(20)</f>
        <v>9.3588826368603595</v>
      </c>
      <c r="E64" s="8">
        <f t="shared" si="3"/>
        <v>1.6544497415661863</v>
      </c>
      <c r="F64" s="8">
        <f t="shared" si="3"/>
        <v>11.310421079694599</v>
      </c>
      <c r="G64" s="8">
        <f t="shared" si="3"/>
        <v>1.9913285699964758</v>
      </c>
      <c r="H64" s="8">
        <f t="shared" si="3"/>
        <v>0.44475895304736607</v>
      </c>
      <c r="I64" s="8">
        <f t="shared" si="3"/>
        <v>1.5299170084130778</v>
      </c>
      <c r="J64" s="8">
        <f t="shared" si="3"/>
        <v>0.83506302945220345</v>
      </c>
      <c r="K64" s="8">
        <f t="shared" si="3"/>
        <v>1.6347295768639161</v>
      </c>
      <c r="L64" s="8">
        <f t="shared" si="3"/>
        <v>1.9509818715605469</v>
      </c>
      <c r="M64" s="8">
        <f t="shared" si="3"/>
        <v>2.0435685377351671</v>
      </c>
      <c r="N64" s="8">
        <f t="shared" si="3"/>
        <v>0.41200887828962329</v>
      </c>
      <c r="O64" s="8">
        <f t="shared" si="3"/>
        <v>1.3211757124462513</v>
      </c>
      <c r="P64" s="8">
        <f t="shared" si="3"/>
        <v>0.74593194976767929</v>
      </c>
      <c r="Q64" s="8">
        <f t="shared" si="3"/>
        <v>1.7248565920556662</v>
      </c>
      <c r="R64" s="8">
        <f t="shared" si="3"/>
        <v>0.36605291535801954</v>
      </c>
      <c r="S64" s="21">
        <f>STDEV(S2:S21)/SQRT(20)</f>
        <v>0.71118877499874145</v>
      </c>
      <c r="T64" s="21">
        <f>STDEV(T2:T21)/SQRT(13)</f>
        <v>7.0733735524308878</v>
      </c>
      <c r="U64" s="21">
        <f t="shared" si="3"/>
        <v>0.49086390009966474</v>
      </c>
      <c r="V64" s="21">
        <f t="shared" si="3"/>
        <v>0.13377121081198784</v>
      </c>
      <c r="W64" s="21">
        <f t="shared" si="3"/>
        <v>0.39858301651303729</v>
      </c>
      <c r="X64" s="21">
        <f t="shared" si="3"/>
        <v>9.9339926779878282E-2</v>
      </c>
      <c r="Y64" s="21">
        <f t="shared" si="3"/>
        <v>0.35735873174989691</v>
      </c>
      <c r="Z64" s="21">
        <f t="shared" si="3"/>
        <v>0.76478067031287433</v>
      </c>
      <c r="AA64" s="21">
        <f t="shared" ref="AA64" si="4">STDEV(AA2:AA21)/SQRT(20)</f>
        <v>0.17380607766007175</v>
      </c>
    </row>
    <row r="65" spans="1:27" ht="18">
      <c r="A65" s="18" t="s">
        <v>34</v>
      </c>
      <c r="B65" t="s">
        <v>24</v>
      </c>
      <c r="C65" s="8">
        <f>AVERAGE(C22:C61)</f>
        <v>461.03750000000002</v>
      </c>
      <c r="D65" s="8">
        <f t="shared" ref="D65:Z65" si="5">AVERAGE(D22:D61)</f>
        <v>385.97125</v>
      </c>
      <c r="E65" s="8">
        <f>AVERAGE(E22:E41)</f>
        <v>6.7249999999999996</v>
      </c>
      <c r="F65" s="8">
        <f t="shared" si="5"/>
        <v>89.4</v>
      </c>
      <c r="G65" s="8">
        <f t="shared" si="5"/>
        <v>83.27</v>
      </c>
      <c r="H65" s="8">
        <f t="shared" si="5"/>
        <v>21.535000000000004</v>
      </c>
      <c r="I65" s="8">
        <f t="shared" si="5"/>
        <v>53.029999999999994</v>
      </c>
      <c r="J65" s="8">
        <f t="shared" si="5"/>
        <v>3.8725000000000014</v>
      </c>
      <c r="K65" s="8">
        <f t="shared" si="5"/>
        <v>21.57</v>
      </c>
      <c r="L65" s="8">
        <f t="shared" si="5"/>
        <v>80.402500000000003</v>
      </c>
      <c r="M65" s="8">
        <f t="shared" si="5"/>
        <v>19.967499999999998</v>
      </c>
      <c r="N65" s="8">
        <f t="shared" si="5"/>
        <v>17.434999999999999</v>
      </c>
      <c r="O65" s="8">
        <f t="shared" si="5"/>
        <v>46.81750000000001</v>
      </c>
      <c r="P65" s="8">
        <f t="shared" si="5"/>
        <v>3.1624999999999996</v>
      </c>
      <c r="Q65" s="8">
        <f t="shared" si="5"/>
        <v>18.352499999999992</v>
      </c>
      <c r="R65" s="8">
        <f t="shared" si="5"/>
        <v>10.687500000000004</v>
      </c>
      <c r="S65" s="21">
        <f>AVERAGE(S22:S61)</f>
        <v>6.5750000000000002</v>
      </c>
      <c r="T65" s="21">
        <f>AVERAGE(T22:T61)</f>
        <v>51.483823529411751</v>
      </c>
      <c r="U65" s="21">
        <f t="shared" si="5"/>
        <v>6.8699999999999992</v>
      </c>
      <c r="V65" s="21">
        <f t="shared" si="5"/>
        <v>2.4750000000000001</v>
      </c>
      <c r="W65" s="21">
        <f t="shared" si="5"/>
        <v>6.7699999999999987</v>
      </c>
      <c r="X65" s="21">
        <f t="shared" si="5"/>
        <v>1.7250000000000001</v>
      </c>
      <c r="Y65" s="21">
        <f t="shared" si="5"/>
        <v>8.11</v>
      </c>
      <c r="Z65" s="21">
        <f t="shared" si="5"/>
        <v>6.697499999999998</v>
      </c>
      <c r="AA65" s="21">
        <f t="shared" ref="AA65" si="6">AVERAGE(AA22:AA61)</f>
        <v>4.7700000000000005</v>
      </c>
    </row>
    <row r="66" spans="1:27">
      <c r="A66" s="16"/>
      <c r="B66" t="s">
        <v>25</v>
      </c>
      <c r="C66" s="8">
        <f>STDEV(C22:C61)/SQRT(40)</f>
        <v>5.3937994879923625</v>
      </c>
      <c r="D66" s="8">
        <f t="shared" ref="D66:Z66" si="7">STDEV(D22:D61)/SQRT(40)</f>
        <v>10.255023454370038</v>
      </c>
      <c r="E66" s="8">
        <f>STDEV(E22:E41)/SQRT(40)</f>
        <v>1.500761867922598</v>
      </c>
      <c r="F66" s="8">
        <f t="shared" si="7"/>
        <v>8.4045775073422373</v>
      </c>
      <c r="G66" s="8">
        <f t="shared" si="7"/>
        <v>1.7893495451900419</v>
      </c>
      <c r="H66" s="8">
        <f t="shared" si="7"/>
        <v>1.4446255392723564</v>
      </c>
      <c r="I66" s="8">
        <f t="shared" si="7"/>
        <v>1.2301094385335176</v>
      </c>
      <c r="J66" s="8">
        <f t="shared" si="7"/>
        <v>0.63184698224677671</v>
      </c>
      <c r="K66" s="8">
        <f t="shared" si="7"/>
        <v>1.0524647506126044</v>
      </c>
      <c r="L66" s="8">
        <f t="shared" si="7"/>
        <v>2.136281479040699</v>
      </c>
      <c r="M66" s="8">
        <f t="shared" si="7"/>
        <v>2.7290070221461642</v>
      </c>
      <c r="N66" s="8">
        <f t="shared" si="7"/>
        <v>1.0580009572968383</v>
      </c>
      <c r="O66" s="8">
        <f t="shared" si="7"/>
        <v>3.0290048452526599</v>
      </c>
      <c r="P66" s="8">
        <f t="shared" si="7"/>
        <v>0.49546258494151013</v>
      </c>
      <c r="Q66" s="8">
        <f t="shared" si="7"/>
        <v>1.0651290249277758</v>
      </c>
      <c r="R66" s="8">
        <f t="shared" si="7"/>
        <v>0.98702601412733881</v>
      </c>
      <c r="S66" s="21">
        <f>STDEV(S22:S61)/SQRT(40)</f>
        <v>1.0469047785661383</v>
      </c>
      <c r="T66" s="21">
        <f>STDEV(T22:T61)/SQRT(34)</f>
        <v>7.1328639626181554</v>
      </c>
      <c r="U66" s="21">
        <f t="shared" si="7"/>
        <v>0.35966865092962852</v>
      </c>
      <c r="V66" s="21">
        <f t="shared" si="7"/>
        <v>0.13861725574308412</v>
      </c>
      <c r="W66" s="21">
        <f t="shared" si="7"/>
        <v>0.29839742901209126</v>
      </c>
      <c r="X66" s="21">
        <f t="shared" si="7"/>
        <v>0.10119478551479127</v>
      </c>
      <c r="Y66" s="21">
        <f t="shared" si="7"/>
        <v>0.21764473522056804</v>
      </c>
      <c r="Z66" s="21">
        <f t="shared" si="7"/>
        <v>0.68521461638877856</v>
      </c>
      <c r="AA66" s="21">
        <f t="shared" ref="AA66" si="8">STDEV(AA22:AA61)/SQRT(40)</f>
        <v>0.10085849442380072</v>
      </c>
    </row>
    <row r="67" spans="1:27">
      <c r="A67" s="1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21"/>
      <c r="T67" s="21"/>
      <c r="U67" s="21"/>
      <c r="V67" s="21"/>
      <c r="W67" s="21"/>
      <c r="X67" s="21"/>
      <c r="Y67" s="21"/>
      <c r="Z67" s="21"/>
      <c r="AA67" s="21"/>
    </row>
    <row r="68" spans="1:27">
      <c r="A68" s="16" t="s">
        <v>35</v>
      </c>
      <c r="B68" t="s">
        <v>24</v>
      </c>
      <c r="C68" s="8">
        <f>AVERAGE(C2:C11)</f>
        <v>470.85</v>
      </c>
      <c r="D68" s="8">
        <f t="shared" ref="D68:T68" si="9">AVERAGE(D2:D11)</f>
        <v>428.6</v>
      </c>
      <c r="E68" s="8">
        <f t="shared" si="9"/>
        <v>7.05</v>
      </c>
      <c r="F68" s="8">
        <f t="shared" si="9"/>
        <v>75.8</v>
      </c>
      <c r="G68" s="8">
        <f t="shared" si="9"/>
        <v>91.01</v>
      </c>
      <c r="H68" s="8">
        <f t="shared" si="9"/>
        <v>8.2900000000000009</v>
      </c>
      <c r="I68" s="8">
        <f t="shared" si="9"/>
        <v>56.629999999999995</v>
      </c>
      <c r="J68" s="8">
        <f t="shared" si="9"/>
        <v>11.32</v>
      </c>
      <c r="K68" s="8">
        <f t="shared" si="9"/>
        <v>23.81</v>
      </c>
      <c r="L68" s="8">
        <f t="shared" si="9"/>
        <v>89.29</v>
      </c>
      <c r="M68" s="8">
        <f t="shared" si="9"/>
        <v>9.4499999999999993</v>
      </c>
      <c r="N68" s="8">
        <f t="shared" si="9"/>
        <v>7.5299999999999994</v>
      </c>
      <c r="O68" s="8">
        <f t="shared" si="9"/>
        <v>51.06</v>
      </c>
      <c r="P68" s="8">
        <f t="shared" si="9"/>
        <v>10.239999999999998</v>
      </c>
      <c r="Q68" s="8">
        <f t="shared" si="9"/>
        <v>22.23</v>
      </c>
      <c r="R68" s="8">
        <f t="shared" si="9"/>
        <v>4.6500000000000004</v>
      </c>
      <c r="S68" s="21">
        <f t="shared" si="9"/>
        <v>3</v>
      </c>
      <c r="T68" s="21">
        <f t="shared" si="9"/>
        <v>30.5</v>
      </c>
      <c r="U68" s="21">
        <f t="shared" ref="U68:AA68" si="10">AVERAGE(U2:U11)</f>
        <v>7.2699999999999987</v>
      </c>
      <c r="V68" s="21">
        <f t="shared" si="10"/>
        <v>2.6</v>
      </c>
      <c r="W68" s="21">
        <f t="shared" si="10"/>
        <v>7.589999999999999</v>
      </c>
      <c r="X68" s="21">
        <f t="shared" si="10"/>
        <v>1.2</v>
      </c>
      <c r="Y68" s="21">
        <f t="shared" si="10"/>
        <v>8.9699999999999989</v>
      </c>
      <c r="Z68" s="21">
        <f t="shared" si="10"/>
        <v>7.7299999999999995</v>
      </c>
      <c r="AA68" s="21">
        <f t="shared" si="10"/>
        <v>5.0900000000000007</v>
      </c>
    </row>
    <row r="69" spans="1:27">
      <c r="A69" s="16"/>
      <c r="B69" t="s">
        <v>25</v>
      </c>
      <c r="C69" s="8">
        <f>STDEV(C2:C11)/SQRT(10)</f>
        <v>2.5022767410677993</v>
      </c>
      <c r="D69" s="8">
        <f t="shared" ref="D69:AA69" si="11">STDEV(D2:D11)/SQRT(10)</f>
        <v>17.272618021983011</v>
      </c>
      <c r="E69" s="8">
        <f t="shared" si="11"/>
        <v>2.1206000199105071</v>
      </c>
      <c r="F69" s="8">
        <f t="shared" si="11"/>
        <v>14.428020577257913</v>
      </c>
      <c r="G69" s="8">
        <f t="shared" si="11"/>
        <v>3.6068592061977127</v>
      </c>
      <c r="H69" s="8">
        <f t="shared" si="11"/>
        <v>0.49742671151972939</v>
      </c>
      <c r="I69" s="8">
        <f t="shared" si="11"/>
        <v>1.8135324645563977</v>
      </c>
      <c r="J69" s="8">
        <f t="shared" si="11"/>
        <v>1.1545850625513341</v>
      </c>
      <c r="K69" s="8">
        <f t="shared" si="11"/>
        <v>2.0760780332155138</v>
      </c>
      <c r="L69" s="8">
        <f t="shared" si="11"/>
        <v>3.6004459600320255</v>
      </c>
      <c r="M69" s="8">
        <f t="shared" si="11"/>
        <v>3.7041193285314109</v>
      </c>
      <c r="N69" s="8">
        <f t="shared" si="11"/>
        <v>0.54325152758388318</v>
      </c>
      <c r="O69" s="8">
        <f t="shared" si="11"/>
        <v>1.4318752273388438</v>
      </c>
      <c r="P69" s="8">
        <f t="shared" si="11"/>
        <v>1.0713646541781296</v>
      </c>
      <c r="Q69" s="8">
        <f t="shared" si="11"/>
        <v>2.387516143051879</v>
      </c>
      <c r="R69" s="8">
        <f t="shared" si="11"/>
        <v>0.64243460540526787</v>
      </c>
      <c r="S69" s="21">
        <f t="shared" si="11"/>
        <v>0.93094933625126264</v>
      </c>
      <c r="T69" s="21">
        <f>STDEV(T2:T11)/SQRT(6)</f>
        <v>7.901511810336606</v>
      </c>
      <c r="U69" s="21">
        <f t="shared" si="11"/>
        <v>0.59963878015574423</v>
      </c>
      <c r="V69" s="21">
        <f t="shared" si="11"/>
        <v>0.22110831935702679</v>
      </c>
      <c r="W69" s="21">
        <f t="shared" si="11"/>
        <v>0.41591932978510349</v>
      </c>
      <c r="X69" s="21">
        <f t="shared" si="11"/>
        <v>0.1333333333333333</v>
      </c>
      <c r="Y69" s="21">
        <f t="shared" si="11"/>
        <v>0.34610531473655831</v>
      </c>
      <c r="Z69" s="21">
        <f t="shared" si="11"/>
        <v>1.1857533938855553</v>
      </c>
      <c r="AA69" s="21">
        <f t="shared" si="11"/>
        <v>0.16017351702311955</v>
      </c>
    </row>
    <row r="70" spans="1:27">
      <c r="A70" s="16" t="s">
        <v>36</v>
      </c>
      <c r="B70" t="s">
        <v>24</v>
      </c>
      <c r="C70" s="8">
        <f>AVERAGE(C12:C21)</f>
        <v>470.9</v>
      </c>
      <c r="D70" s="8">
        <f t="shared" ref="D70:T70" si="12">AVERAGE(D12:D21)</f>
        <v>443</v>
      </c>
      <c r="E70" s="8">
        <f t="shared" si="12"/>
        <v>9.1</v>
      </c>
      <c r="F70" s="8">
        <f t="shared" si="12"/>
        <v>93.65</v>
      </c>
      <c r="G70" s="8">
        <f t="shared" si="12"/>
        <v>94.11</v>
      </c>
      <c r="H70" s="8">
        <f t="shared" si="12"/>
        <v>8.83</v>
      </c>
      <c r="I70" s="8">
        <f t="shared" si="12"/>
        <v>52.840000000000011</v>
      </c>
      <c r="J70" s="8">
        <f t="shared" si="12"/>
        <v>12.65</v>
      </c>
      <c r="K70" s="8">
        <f t="shared" si="12"/>
        <v>25.68</v>
      </c>
      <c r="L70" s="8">
        <f t="shared" si="12"/>
        <v>92.28</v>
      </c>
      <c r="M70" s="8">
        <f t="shared" si="12"/>
        <v>5.88</v>
      </c>
      <c r="N70" s="8">
        <f t="shared" si="12"/>
        <v>8.2399999999999984</v>
      </c>
      <c r="O70" s="8">
        <f t="shared" si="12"/>
        <v>49.7</v>
      </c>
      <c r="P70" s="8">
        <f t="shared" si="12"/>
        <v>11.810000000000002</v>
      </c>
      <c r="Q70" s="8">
        <f t="shared" si="12"/>
        <v>24.38</v>
      </c>
      <c r="R70" s="8">
        <f t="shared" si="12"/>
        <v>4.33</v>
      </c>
      <c r="S70" s="21">
        <f t="shared" si="12"/>
        <v>3.6</v>
      </c>
      <c r="T70" s="21">
        <f t="shared" si="12"/>
        <v>39.1</v>
      </c>
      <c r="U70" s="21">
        <f t="shared" ref="U70:AA70" si="13">AVERAGE(U12:U21)</f>
        <v>5.93</v>
      </c>
      <c r="V70" s="21">
        <f t="shared" si="13"/>
        <v>2.6</v>
      </c>
      <c r="W70" s="21">
        <f t="shared" si="13"/>
        <v>6.51</v>
      </c>
      <c r="X70" s="21">
        <f t="shared" si="13"/>
        <v>1.3</v>
      </c>
      <c r="Y70" s="21">
        <f t="shared" si="13"/>
        <v>8.3499999999999979</v>
      </c>
      <c r="Z70" s="21">
        <f t="shared" si="13"/>
        <v>7.25</v>
      </c>
      <c r="AA70" s="21">
        <f t="shared" si="13"/>
        <v>4.6900000000000004</v>
      </c>
    </row>
    <row r="71" spans="1:27">
      <c r="A71" s="16"/>
      <c r="B71" t="s">
        <v>25</v>
      </c>
      <c r="C71" s="8">
        <f>STDEV(C12:C21)/SQRT(10)</f>
        <v>2.612789058968723</v>
      </c>
      <c r="D71" s="8">
        <f t="shared" ref="D71:S71" si="14">STDEV(D12:D21)/SQRT(10)</f>
        <v>7.7430972843917925</v>
      </c>
      <c r="E71" s="8">
        <f t="shared" si="14"/>
        <v>2.612789058968723</v>
      </c>
      <c r="F71" s="8">
        <f t="shared" si="14"/>
        <v>17.727419126564609</v>
      </c>
      <c r="G71" s="8">
        <f t="shared" si="14"/>
        <v>1.788695986838829</v>
      </c>
      <c r="H71" s="8">
        <f t="shared" si="14"/>
        <v>0.75602028191488824</v>
      </c>
      <c r="I71" s="8">
        <f t="shared" si="14"/>
        <v>2.4074513956094936</v>
      </c>
      <c r="J71" s="8">
        <f t="shared" si="14"/>
        <v>1.2300180667146514</v>
      </c>
      <c r="K71" s="8">
        <f t="shared" si="14"/>
        <v>2.6036214095840506</v>
      </c>
      <c r="L71" s="8">
        <f t="shared" si="14"/>
        <v>1.6159482940022831</v>
      </c>
      <c r="M71" s="8">
        <f t="shared" si="14"/>
        <v>1.7900217255044075</v>
      </c>
      <c r="N71" s="8">
        <f t="shared" si="14"/>
        <v>0.62737548565432466</v>
      </c>
      <c r="O71" s="8">
        <f t="shared" si="14"/>
        <v>2.2840509821124688</v>
      </c>
      <c r="P71" s="8">
        <f t="shared" si="14"/>
        <v>1.0317676310315413</v>
      </c>
      <c r="Q71" s="8">
        <f t="shared" si="14"/>
        <v>2.5699459570625667</v>
      </c>
      <c r="R71" s="8">
        <f t="shared" si="14"/>
        <v>0.38385471788743808</v>
      </c>
      <c r="S71" s="21">
        <f t="shared" si="14"/>
        <v>1.1175369742826806</v>
      </c>
      <c r="T71" s="21">
        <f>STDEV(T12:T21)/SQRT(6)</f>
        <v>13.314803791269323</v>
      </c>
      <c r="U71" s="21">
        <f t="shared" ref="U71:AA71" si="15">STDEV(U12:U21)/SQRT(10)</f>
        <v>0.74700141305830903</v>
      </c>
      <c r="V71" s="21">
        <f t="shared" si="15"/>
        <v>0.16329931618554538</v>
      </c>
      <c r="W71" s="21">
        <f t="shared" si="15"/>
        <v>0.65801891225776232</v>
      </c>
      <c r="X71" s="21">
        <f t="shared" si="15"/>
        <v>0.15275252316519472</v>
      </c>
      <c r="Y71" s="21">
        <f t="shared" si="15"/>
        <v>0.63091644102492561</v>
      </c>
      <c r="Z71" s="21">
        <f t="shared" si="15"/>
        <v>1.0250474243771468</v>
      </c>
      <c r="AA71" s="21">
        <f t="shared" si="15"/>
        <v>0.30496356795161145</v>
      </c>
    </row>
    <row r="72" spans="1:27">
      <c r="A72" s="16" t="s">
        <v>37</v>
      </c>
      <c r="B72" t="s">
        <v>24</v>
      </c>
      <c r="C72" s="8">
        <f>AVERAGE(C22:C41)</f>
        <v>459.57499999999999</v>
      </c>
      <c r="D72" s="8">
        <f t="shared" ref="D72:T72" si="16">AVERAGE(D22:D41)</f>
        <v>382.3</v>
      </c>
      <c r="E72" s="8">
        <f t="shared" ref="E72" si="17">AVERAGE(E22:E41)</f>
        <v>6.7249999999999996</v>
      </c>
      <c r="F72" s="8">
        <f t="shared" si="16"/>
        <v>83.525000000000006</v>
      </c>
      <c r="G72" s="8">
        <f t="shared" si="16"/>
        <v>82.984999999999999</v>
      </c>
      <c r="H72" s="8">
        <f t="shared" si="16"/>
        <v>21.290000000000003</v>
      </c>
      <c r="I72" s="8">
        <f t="shared" si="16"/>
        <v>52.74499999999999</v>
      </c>
      <c r="J72" s="8">
        <f t="shared" si="16"/>
        <v>4.0649999999999995</v>
      </c>
      <c r="K72" s="8">
        <f t="shared" si="16"/>
        <v>21.920000000000005</v>
      </c>
      <c r="L72" s="8">
        <f t="shared" si="16"/>
        <v>79.634999999999991</v>
      </c>
      <c r="M72" s="8">
        <f t="shared" si="16"/>
        <v>20.5</v>
      </c>
      <c r="N72" s="8">
        <f t="shared" si="16"/>
        <v>17.294999999999995</v>
      </c>
      <c r="O72" s="8">
        <f t="shared" si="16"/>
        <v>49.039999999999992</v>
      </c>
      <c r="P72" s="8">
        <f t="shared" si="16"/>
        <v>3.2650000000000006</v>
      </c>
      <c r="Q72" s="8">
        <f t="shared" si="16"/>
        <v>18.379999999999995</v>
      </c>
      <c r="R72" s="8">
        <f t="shared" si="16"/>
        <v>10.940000000000001</v>
      </c>
      <c r="S72" s="21">
        <f t="shared" si="16"/>
        <v>6.8</v>
      </c>
      <c r="T72" s="21">
        <f t="shared" si="16"/>
        <v>52.481249999999996</v>
      </c>
      <c r="U72" s="21">
        <f t="shared" ref="U72:AA72" si="18">AVERAGE(U22:U41)</f>
        <v>6.7200000000000006</v>
      </c>
      <c r="V72" s="21">
        <f t="shared" si="18"/>
        <v>2.4500000000000002</v>
      </c>
      <c r="W72" s="21">
        <f t="shared" si="18"/>
        <v>6.7</v>
      </c>
      <c r="X72" s="21">
        <f t="shared" si="18"/>
        <v>1.7</v>
      </c>
      <c r="Y72" s="21">
        <f t="shared" si="18"/>
        <v>8.1700000000000017</v>
      </c>
      <c r="Z72" s="21">
        <f t="shared" si="18"/>
        <v>5.915</v>
      </c>
      <c r="AA72" s="21">
        <f t="shared" si="18"/>
        <v>4.7550000000000008</v>
      </c>
    </row>
    <row r="73" spans="1:27">
      <c r="A73" s="16"/>
      <c r="B73" t="s">
        <v>25</v>
      </c>
      <c r="C73" s="8">
        <f>STDEV(C22:C41)/SQRT(20)</f>
        <v>7.1420064813011317</v>
      </c>
      <c r="D73" s="8">
        <f t="shared" ref="D73:S73" si="19">STDEV(D22:D41)/SQRT(20)</f>
        <v>13.318931915451087</v>
      </c>
      <c r="E73" s="8">
        <f t="shared" ref="E73" si="20">STDEV(E22:E41)/SQRT(20)</f>
        <v>2.1223977875085178</v>
      </c>
      <c r="F73" s="8">
        <f t="shared" si="19"/>
        <v>11.825066762913787</v>
      </c>
      <c r="G73" s="8">
        <f t="shared" si="19"/>
        <v>2.3606341141846867</v>
      </c>
      <c r="H73" s="8">
        <f t="shared" si="19"/>
        <v>1.966976038705631</v>
      </c>
      <c r="I73" s="8">
        <f t="shared" si="19"/>
        <v>1.9247621179060885</v>
      </c>
      <c r="J73" s="8">
        <f t="shared" si="19"/>
        <v>0.92634752487503591</v>
      </c>
      <c r="K73" s="8">
        <f t="shared" si="19"/>
        <v>1.4168831619921349</v>
      </c>
      <c r="L73" s="8">
        <f t="shared" si="19"/>
        <v>2.7764638149613128</v>
      </c>
      <c r="M73" s="8">
        <f t="shared" si="19"/>
        <v>3.3117494184382839</v>
      </c>
      <c r="N73" s="8">
        <f t="shared" si="19"/>
        <v>1.4957391237497926</v>
      </c>
      <c r="O73" s="8">
        <f t="shared" si="19"/>
        <v>5.728090524130323</v>
      </c>
      <c r="P73" s="8">
        <f t="shared" si="19"/>
        <v>0.71123595166960485</v>
      </c>
      <c r="Q73" s="8">
        <f t="shared" si="19"/>
        <v>1.3834282360175159</v>
      </c>
      <c r="R73" s="8">
        <f t="shared" si="19"/>
        <v>1.3825872010188187</v>
      </c>
      <c r="S73" s="21">
        <f t="shared" si="19"/>
        <v>1.3130919717657974</v>
      </c>
      <c r="T73" s="21">
        <f>STDEV(T22:T41)/SQRT(16)</f>
        <v>7.9080561178142919</v>
      </c>
      <c r="U73" s="21">
        <f t="shared" ref="U73:AA73" si="21">STDEV(U22:U41)/SQRT(20)</f>
        <v>0.51230130936680962</v>
      </c>
      <c r="V73" s="21">
        <f t="shared" si="21"/>
        <v>0.19834844406538182</v>
      </c>
      <c r="W73" s="21">
        <f t="shared" si="21"/>
        <v>0.48280975876414833</v>
      </c>
      <c r="X73" s="21">
        <f t="shared" si="21"/>
        <v>0.14689774459950383</v>
      </c>
      <c r="Y73" s="21">
        <f t="shared" si="21"/>
        <v>0.32020552610373199</v>
      </c>
      <c r="Z73" s="21">
        <f t="shared" si="21"/>
        <v>0.77775909543142951</v>
      </c>
      <c r="AA73" s="21">
        <f t="shared" si="21"/>
        <v>0.15969337395211589</v>
      </c>
    </row>
    <row r="74" spans="1:27">
      <c r="A74" s="16" t="s">
        <v>38</v>
      </c>
      <c r="B74" t="s">
        <v>24</v>
      </c>
      <c r="C74" s="8">
        <f>+AVERAGE(C42:C61)</f>
        <v>462.5</v>
      </c>
      <c r="D74" s="8">
        <f t="shared" ref="D74:T74" si="22">+AVERAGE(D42:D61)</f>
        <v>389.64250000000004</v>
      </c>
      <c r="E74" s="8">
        <f t="shared" ref="E74" si="23">+AVERAGE(E42:E61)</f>
        <v>7.05</v>
      </c>
      <c r="F74" s="8">
        <f t="shared" si="22"/>
        <v>95.275000000000006</v>
      </c>
      <c r="G74" s="8">
        <f t="shared" si="22"/>
        <v>83.554999999999978</v>
      </c>
      <c r="H74" s="8">
        <f t="shared" si="22"/>
        <v>21.779999999999998</v>
      </c>
      <c r="I74" s="8">
        <f t="shared" si="22"/>
        <v>53.315000000000012</v>
      </c>
      <c r="J74" s="8">
        <f t="shared" si="22"/>
        <v>3.6800000000000006</v>
      </c>
      <c r="K74" s="8">
        <f t="shared" si="22"/>
        <v>21.22</v>
      </c>
      <c r="L74" s="8">
        <f t="shared" si="22"/>
        <v>81.169999999999987</v>
      </c>
      <c r="M74" s="8">
        <f t="shared" si="22"/>
        <v>19.434999999999995</v>
      </c>
      <c r="N74" s="8">
        <f t="shared" si="22"/>
        <v>17.575000000000003</v>
      </c>
      <c r="O74" s="8">
        <f t="shared" si="22"/>
        <v>44.594999999999999</v>
      </c>
      <c r="P74" s="8">
        <f t="shared" si="22"/>
        <v>3.0599999999999996</v>
      </c>
      <c r="Q74" s="8">
        <f t="shared" si="22"/>
        <v>18.325000000000006</v>
      </c>
      <c r="R74" s="8">
        <f t="shared" si="22"/>
        <v>10.435</v>
      </c>
      <c r="S74" s="21">
        <f t="shared" si="22"/>
        <v>6.35</v>
      </c>
      <c r="T74" s="21">
        <f t="shared" si="22"/>
        <v>50.597222222222214</v>
      </c>
      <c r="U74" s="21">
        <f t="shared" ref="U74:AA74" si="24">+AVERAGE(U42:U61)</f>
        <v>7.0199999999999987</v>
      </c>
      <c r="V74" s="21">
        <f t="shared" si="24"/>
        <v>2.5</v>
      </c>
      <c r="W74" s="21">
        <f t="shared" si="24"/>
        <v>6.8399999999999981</v>
      </c>
      <c r="X74" s="21">
        <f t="shared" si="24"/>
        <v>1.75</v>
      </c>
      <c r="Y74" s="21">
        <f t="shared" si="24"/>
        <v>8.0500000000000007</v>
      </c>
      <c r="Z74" s="21">
        <f t="shared" si="24"/>
        <v>7.4799999999999995</v>
      </c>
      <c r="AA74" s="21">
        <f t="shared" si="24"/>
        <v>4.785000000000001</v>
      </c>
    </row>
    <row r="75" spans="1:27">
      <c r="A75" s="16"/>
      <c r="B75" t="s">
        <v>25</v>
      </c>
      <c r="C75" s="8">
        <f>STDEV(C42:C61)/SQRT(20)</f>
        <v>8.2584087928288987</v>
      </c>
      <c r="D75" s="8">
        <f t="shared" ref="D75:S75" si="25">STDEV(D42:D61)/SQRT(20)</f>
        <v>15.903439414081754</v>
      </c>
      <c r="E75" s="8">
        <f t="shared" ref="E75" si="26">STDEV(E42:E61)/SQRT(20)</f>
        <v>2.3758378023673865</v>
      </c>
      <c r="F75" s="8">
        <f t="shared" si="25"/>
        <v>12.104450845170872</v>
      </c>
      <c r="G75" s="8">
        <f t="shared" si="25"/>
        <v>2.7500858838263942</v>
      </c>
      <c r="H75" s="8">
        <f t="shared" si="25"/>
        <v>2.1661340775919804</v>
      </c>
      <c r="I75" s="8">
        <f t="shared" si="25"/>
        <v>1.5807272643345049</v>
      </c>
      <c r="J75" s="8">
        <f t="shared" si="25"/>
        <v>0.88143423792672915</v>
      </c>
      <c r="K75" s="8">
        <f t="shared" si="25"/>
        <v>1.5896143193273422</v>
      </c>
      <c r="L75" s="8">
        <f t="shared" si="25"/>
        <v>3.3112575127569883</v>
      </c>
      <c r="M75" s="8">
        <f t="shared" si="25"/>
        <v>4.4245146923880707</v>
      </c>
      <c r="N75" s="8">
        <f t="shared" si="25"/>
        <v>1.5349245652645691</v>
      </c>
      <c r="O75" s="8">
        <f t="shared" si="25"/>
        <v>2.0818953282753547</v>
      </c>
      <c r="P75" s="8">
        <f t="shared" si="25"/>
        <v>0.70767967776091267</v>
      </c>
      <c r="Q75" s="8">
        <f t="shared" si="25"/>
        <v>1.6563414820812601</v>
      </c>
      <c r="R75" s="8">
        <f t="shared" si="25"/>
        <v>1.4426268985503674</v>
      </c>
      <c r="S75" s="21">
        <f t="shared" si="25"/>
        <v>1.6642921681761982</v>
      </c>
      <c r="T75" s="21">
        <f>STDEV(T42:T61)/SQRT(18)</f>
        <v>11.721970093778951</v>
      </c>
      <c r="U75" s="21">
        <f t="shared" ref="U75:AA75" si="27">STDEV(U42:U61)/SQRT(20)</f>
        <v>0.51598653593205202</v>
      </c>
      <c r="V75" s="21">
        <f t="shared" si="27"/>
        <v>0.19867985355975656</v>
      </c>
      <c r="W75" s="21">
        <f t="shared" si="27"/>
        <v>0.36320213307975741</v>
      </c>
      <c r="X75" s="21">
        <f t="shared" si="27"/>
        <v>0.14281014264436984</v>
      </c>
      <c r="Y75" s="21">
        <f t="shared" si="27"/>
        <v>0.30257665405471695</v>
      </c>
      <c r="Z75" s="21">
        <f t="shared" si="27"/>
        <v>1.1216669925183955</v>
      </c>
      <c r="AA75" s="21">
        <f t="shared" si="27"/>
        <v>0.12741612308123379</v>
      </c>
    </row>
    <row r="76" spans="1:27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2014-05-27T15:26:34Z</dcterms:created>
  <dcterms:modified xsi:type="dcterms:W3CDTF">2018-03-29T21:21:18Z</dcterms:modified>
</cp:coreProperties>
</file>