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ec04135225fd4a/Documenten/reblab/reblaborg/updates blogs/Deborah update/"/>
    </mc:Choice>
  </mc:AlternateContent>
  <xr:revisionPtr revIDLastSave="2" documentId="8_{19AEAE4D-C24C-4BB4-9F99-182A181498D1}" xr6:coauthVersionLast="43" xr6:coauthVersionMax="43" xr10:uidLastSave="{7E61D094-56BA-49CD-8A05-C6AA97AB73B4}"/>
  <bookViews>
    <workbookView xWindow="-110" yWindow="-110" windowWidth="22780" windowHeight="14660" activeTab="2" xr2:uid="{8499BB1F-9B54-4A94-9789-BC7D22F2754D}"/>
  </bookViews>
  <sheets>
    <sheet name="Replicate_1 (25-2)" sheetId="3" r:id="rId1"/>
    <sheet name="Replicate_2 (28-3)" sheetId="2" r:id="rId2"/>
    <sheet name="Results" sheetId="1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C17" i="1"/>
  <c r="C16" i="1"/>
  <c r="B17" i="1"/>
  <c r="B16" i="1"/>
  <c r="B15" i="1"/>
  <c r="B14" i="1"/>
  <c r="G26" i="3"/>
  <c r="R4" i="1" l="1"/>
  <c r="Q4" i="1"/>
  <c r="P4" i="1"/>
  <c r="R3" i="1"/>
  <c r="Q3" i="1"/>
  <c r="P3" i="1"/>
  <c r="G10" i="1"/>
  <c r="F10" i="1"/>
  <c r="E10" i="1"/>
  <c r="D10" i="1"/>
  <c r="C10" i="1"/>
  <c r="B10" i="1"/>
  <c r="G9" i="1"/>
  <c r="F9" i="1"/>
  <c r="E9" i="1"/>
  <c r="D9" i="1"/>
  <c r="C9" i="1"/>
  <c r="B9" i="1"/>
  <c r="N3" i="1" l="1"/>
  <c r="M3" i="1"/>
  <c r="L3" i="1"/>
  <c r="K3" i="1"/>
  <c r="J3" i="1"/>
  <c r="I3" i="1"/>
  <c r="G3" i="1"/>
  <c r="F3" i="1"/>
  <c r="E3" i="1"/>
  <c r="D3" i="1"/>
  <c r="C3" i="1"/>
  <c r="B3" i="1"/>
  <c r="F27" i="3"/>
  <c r="F26" i="3"/>
  <c r="F25" i="3"/>
  <c r="E27" i="3"/>
  <c r="E26" i="3"/>
  <c r="E25" i="3"/>
  <c r="B27" i="3"/>
  <c r="B26" i="3"/>
  <c r="C27" i="3"/>
  <c r="C26" i="3"/>
  <c r="C25" i="3"/>
  <c r="B25" i="3"/>
  <c r="F21" i="3"/>
  <c r="F20" i="3"/>
  <c r="F19" i="3"/>
  <c r="E21" i="3"/>
  <c r="E20" i="3"/>
  <c r="E19" i="3"/>
  <c r="C21" i="3"/>
  <c r="C19" i="3"/>
  <c r="B21" i="3"/>
  <c r="C20" i="3"/>
  <c r="B20" i="3"/>
  <c r="B19" i="3"/>
  <c r="G27" i="3" l="1"/>
  <c r="G25" i="3"/>
  <c r="D26" i="3"/>
  <c r="D27" i="3"/>
  <c r="D25" i="3"/>
  <c r="G20" i="3"/>
  <c r="G21" i="3"/>
  <c r="G19" i="3"/>
  <c r="D20" i="3"/>
  <c r="D21" i="3"/>
  <c r="D19" i="3"/>
  <c r="N4" i="1"/>
  <c r="M4" i="1"/>
  <c r="L4" i="1"/>
  <c r="K4" i="1"/>
  <c r="J4" i="1"/>
  <c r="I4" i="1"/>
  <c r="G4" i="1"/>
  <c r="F4" i="1"/>
  <c r="E4" i="1"/>
  <c r="D4" i="1"/>
  <c r="C4" i="1"/>
  <c r="B4" i="1"/>
  <c r="H21" i="2"/>
  <c r="G21" i="2"/>
  <c r="C21" i="2"/>
  <c r="B21" i="2"/>
  <c r="M19" i="2"/>
  <c r="L19" i="2"/>
  <c r="K19" i="2"/>
  <c r="H20" i="2"/>
  <c r="G20" i="2"/>
  <c r="C20" i="2"/>
  <c r="B20" i="2"/>
  <c r="H19" i="2"/>
  <c r="G19" i="2"/>
  <c r="C19" i="2"/>
  <c r="B19" i="2"/>
  <c r="R6" i="1" l="1"/>
  <c r="Q6" i="1"/>
  <c r="P6" i="1"/>
  <c r="N6" i="1"/>
  <c r="M6" i="1"/>
  <c r="L6" i="1"/>
  <c r="K6" i="1"/>
  <c r="J6" i="1"/>
  <c r="I6" i="1"/>
  <c r="G6" i="1"/>
  <c r="F6" i="1"/>
  <c r="E6" i="1"/>
  <c r="D6" i="1"/>
  <c r="C6" i="1"/>
  <c r="B6" i="1"/>
  <c r="R5" i="1"/>
  <c r="Q5" i="1"/>
  <c r="P5" i="1"/>
  <c r="N5" i="1"/>
  <c r="M5" i="1"/>
  <c r="L5" i="1"/>
  <c r="K5" i="1"/>
  <c r="J5" i="1"/>
  <c r="I5" i="1"/>
  <c r="G5" i="1"/>
  <c r="F5" i="1"/>
  <c r="E5" i="1"/>
  <c r="C15" i="1" s="1"/>
  <c r="D5" i="1"/>
  <c r="C5" i="1"/>
  <c r="C14" i="1" s="1"/>
  <c r="B5" i="1"/>
</calcChain>
</file>

<file path=xl/sharedStrings.xml><?xml version="1.0" encoding="utf-8"?>
<sst xmlns="http://schemas.openxmlformats.org/spreadsheetml/2006/main" count="136" uniqueCount="67">
  <si>
    <t>Strain 9</t>
  </si>
  <si>
    <t>Strain 10</t>
  </si>
  <si>
    <t>P - GLC</t>
  </si>
  <si>
    <t>S - GLC</t>
  </si>
  <si>
    <t>P - GLY</t>
  </si>
  <si>
    <t>S - GLY</t>
  </si>
  <si>
    <t>P - H2O</t>
  </si>
  <si>
    <t>S - H2O</t>
  </si>
  <si>
    <t>Ctrl GLC</t>
  </si>
  <si>
    <t>Ctrl GLY</t>
  </si>
  <si>
    <t>Ctrl H2O</t>
  </si>
  <si>
    <t>Residual_starch_bio_repl_1</t>
  </si>
  <si>
    <t>Residual_starch_bio_repl_2</t>
  </si>
  <si>
    <t>Average_residual _starch</t>
  </si>
  <si>
    <t>Standard_deviation_residual_starch</t>
  </si>
  <si>
    <t>9 GLC</t>
  </si>
  <si>
    <t>9 GLY</t>
  </si>
  <si>
    <t>9 H2O</t>
  </si>
  <si>
    <t>10 GLC</t>
  </si>
  <si>
    <t>10 GLY</t>
  </si>
  <si>
    <t>10 H2O</t>
  </si>
  <si>
    <t>Optical_density_bio_repl_1</t>
  </si>
  <si>
    <t>Optical_density_bio_repl_2</t>
  </si>
  <si>
    <t>*</t>
  </si>
  <si>
    <t>Pellet</t>
  </si>
  <si>
    <t>Supernatant</t>
  </si>
  <si>
    <t>Ctrl medium</t>
  </si>
  <si>
    <t xml:space="preserve">*Results were subtracted from the water control to calculate starch degradation </t>
  </si>
  <si>
    <t>Raw data</t>
  </si>
  <si>
    <t>Abs</t>
  </si>
  <si>
    <t>A</t>
  </si>
  <si>
    <t>B</t>
  </si>
  <si>
    <t>C</t>
  </si>
  <si>
    <t>D</t>
  </si>
  <si>
    <t>E</t>
  </si>
  <si>
    <t>F</t>
  </si>
  <si>
    <t>G</t>
  </si>
  <si>
    <t>H</t>
  </si>
  <si>
    <t>Calibration curve</t>
  </si>
  <si>
    <t>OD</t>
  </si>
  <si>
    <t>GLC</t>
  </si>
  <si>
    <t>GLY</t>
  </si>
  <si>
    <t>H2O</t>
  </si>
  <si>
    <t>L. crispatus strain 9</t>
  </si>
  <si>
    <t>L. crispatus strain 10</t>
  </si>
  <si>
    <r>
      <rPr>
        <i/>
        <sz val="11"/>
        <color theme="1"/>
        <rFont val="Calibri"/>
        <family val="2"/>
        <scheme val="minor"/>
      </rPr>
      <t>L. crispatus</t>
    </r>
    <r>
      <rPr>
        <sz val="11"/>
        <color theme="1"/>
        <rFont val="Calibri"/>
        <family val="2"/>
        <scheme val="minor"/>
      </rPr>
      <t xml:space="preserve"> strain 10</t>
    </r>
  </si>
  <si>
    <r>
      <rPr>
        <i/>
        <sz val="11"/>
        <color theme="1"/>
        <rFont val="Calibri"/>
        <family val="2"/>
        <scheme val="minor"/>
      </rPr>
      <t>L. crispatus</t>
    </r>
    <r>
      <rPr>
        <sz val="11"/>
        <color theme="1"/>
        <rFont val="Calibri"/>
        <family val="2"/>
        <scheme val="minor"/>
      </rPr>
      <t xml:space="preserve"> strain 9</t>
    </r>
  </si>
  <si>
    <t>Conversion OD to g/L starch</t>
  </si>
  <si>
    <t xml:space="preserve">                                                                                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</si>
  <si>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</si>
  <si>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</si>
  <si>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</si>
  <si>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</si>
  <si>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</si>
  <si>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</si>
  <si>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</si>
  <si>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</si>
  <si>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</si>
  <si>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</si>
  <si>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</si>
  <si>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P_1</t>
  </si>
  <si>
    <t>P_2</t>
  </si>
  <si>
    <t>P_avg</t>
  </si>
  <si>
    <t>S_1</t>
  </si>
  <si>
    <t>S_2</t>
  </si>
  <si>
    <t>S_avg</t>
  </si>
  <si>
    <t>g/L starch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</si>
</sst>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F2F2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'Replicate_1 (25-2)'!$A$13:$K$13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'Replicate_1 (25-2)'!$A$14:$K$14</c:f>
              <c:numCache>
                <c:formatCode>General</c:formatCode>
                <c:ptCount val="11"/>
                <c:pt idx="0">
                  <c:v>4.3999999999999997E-2</c:v>
                </c:pt>
                <c:pt idx="1">
                  <c:v>0.2273</c:v>
                </c:pt>
                <c:pt idx="2">
                  <c:v>0.38750000000000001</c:v>
                </c:pt>
                <c:pt idx="3">
                  <c:v>0.51080000000000003</c:v>
                </c:pt>
                <c:pt idx="4">
                  <c:v>0.65639999999999998</c:v>
                </c:pt>
                <c:pt idx="5">
                  <c:v>0.70940000000000003</c:v>
                </c:pt>
                <c:pt idx="6">
                  <c:v>0.82599999999999996</c:v>
                </c:pt>
                <c:pt idx="7">
                  <c:v>0.89600000000000002</c:v>
                </c:pt>
                <c:pt idx="8">
                  <c:v>0.91800000000000004</c:v>
                </c:pt>
                <c:pt idx="9">
                  <c:v>1.0123</c:v>
                </c:pt>
                <c:pt idx="10">
                  <c:v>1.0652999999999999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21-4BF5-9DCD-A3CD74D3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33272"/>
        <c:axId val="505332288"/>
      </c:scatterChart>
      <c:valAx>
        <c:axId val="50533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g/L starch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5332288"/>
        <c:crosses val="autoZero"/>
        <c:crossBetween val="midCat"/>
      </c:valAx>
      <c:valAx>
        <c:axId val="50533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  <a:r>
                  <a:rPr lang="en-US" baseline="0"/>
                  <a:t> 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533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Calibration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[1]Blad1!$A$13:$K$13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[1]Blad1!$A$14:$K$14</c:f>
              <c:numCache>
                <c:formatCode>General</c:formatCode>
                <c:ptCount val="11"/>
                <c:pt idx="0">
                  <c:v>4.7399999999999998E-2</c:v>
                </c:pt>
                <c:pt idx="1">
                  <c:v>0.1226</c:v>
                </c:pt>
                <c:pt idx="2">
                  <c:v>0.19950000000000001</c:v>
                </c:pt>
                <c:pt idx="3">
                  <c:v>0.2752</c:v>
                </c:pt>
                <c:pt idx="4">
                  <c:v>0.33839999999999998</c:v>
                </c:pt>
                <c:pt idx="5">
                  <c:v>0.42020000000000002</c:v>
                </c:pt>
                <c:pt idx="6">
                  <c:v>0.4536</c:v>
                </c:pt>
                <c:pt idx="7">
                  <c:v>0.52010000000000001</c:v>
                </c:pt>
                <c:pt idx="8">
                  <c:v>0.53800000000000003</c:v>
                </c:pt>
                <c:pt idx="9">
                  <c:v>0.60570000000000002</c:v>
                </c:pt>
                <c:pt idx="10">
                  <c:v>0.64629999999999999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DB-46CD-938A-7E827B5CF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33536"/>
        <c:axId val="275035504"/>
      </c:scatterChart>
      <c:valAx>
        <c:axId val="27503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g/L starch</a:t>
                </a:r>
              </a:p>
            </c:rich>
          </c:tx>
          <c:layout>
            <c:manualLayout>
              <c:xMode val="edge"/>
              <c:yMode val="edge"/>
              <c:x val="0.46365157480314961"/>
              <c:y val="0.8841864144972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5035504"/>
        <c:crosses val="autoZero"/>
        <c:crossBetween val="midCat"/>
      </c:valAx>
      <c:valAx>
        <c:axId val="27503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OD 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503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[2]Blad3!$B$13</c:f>
              <c:strCache>
                <c:ptCount val="1"/>
                <c:pt idx="0">
                  <c:v>Pellet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[2]Blad3!$A$14:$A$17</c:f>
              <c:strCache>
                <c:ptCount val="4"/>
                <c:pt idx="0">
                  <c:v>9 GLC</c:v>
                </c:pt>
                <c:pt idx="1">
                  <c:v>9 GLY</c:v>
                </c:pt>
                <c:pt idx="2">
                  <c:v>10 GLC</c:v>
                </c:pt>
                <c:pt idx="3">
                  <c:v>10 GLY</c:v>
                </c:pt>
              </c:strCache>
            </c:strRef>
          </c:cat>
          <c:val>
            <c:numRef>
              <c:f>[2]Blad3!$B$14:$B$17</c:f>
              <c:numCache>
                <c:formatCode>General</c:formatCode>
                <c:ptCount val="4"/>
                <c:pt idx="0">
                  <c:v>1.1148859543817524</c:v>
                </c:pt>
                <c:pt idx="1">
                  <c:v>0.14503301320528283</c:v>
                </c:pt>
                <c:pt idx="2">
                  <c:v>1.0237995198079233</c:v>
                </c:pt>
                <c:pt idx="3">
                  <c:v>5.5871248499399755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8-4920-90CF-0E70E83C0A6B}"/>
            </c:ext>
          </c:extLst>
        </c:ser>
        <c:ser>
          <c:idx val="1"/>
          <c:order val="1"/>
          <c:tx>
            <c:strRef>
              <c:f>[2]Blad3!$C$13</c:f>
              <c:strCache>
                <c:ptCount val="1"/>
                <c:pt idx="0">
                  <c:v>Supernatant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[2]Blad3!$A$14:$A$17</c:f>
              <c:strCache>
                <c:ptCount val="4"/>
                <c:pt idx="0">
                  <c:v>9 GLC</c:v>
                </c:pt>
                <c:pt idx="1">
                  <c:v>9 GLY</c:v>
                </c:pt>
                <c:pt idx="2">
                  <c:v>10 GLC</c:v>
                </c:pt>
                <c:pt idx="3">
                  <c:v>10 GLY</c:v>
                </c:pt>
              </c:strCache>
            </c:strRef>
          </c:cat>
          <c:val>
            <c:numRef>
              <c:f>[2]Blad3!$C$14:$C$17</c:f>
              <c:numCache>
                <c:formatCode>General</c:formatCode>
                <c:ptCount val="4"/>
                <c:pt idx="0">
                  <c:v>-0.90466686674669905</c:v>
                </c:pt>
                <c:pt idx="1">
                  <c:v>1.0456782713085229</c:v>
                </c:pt>
                <c:pt idx="2">
                  <c:v>4.2376950780312228E-2</c:v>
                </c:pt>
                <c:pt idx="3">
                  <c:v>5.5676770708283314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8-4920-90CF-0E70E83C0A6B}"/>
            </c:ext>
          </c:extLst>
        </c:ser>
        <c:ser>
          <c:idx val="2"/>
          <c:order val="2"/>
          <c:tx>
            <c:strRef>
              <c:f>[2]Blad3!$D$13</c:f>
              <c:strCache>
                <c:ptCount val="1"/>
                <c:pt idx="0">
                  <c:v>Ctrl medium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[2]Blad3!$A$14:$A$17</c:f>
              <c:strCache>
                <c:ptCount val="4"/>
                <c:pt idx="0">
                  <c:v>9 GLC</c:v>
                </c:pt>
                <c:pt idx="1">
                  <c:v>9 GLY</c:v>
                </c:pt>
                <c:pt idx="2">
                  <c:v>10 GLC</c:v>
                </c:pt>
                <c:pt idx="3">
                  <c:v>10 GLY</c:v>
                </c:pt>
              </c:strCache>
            </c:strRef>
          </c:cat>
          <c:val>
            <c:numRef>
              <c:f>[2]Blad3!$D$14:$D$17</c:f>
              <c:numCache>
                <c:formatCode>General</c:formatCode>
                <c:ptCount val="4"/>
                <c:pt idx="0">
                  <c:v>0.29501661129568113</c:v>
                </c:pt>
                <c:pt idx="1">
                  <c:v>0.13300762165331115</c:v>
                </c:pt>
                <c:pt idx="2">
                  <c:v>0.29501661129568113</c:v>
                </c:pt>
                <c:pt idx="3">
                  <c:v>0.13300762165331115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8-4920-90CF-0E70E83C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32288"/>
        <c:axId val="505337536"/>
      </c:barChart>
      <c:catAx>
        <c:axId val="5053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5337536"/>
        <c:crosses val="autoZero"/>
        <c:auto val="1"/>
        <c:lblAlgn val="ctr"/>
        <c:lblOffset val="100"/>
        <c:noMultiLvlLbl val="0"/>
      </c:catAx>
      <c:valAx>
        <c:axId val="505337536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Starch degradation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53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309562</xdr:colOff>
      <xdr:row>3</xdr:row>
      <xdr:rowOff>90487</xdr:rowOff>
    </xdr:from>
    <xdr:to>
      <xdr:col>22</xdr:col>
      <xdr:colOff>4762</xdr:colOff>
      <xdr:row>17</xdr:row>
      <xdr:rowOff>166687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39B2B2AE-8653-46CF-8089-30ED15586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52387</xdr:rowOff>
    </xdr:from>
    <xdr:to>
      <xdr:col>20</xdr:col>
      <xdr:colOff>381000</xdr:colOff>
      <xdr:row>16</xdr:row>
      <xdr:rowOff>128587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03C67C7-68A0-49DF-BF60-9BA4E6E3D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12</xdr:col>
      <xdr:colOff>381000</xdr:colOff>
      <xdr:row>17</xdr:row>
      <xdr:rowOff>171449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3DF423E6-0B04-4966-A020-87D3FC55F305}"/>
            </a:ext>
          </a:extLst>
        </xdr:cNvPr>
        <xdr:cNvSpPr txBox="1"/>
      </xdr:nvSpPr>
      <xdr:spPr>
        <a:xfrm>
          <a:off x="5562600" y="2095500"/>
          <a:ext cx="2324100" cy="131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Abbreviations</a:t>
          </a:r>
        </a:p>
        <a:p>
          <a:r>
            <a:rPr lang="en-US" sz="1100"/>
            <a:t>P</a:t>
          </a:r>
          <a:r>
            <a:rPr lang="en-US" sz="1100" baseline="0"/>
            <a:t>, pellet</a:t>
          </a:r>
        </a:p>
        <a:p>
          <a:r>
            <a:rPr lang="en-US" sz="1100" baseline="0"/>
            <a:t>S, supernatant</a:t>
          </a:r>
        </a:p>
        <a:p>
          <a:r>
            <a:rPr lang="en-US" sz="1100" baseline="0"/>
            <a:t>GLC, glucose</a:t>
          </a:r>
        </a:p>
        <a:p>
          <a:r>
            <a:rPr lang="en-US" sz="1100" baseline="0"/>
            <a:t>GLY, glycogen</a:t>
          </a:r>
        </a:p>
        <a:p>
          <a:r>
            <a:rPr lang="en-US" sz="1100" baseline="0"/>
            <a:t>H2O, demi water</a:t>
          </a:r>
        </a:p>
        <a:p>
          <a:r>
            <a:rPr lang="en-US" sz="1100" baseline="0"/>
            <a:t>Ctrl GLC, medium control for glucose</a:t>
          </a:r>
        </a:p>
      </xdr:txBody>
    </xdr:sp>
    <xdr:clientData/>
  </xdr:twoCellAnchor>
  <xdr:twoCellAnchor>
    <xdr:from>
      <xdr:col>0</xdr:col>
      <xdr:colOff>114300</xdr:colOff>
      <xdr:row>20</xdr:row>
      <xdr:rowOff>109537</xdr:rowOff>
    </xdr:from>
    <xdr:to>
      <xdr:col>6</xdr:col>
      <xdr:colOff>95250</xdr:colOff>
      <xdr:row>34</xdr:row>
      <xdr:rowOff>185737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D2C30A3A-B888-447F-BBED-B6220F15D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18</xdr:row>
      <xdr:rowOff>9525</xdr:rowOff>
    </xdr:from>
    <xdr:ext cx="5867400" cy="2503506"/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4E81BC15-22A6-49CE-A140-C3B737B79783}"/>
            </a:ext>
          </a:extLst>
        </xdr:cNvPr>
        <xdr:cNvSpPr txBox="1"/>
      </xdr:nvSpPr>
      <xdr:spPr>
        <a:xfrm>
          <a:off x="5572125" y="3438525"/>
          <a:ext cx="5867400" cy="2503506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Method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After 48 hours of growth, the OD was measured and 1 mL of each sample was centrifuged in Eppendorf tubes for 10 minutes at 4 °C at 16350 xg. Supernatants were collected and the pellets were resuspended in ice-cold PBS. A flat-bottom transparent polystyrene 96-wells plate (Greiner, 655191) was used. Besides sample (25% v/v), each well contained 7.5 g/L soluble starch (Sigma-Aldrich, S9765) in amylase buffer (100 mM sodium acetate, 5 mM CaCl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with a pH of 5.8 and 30 µM chloramphenicol in ethanol (100%) resulting in a total volume of 200 μL per well. The well plate was sealed airtight using a sterile covering adhesive film (VWR, 60941-072) and parafilm around the edges. After 24 hours of incubation at 37°C, the plate was examined for condense formation. If condense was present the plate was centrifuged for 2 minutes at 4754 xg (Rotina 420R, Hettich zentrifugen). The seal was removed, and the plate was developed by adding 290 μL iodine working solution (0.078 mM I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1.20 mM KI in 0.05 M HCl) to 10 μL of sample incubated in starch solution. A calibration curve was made using various concentrations of starch in amylase buffer. The OD at 600 nm was measured on a Multiskan GO plate reader (Thermo Scientific).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h\Dropbox\5e%20jaar%20G&amp;L\Bachelor%20stage%20februari%202019\Results_Deborah\Starch_assay\Starch_assay_28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h\Dropbox\5e%20jaar%20G&amp;L\Bachelor%20stage%20februari%202019\Results_Deborah\Starch_assay\starch%20assay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3">
          <cell r="A13">
            <v>0</v>
          </cell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</row>
        <row r="14">
          <cell r="A14">
            <v>4.7399999999999998E-2</v>
          </cell>
          <cell r="B14">
            <v>0.1226</v>
          </cell>
          <cell r="C14">
            <v>0.19950000000000001</v>
          </cell>
          <cell r="D14">
            <v>0.2752</v>
          </cell>
          <cell r="E14">
            <v>0.33839999999999998</v>
          </cell>
          <cell r="F14">
            <v>0.42020000000000002</v>
          </cell>
          <cell r="G14">
            <v>0.4536</v>
          </cell>
          <cell r="H14">
            <v>0.52010000000000001</v>
          </cell>
          <cell r="I14">
            <v>0.53800000000000003</v>
          </cell>
          <cell r="J14">
            <v>0.60570000000000002</v>
          </cell>
          <cell r="K14">
            <v>0.64629999999999999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/>
      <sheetData sheetId="1"/>
      <sheetData sheetId="2">
        <row r="6">
          <cell r="B6">
            <v>0.22993703403830282</v>
          </cell>
          <cell r="C6">
            <v>0.31518457125397942</v>
          </cell>
          <cell r="D6">
            <v>0.76249539760001883</v>
          </cell>
          <cell r="E6">
            <v>0.32360958302261844</v>
          </cell>
          <cell r="I6">
            <v>0.40512210242650609</v>
          </cell>
          <cell r="J6">
            <v>1.0916438422639914</v>
          </cell>
          <cell r="K6">
            <v>2.1801893174795546</v>
          </cell>
          <cell r="L6">
            <v>0.36904522583535615</v>
          </cell>
          <cell r="P6">
            <v>0.21459177653011346</v>
          </cell>
        </row>
        <row r="13">
          <cell r="B13" t="str">
            <v>Pellet</v>
          </cell>
          <cell r="C13" t="str">
            <v>Supernatant</v>
          </cell>
          <cell r="D13" t="str">
            <v>Ctrl medium</v>
          </cell>
        </row>
        <row r="14">
          <cell r="A14" t="str">
            <v>9 GLC</v>
          </cell>
          <cell r="B14">
            <v>1.1148859543817524</v>
          </cell>
          <cell r="C14">
            <v>-0.90466686674669905</v>
          </cell>
          <cell r="D14">
            <v>0.29501661129568113</v>
          </cell>
        </row>
        <row r="15">
          <cell r="A15" t="str">
            <v>9 GLY</v>
          </cell>
          <cell r="B15">
            <v>0.14503301320528283</v>
          </cell>
          <cell r="C15">
            <v>1.0456782713085229</v>
          </cell>
          <cell r="D15">
            <v>0.13300762165331115</v>
          </cell>
        </row>
        <row r="16">
          <cell r="A16" t="str">
            <v>10 GLC</v>
          </cell>
          <cell r="B16">
            <v>1.0237995198079233</v>
          </cell>
          <cell r="C16">
            <v>4.2376950780312228E-2</v>
          </cell>
          <cell r="D16">
            <v>0.29501661129568113</v>
          </cell>
        </row>
        <row r="17">
          <cell r="A17" t="str">
            <v>10 GLY</v>
          </cell>
          <cell r="B17">
            <v>5.5871248499399755</v>
          </cell>
          <cell r="C17">
            <v>5.5676770708283314</v>
          </cell>
          <cell r="D17">
            <v>0.13300762165331115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2BE6-8307-4CFE-88C4-FA491672065A}">
  <dimension ref="A1:AP57"/>
  <sheetViews>
    <sheetView workbookViewId="0">
      <selection activeCell="H26" sqref="H26"/>
    </sheetView>
  </sheetViews>
  <sheetFormatPr defaultRowHeight="14.5" x14ac:dyDescent="0.35"/>
  <cols>
    <col min="1" max="12" width="9.1796875" customWidth="1"/>
    <col min="257" max="257" width="9.453125" customWidth="1"/>
    <col min="258" max="258" width="10.453125" customWidth="1"/>
    <col min="259" max="260" width="10" customWidth="1"/>
    <col min="261" max="261" width="10.1796875" customWidth="1"/>
    <col min="262" max="262" width="10" customWidth="1"/>
    <col min="263" max="263" width="10.54296875" customWidth="1"/>
    <col min="264" max="264" width="9.26953125" customWidth="1"/>
    <col min="265" max="266" width="9.453125" customWidth="1"/>
    <col min="267" max="268" width="10.453125" customWidth="1"/>
    <col min="513" max="513" width="9.453125" customWidth="1"/>
    <col min="514" max="514" width="10.453125" customWidth="1"/>
    <col min="515" max="516" width="10" customWidth="1"/>
    <col min="517" max="517" width="10.1796875" customWidth="1"/>
    <col min="518" max="518" width="10" customWidth="1"/>
    <col min="519" max="519" width="10.54296875" customWidth="1"/>
    <col min="520" max="520" width="9.26953125" customWidth="1"/>
    <col min="521" max="522" width="9.453125" customWidth="1"/>
    <col min="523" max="524" width="10.453125" customWidth="1"/>
    <col min="769" max="769" width="9.453125" customWidth="1"/>
    <col min="770" max="770" width="10.453125" customWidth="1"/>
    <col min="771" max="772" width="10" customWidth="1"/>
    <col min="773" max="773" width="10.1796875" customWidth="1"/>
    <col min="774" max="774" width="10" customWidth="1"/>
    <col min="775" max="775" width="10.54296875" customWidth="1"/>
    <col min="776" max="776" width="9.26953125" customWidth="1"/>
    <col min="777" max="778" width="9.453125" customWidth="1"/>
    <col min="779" max="780" width="10.453125" customWidth="1"/>
    <col min="1025" max="1025" width="9.453125" customWidth="1"/>
    <col min="1026" max="1026" width="10.453125" customWidth="1"/>
    <col min="1027" max="1028" width="10" customWidth="1"/>
    <col min="1029" max="1029" width="10.1796875" customWidth="1"/>
    <col min="1030" max="1030" width="10" customWidth="1"/>
    <col min="1031" max="1031" width="10.54296875" customWidth="1"/>
    <col min="1032" max="1032" width="9.26953125" customWidth="1"/>
    <col min="1033" max="1034" width="9.453125" customWidth="1"/>
    <col min="1035" max="1036" width="10.453125" customWidth="1"/>
    <col min="1281" max="1281" width="9.453125" customWidth="1"/>
    <col min="1282" max="1282" width="10.453125" customWidth="1"/>
    <col min="1283" max="1284" width="10" customWidth="1"/>
    <col min="1285" max="1285" width="10.1796875" customWidth="1"/>
    <col min="1286" max="1286" width="10" customWidth="1"/>
    <col min="1287" max="1287" width="10.54296875" customWidth="1"/>
    <col min="1288" max="1288" width="9.26953125" customWidth="1"/>
    <col min="1289" max="1290" width="9.453125" customWidth="1"/>
    <col min="1291" max="1292" width="10.453125" customWidth="1"/>
    <col min="1537" max="1537" width="9.453125" customWidth="1"/>
    <col min="1538" max="1538" width="10.453125" customWidth="1"/>
    <col min="1539" max="1540" width="10" customWidth="1"/>
    <col min="1541" max="1541" width="10.1796875" customWidth="1"/>
    <col min="1542" max="1542" width="10" customWidth="1"/>
    <col min="1543" max="1543" width="10.54296875" customWidth="1"/>
    <col min="1544" max="1544" width="9.26953125" customWidth="1"/>
    <col min="1545" max="1546" width="9.453125" customWidth="1"/>
    <col min="1547" max="1548" width="10.453125" customWidth="1"/>
    <col min="1793" max="1793" width="9.453125" customWidth="1"/>
    <col min="1794" max="1794" width="10.453125" customWidth="1"/>
    <col min="1795" max="1796" width="10" customWidth="1"/>
    <col min="1797" max="1797" width="10.1796875" customWidth="1"/>
    <col min="1798" max="1798" width="10" customWidth="1"/>
    <col min="1799" max="1799" width="10.54296875" customWidth="1"/>
    <col min="1800" max="1800" width="9.26953125" customWidth="1"/>
    <col min="1801" max="1802" width="9.453125" customWidth="1"/>
    <col min="1803" max="1804" width="10.453125" customWidth="1"/>
    <col min="2049" max="2049" width="9.453125" customWidth="1"/>
    <col min="2050" max="2050" width="10.453125" customWidth="1"/>
    <col min="2051" max="2052" width="10" customWidth="1"/>
    <col min="2053" max="2053" width="10.1796875" customWidth="1"/>
    <col min="2054" max="2054" width="10" customWidth="1"/>
    <col min="2055" max="2055" width="10.54296875" customWidth="1"/>
    <col min="2056" max="2056" width="9.26953125" customWidth="1"/>
    <col min="2057" max="2058" width="9.453125" customWidth="1"/>
    <col min="2059" max="2060" width="10.453125" customWidth="1"/>
    <col min="2305" max="2305" width="9.453125" customWidth="1"/>
    <col min="2306" max="2306" width="10.453125" customWidth="1"/>
    <col min="2307" max="2308" width="10" customWidth="1"/>
    <col min="2309" max="2309" width="10.1796875" customWidth="1"/>
    <col min="2310" max="2310" width="10" customWidth="1"/>
    <col min="2311" max="2311" width="10.54296875" customWidth="1"/>
    <col min="2312" max="2312" width="9.26953125" customWidth="1"/>
    <col min="2313" max="2314" width="9.453125" customWidth="1"/>
    <col min="2315" max="2316" width="10.453125" customWidth="1"/>
    <col min="2561" max="2561" width="9.453125" customWidth="1"/>
    <col min="2562" max="2562" width="10.453125" customWidth="1"/>
    <col min="2563" max="2564" width="10" customWidth="1"/>
    <col min="2565" max="2565" width="10.1796875" customWidth="1"/>
    <col min="2566" max="2566" width="10" customWidth="1"/>
    <col min="2567" max="2567" width="10.54296875" customWidth="1"/>
    <col min="2568" max="2568" width="9.26953125" customWidth="1"/>
    <col min="2569" max="2570" width="9.453125" customWidth="1"/>
    <col min="2571" max="2572" width="10.453125" customWidth="1"/>
    <col min="2817" max="2817" width="9.453125" customWidth="1"/>
    <col min="2818" max="2818" width="10.453125" customWidth="1"/>
    <col min="2819" max="2820" width="10" customWidth="1"/>
    <col min="2821" max="2821" width="10.1796875" customWidth="1"/>
    <col min="2822" max="2822" width="10" customWidth="1"/>
    <col min="2823" max="2823" width="10.54296875" customWidth="1"/>
    <col min="2824" max="2824" width="9.26953125" customWidth="1"/>
    <col min="2825" max="2826" width="9.453125" customWidth="1"/>
    <col min="2827" max="2828" width="10.453125" customWidth="1"/>
    <col min="3073" max="3073" width="9.453125" customWidth="1"/>
    <col min="3074" max="3074" width="10.453125" customWidth="1"/>
    <col min="3075" max="3076" width="10" customWidth="1"/>
    <col min="3077" max="3077" width="10.1796875" customWidth="1"/>
    <col min="3078" max="3078" width="10" customWidth="1"/>
    <col min="3079" max="3079" width="10.54296875" customWidth="1"/>
    <col min="3080" max="3080" width="9.26953125" customWidth="1"/>
    <col min="3081" max="3082" width="9.453125" customWidth="1"/>
    <col min="3083" max="3084" width="10.453125" customWidth="1"/>
    <col min="3329" max="3329" width="9.453125" customWidth="1"/>
    <col min="3330" max="3330" width="10.453125" customWidth="1"/>
    <col min="3331" max="3332" width="10" customWidth="1"/>
    <col min="3333" max="3333" width="10.1796875" customWidth="1"/>
    <col min="3334" max="3334" width="10" customWidth="1"/>
    <col min="3335" max="3335" width="10.54296875" customWidth="1"/>
    <col min="3336" max="3336" width="9.26953125" customWidth="1"/>
    <col min="3337" max="3338" width="9.453125" customWidth="1"/>
    <col min="3339" max="3340" width="10.453125" customWidth="1"/>
    <col min="3585" max="3585" width="9.453125" customWidth="1"/>
    <col min="3586" max="3586" width="10.453125" customWidth="1"/>
    <col min="3587" max="3588" width="10" customWidth="1"/>
    <col min="3589" max="3589" width="10.1796875" customWidth="1"/>
    <col min="3590" max="3590" width="10" customWidth="1"/>
    <col min="3591" max="3591" width="10.54296875" customWidth="1"/>
    <col min="3592" max="3592" width="9.26953125" customWidth="1"/>
    <col min="3593" max="3594" width="9.453125" customWidth="1"/>
    <col min="3595" max="3596" width="10.453125" customWidth="1"/>
    <col min="3841" max="3841" width="9.453125" customWidth="1"/>
    <col min="3842" max="3842" width="10.453125" customWidth="1"/>
    <col min="3843" max="3844" width="10" customWidth="1"/>
    <col min="3845" max="3845" width="10.1796875" customWidth="1"/>
    <col min="3846" max="3846" width="10" customWidth="1"/>
    <col min="3847" max="3847" width="10.54296875" customWidth="1"/>
    <col min="3848" max="3848" width="9.26953125" customWidth="1"/>
    <col min="3849" max="3850" width="9.453125" customWidth="1"/>
    <col min="3851" max="3852" width="10.453125" customWidth="1"/>
    <col min="4097" max="4097" width="9.453125" customWidth="1"/>
    <col min="4098" max="4098" width="10.453125" customWidth="1"/>
    <col min="4099" max="4100" width="10" customWidth="1"/>
    <col min="4101" max="4101" width="10.1796875" customWidth="1"/>
    <col min="4102" max="4102" width="10" customWidth="1"/>
    <col min="4103" max="4103" width="10.54296875" customWidth="1"/>
    <col min="4104" max="4104" width="9.26953125" customWidth="1"/>
    <col min="4105" max="4106" width="9.453125" customWidth="1"/>
    <col min="4107" max="4108" width="10.453125" customWidth="1"/>
    <col min="4353" max="4353" width="9.453125" customWidth="1"/>
    <col min="4354" max="4354" width="10.453125" customWidth="1"/>
    <col min="4355" max="4356" width="10" customWidth="1"/>
    <col min="4357" max="4357" width="10.1796875" customWidth="1"/>
    <col min="4358" max="4358" width="10" customWidth="1"/>
    <col min="4359" max="4359" width="10.54296875" customWidth="1"/>
    <col min="4360" max="4360" width="9.26953125" customWidth="1"/>
    <col min="4361" max="4362" width="9.453125" customWidth="1"/>
    <col min="4363" max="4364" width="10.453125" customWidth="1"/>
    <col min="4609" max="4609" width="9.453125" customWidth="1"/>
    <col min="4610" max="4610" width="10.453125" customWidth="1"/>
    <col min="4611" max="4612" width="10" customWidth="1"/>
    <col min="4613" max="4613" width="10.1796875" customWidth="1"/>
    <col min="4614" max="4614" width="10" customWidth="1"/>
    <col min="4615" max="4615" width="10.54296875" customWidth="1"/>
    <col min="4616" max="4616" width="9.26953125" customWidth="1"/>
    <col min="4617" max="4618" width="9.453125" customWidth="1"/>
    <col min="4619" max="4620" width="10.453125" customWidth="1"/>
    <col min="4865" max="4865" width="9.453125" customWidth="1"/>
    <col min="4866" max="4866" width="10.453125" customWidth="1"/>
    <col min="4867" max="4868" width="10" customWidth="1"/>
    <col min="4869" max="4869" width="10.1796875" customWidth="1"/>
    <col min="4870" max="4870" width="10" customWidth="1"/>
    <col min="4871" max="4871" width="10.54296875" customWidth="1"/>
    <col min="4872" max="4872" width="9.26953125" customWidth="1"/>
    <col min="4873" max="4874" width="9.453125" customWidth="1"/>
    <col min="4875" max="4876" width="10.453125" customWidth="1"/>
    <col min="5121" max="5121" width="9.453125" customWidth="1"/>
    <col min="5122" max="5122" width="10.453125" customWidth="1"/>
    <col min="5123" max="5124" width="10" customWidth="1"/>
    <col min="5125" max="5125" width="10.1796875" customWidth="1"/>
    <col min="5126" max="5126" width="10" customWidth="1"/>
    <col min="5127" max="5127" width="10.54296875" customWidth="1"/>
    <col min="5128" max="5128" width="9.26953125" customWidth="1"/>
    <col min="5129" max="5130" width="9.453125" customWidth="1"/>
    <col min="5131" max="5132" width="10.453125" customWidth="1"/>
    <col min="5377" max="5377" width="9.453125" customWidth="1"/>
    <col min="5378" max="5378" width="10.453125" customWidth="1"/>
    <col min="5379" max="5380" width="10" customWidth="1"/>
    <col min="5381" max="5381" width="10.1796875" customWidth="1"/>
    <col min="5382" max="5382" width="10" customWidth="1"/>
    <col min="5383" max="5383" width="10.54296875" customWidth="1"/>
    <col min="5384" max="5384" width="9.26953125" customWidth="1"/>
    <col min="5385" max="5386" width="9.453125" customWidth="1"/>
    <col min="5387" max="5388" width="10.453125" customWidth="1"/>
    <col min="5633" max="5633" width="9.453125" customWidth="1"/>
    <col min="5634" max="5634" width="10.453125" customWidth="1"/>
    <col min="5635" max="5636" width="10" customWidth="1"/>
    <col min="5637" max="5637" width="10.1796875" customWidth="1"/>
    <col min="5638" max="5638" width="10" customWidth="1"/>
    <col min="5639" max="5639" width="10.54296875" customWidth="1"/>
    <col min="5640" max="5640" width="9.26953125" customWidth="1"/>
    <col min="5641" max="5642" width="9.453125" customWidth="1"/>
    <col min="5643" max="5644" width="10.453125" customWidth="1"/>
    <col min="5889" max="5889" width="9.453125" customWidth="1"/>
    <col min="5890" max="5890" width="10.453125" customWidth="1"/>
    <col min="5891" max="5892" width="10" customWidth="1"/>
    <col min="5893" max="5893" width="10.1796875" customWidth="1"/>
    <col min="5894" max="5894" width="10" customWidth="1"/>
    <col min="5895" max="5895" width="10.54296875" customWidth="1"/>
    <col min="5896" max="5896" width="9.26953125" customWidth="1"/>
    <col min="5897" max="5898" width="9.453125" customWidth="1"/>
    <col min="5899" max="5900" width="10.453125" customWidth="1"/>
    <col min="6145" max="6145" width="9.453125" customWidth="1"/>
    <col min="6146" max="6146" width="10.453125" customWidth="1"/>
    <col min="6147" max="6148" width="10" customWidth="1"/>
    <col min="6149" max="6149" width="10.1796875" customWidth="1"/>
    <col min="6150" max="6150" width="10" customWidth="1"/>
    <col min="6151" max="6151" width="10.54296875" customWidth="1"/>
    <col min="6152" max="6152" width="9.26953125" customWidth="1"/>
    <col min="6153" max="6154" width="9.453125" customWidth="1"/>
    <col min="6155" max="6156" width="10.453125" customWidth="1"/>
    <col min="6401" max="6401" width="9.453125" customWidth="1"/>
    <col min="6402" max="6402" width="10.453125" customWidth="1"/>
    <col min="6403" max="6404" width="10" customWidth="1"/>
    <col min="6405" max="6405" width="10.1796875" customWidth="1"/>
    <col min="6406" max="6406" width="10" customWidth="1"/>
    <col min="6407" max="6407" width="10.54296875" customWidth="1"/>
    <col min="6408" max="6408" width="9.26953125" customWidth="1"/>
    <col min="6409" max="6410" width="9.453125" customWidth="1"/>
    <col min="6411" max="6412" width="10.453125" customWidth="1"/>
    <col min="6657" max="6657" width="9.453125" customWidth="1"/>
    <col min="6658" max="6658" width="10.453125" customWidth="1"/>
    <col min="6659" max="6660" width="10" customWidth="1"/>
    <col min="6661" max="6661" width="10.1796875" customWidth="1"/>
    <col min="6662" max="6662" width="10" customWidth="1"/>
    <col min="6663" max="6663" width="10.54296875" customWidth="1"/>
    <col min="6664" max="6664" width="9.26953125" customWidth="1"/>
    <col min="6665" max="6666" width="9.453125" customWidth="1"/>
    <col min="6667" max="6668" width="10.453125" customWidth="1"/>
    <col min="6913" max="6913" width="9.453125" customWidth="1"/>
    <col min="6914" max="6914" width="10.453125" customWidth="1"/>
    <col min="6915" max="6916" width="10" customWidth="1"/>
    <col min="6917" max="6917" width="10.1796875" customWidth="1"/>
    <col min="6918" max="6918" width="10" customWidth="1"/>
    <col min="6919" max="6919" width="10.54296875" customWidth="1"/>
    <col min="6920" max="6920" width="9.26953125" customWidth="1"/>
    <col min="6921" max="6922" width="9.453125" customWidth="1"/>
    <col min="6923" max="6924" width="10.453125" customWidth="1"/>
    <col min="7169" max="7169" width="9.453125" customWidth="1"/>
    <col min="7170" max="7170" width="10.453125" customWidth="1"/>
    <col min="7171" max="7172" width="10" customWidth="1"/>
    <col min="7173" max="7173" width="10.1796875" customWidth="1"/>
    <col min="7174" max="7174" width="10" customWidth="1"/>
    <col min="7175" max="7175" width="10.54296875" customWidth="1"/>
    <col min="7176" max="7176" width="9.26953125" customWidth="1"/>
    <col min="7177" max="7178" width="9.453125" customWidth="1"/>
    <col min="7179" max="7180" width="10.453125" customWidth="1"/>
    <col min="7425" max="7425" width="9.453125" customWidth="1"/>
    <col min="7426" max="7426" width="10.453125" customWidth="1"/>
    <col min="7427" max="7428" width="10" customWidth="1"/>
    <col min="7429" max="7429" width="10.1796875" customWidth="1"/>
    <col min="7430" max="7430" width="10" customWidth="1"/>
    <col min="7431" max="7431" width="10.54296875" customWidth="1"/>
    <col min="7432" max="7432" width="9.26953125" customWidth="1"/>
    <col min="7433" max="7434" width="9.453125" customWidth="1"/>
    <col min="7435" max="7436" width="10.453125" customWidth="1"/>
    <col min="7681" max="7681" width="9.453125" customWidth="1"/>
    <col min="7682" max="7682" width="10.453125" customWidth="1"/>
    <col min="7683" max="7684" width="10" customWidth="1"/>
    <col min="7685" max="7685" width="10.1796875" customWidth="1"/>
    <col min="7686" max="7686" width="10" customWidth="1"/>
    <col min="7687" max="7687" width="10.54296875" customWidth="1"/>
    <col min="7688" max="7688" width="9.26953125" customWidth="1"/>
    <col min="7689" max="7690" width="9.453125" customWidth="1"/>
    <col min="7691" max="7692" width="10.453125" customWidth="1"/>
    <col min="7937" max="7937" width="9.453125" customWidth="1"/>
    <col min="7938" max="7938" width="10.453125" customWidth="1"/>
    <col min="7939" max="7940" width="10" customWidth="1"/>
    <col min="7941" max="7941" width="10.1796875" customWidth="1"/>
    <col min="7942" max="7942" width="10" customWidth="1"/>
    <col min="7943" max="7943" width="10.54296875" customWidth="1"/>
    <col min="7944" max="7944" width="9.26953125" customWidth="1"/>
    <col min="7945" max="7946" width="9.453125" customWidth="1"/>
    <col min="7947" max="7948" width="10.453125" customWidth="1"/>
    <col min="8193" max="8193" width="9.453125" customWidth="1"/>
    <col min="8194" max="8194" width="10.453125" customWidth="1"/>
    <col min="8195" max="8196" width="10" customWidth="1"/>
    <col min="8197" max="8197" width="10.1796875" customWidth="1"/>
    <col min="8198" max="8198" width="10" customWidth="1"/>
    <col min="8199" max="8199" width="10.54296875" customWidth="1"/>
    <col min="8200" max="8200" width="9.26953125" customWidth="1"/>
    <col min="8201" max="8202" width="9.453125" customWidth="1"/>
    <col min="8203" max="8204" width="10.453125" customWidth="1"/>
    <col min="8449" max="8449" width="9.453125" customWidth="1"/>
    <col min="8450" max="8450" width="10.453125" customWidth="1"/>
    <col min="8451" max="8452" width="10" customWidth="1"/>
    <col min="8453" max="8453" width="10.1796875" customWidth="1"/>
    <col min="8454" max="8454" width="10" customWidth="1"/>
    <col min="8455" max="8455" width="10.54296875" customWidth="1"/>
    <col min="8456" max="8456" width="9.26953125" customWidth="1"/>
    <col min="8457" max="8458" width="9.453125" customWidth="1"/>
    <col min="8459" max="8460" width="10.453125" customWidth="1"/>
    <col min="8705" max="8705" width="9.453125" customWidth="1"/>
    <col min="8706" max="8706" width="10.453125" customWidth="1"/>
    <col min="8707" max="8708" width="10" customWidth="1"/>
    <col min="8709" max="8709" width="10.1796875" customWidth="1"/>
    <col min="8710" max="8710" width="10" customWidth="1"/>
    <col min="8711" max="8711" width="10.54296875" customWidth="1"/>
    <col min="8712" max="8712" width="9.26953125" customWidth="1"/>
    <col min="8713" max="8714" width="9.453125" customWidth="1"/>
    <col min="8715" max="8716" width="10.453125" customWidth="1"/>
    <col min="8961" max="8961" width="9.453125" customWidth="1"/>
    <col min="8962" max="8962" width="10.453125" customWidth="1"/>
    <col min="8963" max="8964" width="10" customWidth="1"/>
    <col min="8965" max="8965" width="10.1796875" customWidth="1"/>
    <col min="8966" max="8966" width="10" customWidth="1"/>
    <col min="8967" max="8967" width="10.54296875" customWidth="1"/>
    <col min="8968" max="8968" width="9.26953125" customWidth="1"/>
    <col min="8969" max="8970" width="9.453125" customWidth="1"/>
    <col min="8971" max="8972" width="10.453125" customWidth="1"/>
    <col min="9217" max="9217" width="9.453125" customWidth="1"/>
    <col min="9218" max="9218" width="10.453125" customWidth="1"/>
    <col min="9219" max="9220" width="10" customWidth="1"/>
    <col min="9221" max="9221" width="10.1796875" customWidth="1"/>
    <col min="9222" max="9222" width="10" customWidth="1"/>
    <col min="9223" max="9223" width="10.54296875" customWidth="1"/>
    <col min="9224" max="9224" width="9.26953125" customWidth="1"/>
    <col min="9225" max="9226" width="9.453125" customWidth="1"/>
    <col min="9227" max="9228" width="10.453125" customWidth="1"/>
    <col min="9473" max="9473" width="9.453125" customWidth="1"/>
    <col min="9474" max="9474" width="10.453125" customWidth="1"/>
    <col min="9475" max="9476" width="10" customWidth="1"/>
    <col min="9477" max="9477" width="10.1796875" customWidth="1"/>
    <col min="9478" max="9478" width="10" customWidth="1"/>
    <col min="9479" max="9479" width="10.54296875" customWidth="1"/>
    <col min="9480" max="9480" width="9.26953125" customWidth="1"/>
    <col min="9481" max="9482" width="9.453125" customWidth="1"/>
    <col min="9483" max="9484" width="10.453125" customWidth="1"/>
    <col min="9729" max="9729" width="9.453125" customWidth="1"/>
    <col min="9730" max="9730" width="10.453125" customWidth="1"/>
    <col min="9731" max="9732" width="10" customWidth="1"/>
    <col min="9733" max="9733" width="10.1796875" customWidth="1"/>
    <col min="9734" max="9734" width="10" customWidth="1"/>
    <col min="9735" max="9735" width="10.54296875" customWidth="1"/>
    <col min="9736" max="9736" width="9.26953125" customWidth="1"/>
    <col min="9737" max="9738" width="9.453125" customWidth="1"/>
    <col min="9739" max="9740" width="10.453125" customWidth="1"/>
    <col min="9985" max="9985" width="9.453125" customWidth="1"/>
    <col min="9986" max="9986" width="10.453125" customWidth="1"/>
    <col min="9987" max="9988" width="10" customWidth="1"/>
    <col min="9989" max="9989" width="10.1796875" customWidth="1"/>
    <col min="9990" max="9990" width="10" customWidth="1"/>
    <col min="9991" max="9991" width="10.54296875" customWidth="1"/>
    <col min="9992" max="9992" width="9.26953125" customWidth="1"/>
    <col min="9993" max="9994" width="9.453125" customWidth="1"/>
    <col min="9995" max="9996" width="10.453125" customWidth="1"/>
    <col min="10241" max="10241" width="9.453125" customWidth="1"/>
    <col min="10242" max="10242" width="10.453125" customWidth="1"/>
    <col min="10243" max="10244" width="10" customWidth="1"/>
    <col min="10245" max="10245" width="10.1796875" customWidth="1"/>
    <col min="10246" max="10246" width="10" customWidth="1"/>
    <col min="10247" max="10247" width="10.54296875" customWidth="1"/>
    <col min="10248" max="10248" width="9.26953125" customWidth="1"/>
    <col min="10249" max="10250" width="9.453125" customWidth="1"/>
    <col min="10251" max="10252" width="10.453125" customWidth="1"/>
    <col min="10497" max="10497" width="9.453125" customWidth="1"/>
    <col min="10498" max="10498" width="10.453125" customWidth="1"/>
    <col min="10499" max="10500" width="10" customWidth="1"/>
    <col min="10501" max="10501" width="10.1796875" customWidth="1"/>
    <col min="10502" max="10502" width="10" customWidth="1"/>
    <col min="10503" max="10503" width="10.54296875" customWidth="1"/>
    <col min="10504" max="10504" width="9.26953125" customWidth="1"/>
    <col min="10505" max="10506" width="9.453125" customWidth="1"/>
    <col min="10507" max="10508" width="10.453125" customWidth="1"/>
    <col min="10753" max="10753" width="9.453125" customWidth="1"/>
    <col min="10754" max="10754" width="10.453125" customWidth="1"/>
    <col min="10755" max="10756" width="10" customWidth="1"/>
    <col min="10757" max="10757" width="10.1796875" customWidth="1"/>
    <col min="10758" max="10758" width="10" customWidth="1"/>
    <col min="10759" max="10759" width="10.54296875" customWidth="1"/>
    <col min="10760" max="10760" width="9.26953125" customWidth="1"/>
    <col min="10761" max="10762" width="9.453125" customWidth="1"/>
    <col min="10763" max="10764" width="10.453125" customWidth="1"/>
    <col min="11009" max="11009" width="9.453125" customWidth="1"/>
    <col min="11010" max="11010" width="10.453125" customWidth="1"/>
    <col min="11011" max="11012" width="10" customWidth="1"/>
    <col min="11013" max="11013" width="10.1796875" customWidth="1"/>
    <col min="11014" max="11014" width="10" customWidth="1"/>
    <col min="11015" max="11015" width="10.54296875" customWidth="1"/>
    <col min="11016" max="11016" width="9.26953125" customWidth="1"/>
    <col min="11017" max="11018" width="9.453125" customWidth="1"/>
    <col min="11019" max="11020" width="10.453125" customWidth="1"/>
    <col min="11265" max="11265" width="9.453125" customWidth="1"/>
    <col min="11266" max="11266" width="10.453125" customWidth="1"/>
    <col min="11267" max="11268" width="10" customWidth="1"/>
    <col min="11269" max="11269" width="10.1796875" customWidth="1"/>
    <col min="11270" max="11270" width="10" customWidth="1"/>
    <col min="11271" max="11271" width="10.54296875" customWidth="1"/>
    <col min="11272" max="11272" width="9.26953125" customWidth="1"/>
    <col min="11273" max="11274" width="9.453125" customWidth="1"/>
    <col min="11275" max="11276" width="10.453125" customWidth="1"/>
    <col min="11521" max="11521" width="9.453125" customWidth="1"/>
    <col min="11522" max="11522" width="10.453125" customWidth="1"/>
    <col min="11523" max="11524" width="10" customWidth="1"/>
    <col min="11525" max="11525" width="10.1796875" customWidth="1"/>
    <col min="11526" max="11526" width="10" customWidth="1"/>
    <col min="11527" max="11527" width="10.54296875" customWidth="1"/>
    <col min="11528" max="11528" width="9.26953125" customWidth="1"/>
    <col min="11529" max="11530" width="9.453125" customWidth="1"/>
    <col min="11531" max="11532" width="10.453125" customWidth="1"/>
    <col min="11777" max="11777" width="9.453125" customWidth="1"/>
    <col min="11778" max="11778" width="10.453125" customWidth="1"/>
    <col min="11779" max="11780" width="10" customWidth="1"/>
    <col min="11781" max="11781" width="10.1796875" customWidth="1"/>
    <col min="11782" max="11782" width="10" customWidth="1"/>
    <col min="11783" max="11783" width="10.54296875" customWidth="1"/>
    <col min="11784" max="11784" width="9.26953125" customWidth="1"/>
    <col min="11785" max="11786" width="9.453125" customWidth="1"/>
    <col min="11787" max="11788" width="10.453125" customWidth="1"/>
    <col min="12033" max="12033" width="9.453125" customWidth="1"/>
    <col min="12034" max="12034" width="10.453125" customWidth="1"/>
    <col min="12035" max="12036" width="10" customWidth="1"/>
    <col min="12037" max="12037" width="10.1796875" customWidth="1"/>
    <col min="12038" max="12038" width="10" customWidth="1"/>
    <col min="12039" max="12039" width="10.54296875" customWidth="1"/>
    <col min="12040" max="12040" width="9.26953125" customWidth="1"/>
    <col min="12041" max="12042" width="9.453125" customWidth="1"/>
    <col min="12043" max="12044" width="10.453125" customWidth="1"/>
    <col min="12289" max="12289" width="9.453125" customWidth="1"/>
    <col min="12290" max="12290" width="10.453125" customWidth="1"/>
    <col min="12291" max="12292" width="10" customWidth="1"/>
    <col min="12293" max="12293" width="10.1796875" customWidth="1"/>
    <col min="12294" max="12294" width="10" customWidth="1"/>
    <col min="12295" max="12295" width="10.54296875" customWidth="1"/>
    <col min="12296" max="12296" width="9.26953125" customWidth="1"/>
    <col min="12297" max="12298" width="9.453125" customWidth="1"/>
    <col min="12299" max="12300" width="10.453125" customWidth="1"/>
    <col min="12545" max="12545" width="9.453125" customWidth="1"/>
    <col min="12546" max="12546" width="10.453125" customWidth="1"/>
    <col min="12547" max="12548" width="10" customWidth="1"/>
    <col min="12549" max="12549" width="10.1796875" customWidth="1"/>
    <col min="12550" max="12550" width="10" customWidth="1"/>
    <col min="12551" max="12551" width="10.54296875" customWidth="1"/>
    <col min="12552" max="12552" width="9.26953125" customWidth="1"/>
    <col min="12553" max="12554" width="9.453125" customWidth="1"/>
    <col min="12555" max="12556" width="10.453125" customWidth="1"/>
    <col min="12801" max="12801" width="9.453125" customWidth="1"/>
    <col min="12802" max="12802" width="10.453125" customWidth="1"/>
    <col min="12803" max="12804" width="10" customWidth="1"/>
    <col min="12805" max="12805" width="10.1796875" customWidth="1"/>
    <col min="12806" max="12806" width="10" customWidth="1"/>
    <col min="12807" max="12807" width="10.54296875" customWidth="1"/>
    <col min="12808" max="12808" width="9.26953125" customWidth="1"/>
    <col min="12809" max="12810" width="9.453125" customWidth="1"/>
    <col min="12811" max="12812" width="10.453125" customWidth="1"/>
    <col min="13057" max="13057" width="9.453125" customWidth="1"/>
    <col min="13058" max="13058" width="10.453125" customWidth="1"/>
    <col min="13059" max="13060" width="10" customWidth="1"/>
    <col min="13061" max="13061" width="10.1796875" customWidth="1"/>
    <col min="13062" max="13062" width="10" customWidth="1"/>
    <col min="13063" max="13063" width="10.54296875" customWidth="1"/>
    <col min="13064" max="13064" width="9.26953125" customWidth="1"/>
    <col min="13065" max="13066" width="9.453125" customWidth="1"/>
    <col min="13067" max="13068" width="10.453125" customWidth="1"/>
    <col min="13313" max="13313" width="9.453125" customWidth="1"/>
    <col min="13314" max="13314" width="10.453125" customWidth="1"/>
    <col min="13315" max="13316" width="10" customWidth="1"/>
    <col min="13317" max="13317" width="10.1796875" customWidth="1"/>
    <col min="13318" max="13318" width="10" customWidth="1"/>
    <col min="13319" max="13319" width="10.54296875" customWidth="1"/>
    <col min="13320" max="13320" width="9.26953125" customWidth="1"/>
    <col min="13321" max="13322" width="9.453125" customWidth="1"/>
    <col min="13323" max="13324" width="10.453125" customWidth="1"/>
    <col min="13569" max="13569" width="9.453125" customWidth="1"/>
    <col min="13570" max="13570" width="10.453125" customWidth="1"/>
    <col min="13571" max="13572" width="10" customWidth="1"/>
    <col min="13573" max="13573" width="10.1796875" customWidth="1"/>
    <col min="13574" max="13574" width="10" customWidth="1"/>
    <col min="13575" max="13575" width="10.54296875" customWidth="1"/>
    <col min="13576" max="13576" width="9.26953125" customWidth="1"/>
    <col min="13577" max="13578" width="9.453125" customWidth="1"/>
    <col min="13579" max="13580" width="10.453125" customWidth="1"/>
    <col min="13825" max="13825" width="9.453125" customWidth="1"/>
    <col min="13826" max="13826" width="10.453125" customWidth="1"/>
    <col min="13827" max="13828" width="10" customWidth="1"/>
    <col min="13829" max="13829" width="10.1796875" customWidth="1"/>
    <col min="13830" max="13830" width="10" customWidth="1"/>
    <col min="13831" max="13831" width="10.54296875" customWidth="1"/>
    <col min="13832" max="13832" width="9.26953125" customWidth="1"/>
    <col min="13833" max="13834" width="9.453125" customWidth="1"/>
    <col min="13835" max="13836" width="10.453125" customWidth="1"/>
    <col min="14081" max="14081" width="9.453125" customWidth="1"/>
    <col min="14082" max="14082" width="10.453125" customWidth="1"/>
    <col min="14083" max="14084" width="10" customWidth="1"/>
    <col min="14085" max="14085" width="10.1796875" customWidth="1"/>
    <col min="14086" max="14086" width="10" customWidth="1"/>
    <col min="14087" max="14087" width="10.54296875" customWidth="1"/>
    <col min="14088" max="14088" width="9.26953125" customWidth="1"/>
    <col min="14089" max="14090" width="9.453125" customWidth="1"/>
    <col min="14091" max="14092" width="10.453125" customWidth="1"/>
    <col min="14337" max="14337" width="9.453125" customWidth="1"/>
    <col min="14338" max="14338" width="10.453125" customWidth="1"/>
    <col min="14339" max="14340" width="10" customWidth="1"/>
    <col min="14341" max="14341" width="10.1796875" customWidth="1"/>
    <col min="14342" max="14342" width="10" customWidth="1"/>
    <col min="14343" max="14343" width="10.54296875" customWidth="1"/>
    <col min="14344" max="14344" width="9.26953125" customWidth="1"/>
    <col min="14345" max="14346" width="9.453125" customWidth="1"/>
    <col min="14347" max="14348" width="10.453125" customWidth="1"/>
    <col min="14593" max="14593" width="9.453125" customWidth="1"/>
    <col min="14594" max="14594" width="10.453125" customWidth="1"/>
    <col min="14595" max="14596" width="10" customWidth="1"/>
    <col min="14597" max="14597" width="10.1796875" customWidth="1"/>
    <col min="14598" max="14598" width="10" customWidth="1"/>
    <col min="14599" max="14599" width="10.54296875" customWidth="1"/>
    <col min="14600" max="14600" width="9.26953125" customWidth="1"/>
    <col min="14601" max="14602" width="9.453125" customWidth="1"/>
    <col min="14603" max="14604" width="10.453125" customWidth="1"/>
    <col min="14849" max="14849" width="9.453125" customWidth="1"/>
    <col min="14850" max="14850" width="10.453125" customWidth="1"/>
    <col min="14851" max="14852" width="10" customWidth="1"/>
    <col min="14853" max="14853" width="10.1796875" customWidth="1"/>
    <col min="14854" max="14854" width="10" customWidth="1"/>
    <col min="14855" max="14855" width="10.54296875" customWidth="1"/>
    <col min="14856" max="14856" width="9.26953125" customWidth="1"/>
    <col min="14857" max="14858" width="9.453125" customWidth="1"/>
    <col min="14859" max="14860" width="10.453125" customWidth="1"/>
    <col min="15105" max="15105" width="9.453125" customWidth="1"/>
    <col min="15106" max="15106" width="10.453125" customWidth="1"/>
    <col min="15107" max="15108" width="10" customWidth="1"/>
    <col min="15109" max="15109" width="10.1796875" customWidth="1"/>
    <col min="15110" max="15110" width="10" customWidth="1"/>
    <col min="15111" max="15111" width="10.54296875" customWidth="1"/>
    <col min="15112" max="15112" width="9.26953125" customWidth="1"/>
    <col min="15113" max="15114" width="9.453125" customWidth="1"/>
    <col min="15115" max="15116" width="10.453125" customWidth="1"/>
    <col min="15361" max="15361" width="9.453125" customWidth="1"/>
    <col min="15362" max="15362" width="10.453125" customWidth="1"/>
    <col min="15363" max="15364" width="10" customWidth="1"/>
    <col min="15365" max="15365" width="10.1796875" customWidth="1"/>
    <col min="15366" max="15366" width="10" customWidth="1"/>
    <col min="15367" max="15367" width="10.54296875" customWidth="1"/>
    <col min="15368" max="15368" width="9.26953125" customWidth="1"/>
    <col min="15369" max="15370" width="9.453125" customWidth="1"/>
    <col min="15371" max="15372" width="10.453125" customWidth="1"/>
    <col min="15617" max="15617" width="9.453125" customWidth="1"/>
    <col min="15618" max="15618" width="10.453125" customWidth="1"/>
    <col min="15619" max="15620" width="10" customWidth="1"/>
    <col min="15621" max="15621" width="10.1796875" customWidth="1"/>
    <col min="15622" max="15622" width="10" customWidth="1"/>
    <col min="15623" max="15623" width="10.54296875" customWidth="1"/>
    <col min="15624" max="15624" width="9.26953125" customWidth="1"/>
    <col min="15625" max="15626" width="9.453125" customWidth="1"/>
    <col min="15627" max="15628" width="10.453125" customWidth="1"/>
    <col min="15873" max="15873" width="9.453125" customWidth="1"/>
    <col min="15874" max="15874" width="10.453125" customWidth="1"/>
    <col min="15875" max="15876" width="10" customWidth="1"/>
    <col min="15877" max="15877" width="10.1796875" customWidth="1"/>
    <col min="15878" max="15878" width="10" customWidth="1"/>
    <col min="15879" max="15879" width="10.54296875" customWidth="1"/>
    <col min="15880" max="15880" width="9.26953125" customWidth="1"/>
    <col min="15881" max="15882" width="9.453125" customWidth="1"/>
    <col min="15883" max="15884" width="10.453125" customWidth="1"/>
    <col min="16129" max="16129" width="9.453125" customWidth="1"/>
    <col min="16130" max="16130" width="10.453125" customWidth="1"/>
    <col min="16131" max="16132" width="10" customWidth="1"/>
    <col min="16133" max="16133" width="10.1796875" customWidth="1"/>
    <col min="16134" max="16134" width="10" customWidth="1"/>
    <col min="16135" max="16135" width="10.54296875" customWidth="1"/>
    <col min="16136" max="16136" width="9.26953125" customWidth="1"/>
    <col min="16137" max="16138" width="9.453125" customWidth="1"/>
    <col min="16139" max="16140" width="10.453125" customWidth="1"/>
  </cols>
  <sheetData>
    <row r="1" spans="1:42" x14ac:dyDescent="0.35">
      <c r="A1" s="1" t="s">
        <v>28</v>
      </c>
      <c r="X1" t="s">
        <v>48</v>
      </c>
      <c r="Y1" t="s">
        <v>48</v>
      </c>
      <c r="Z1" t="s">
        <v>48</v>
      </c>
      <c r="AA1" t="s">
        <v>48</v>
      </c>
      <c r="AB1" t="s">
        <v>48</v>
      </c>
      <c r="AC1" t="s">
        <v>48</v>
      </c>
      <c r="AD1" t="s">
        <v>48</v>
      </c>
      <c r="AE1" t="s">
        <v>48</v>
      </c>
      <c r="AF1" t="s">
        <v>48</v>
      </c>
      <c r="AG1" t="s">
        <v>48</v>
      </c>
      <c r="AH1" t="s">
        <v>48</v>
      </c>
      <c r="AI1" t="s">
        <v>48</v>
      </c>
      <c r="AJ1" t="s">
        <v>48</v>
      </c>
      <c r="AK1" t="s">
        <v>48</v>
      </c>
      <c r="AL1" t="s">
        <v>48</v>
      </c>
      <c r="AM1" t="s">
        <v>48</v>
      </c>
      <c r="AN1" t="s">
        <v>48</v>
      </c>
      <c r="AO1" t="s">
        <v>48</v>
      </c>
      <c r="AP1" t="s">
        <v>48</v>
      </c>
    </row>
    <row r="2" spans="1:42" x14ac:dyDescent="0.35">
      <c r="A2" t="s">
        <v>29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>
        <v>12</v>
      </c>
    </row>
    <row r="3" spans="1:42" x14ac:dyDescent="0.35">
      <c r="A3" t="s">
        <v>30</v>
      </c>
      <c r="B3">
        <v>0.71530000000000005</v>
      </c>
      <c r="C3">
        <v>0.87509999999999999</v>
      </c>
      <c r="D3">
        <v>0.89380000000000004</v>
      </c>
      <c r="E3">
        <v>0.89200000000000002</v>
      </c>
      <c r="F3">
        <v>0.61699999999999999</v>
      </c>
      <c r="G3">
        <v>0.72860000000000003</v>
      </c>
      <c r="H3">
        <v>1.1037999999999999</v>
      </c>
    </row>
    <row r="4" spans="1:42" x14ac:dyDescent="0.35">
      <c r="A4" t="s">
        <v>31</v>
      </c>
      <c r="B4">
        <v>0.78800000000000003</v>
      </c>
      <c r="C4">
        <v>0.8921</v>
      </c>
      <c r="D4">
        <v>0.77510000000000001</v>
      </c>
      <c r="E4">
        <v>0.75219999999999998</v>
      </c>
      <c r="F4">
        <v>0.64610000000000001</v>
      </c>
      <c r="G4">
        <v>0.72370000000000001</v>
      </c>
      <c r="H4">
        <v>1.0536000000000001</v>
      </c>
    </row>
    <row r="5" spans="1:42" x14ac:dyDescent="0.35">
      <c r="A5" t="s">
        <v>32</v>
      </c>
      <c r="B5">
        <v>0.80910000000000004</v>
      </c>
      <c r="C5">
        <v>0.503</v>
      </c>
      <c r="D5">
        <v>0.94750000000000001</v>
      </c>
      <c r="E5">
        <v>0.76759999999999995</v>
      </c>
      <c r="F5">
        <v>0.1273</v>
      </c>
      <c r="G5">
        <v>0.71589999999999998</v>
      </c>
      <c r="H5">
        <v>1.1103000000000001</v>
      </c>
    </row>
    <row r="6" spans="1:42" x14ac:dyDescent="0.35">
      <c r="A6" t="s">
        <v>33</v>
      </c>
      <c r="B6">
        <v>0.77010000000000001</v>
      </c>
      <c r="C6">
        <v>0.42780000000000001</v>
      </c>
      <c r="D6">
        <v>0.92630000000000001</v>
      </c>
      <c r="E6">
        <v>0.74099999999999999</v>
      </c>
      <c r="F6">
        <v>9.5899999999999999E-2</v>
      </c>
      <c r="G6">
        <v>0.64229999999999998</v>
      </c>
      <c r="H6">
        <v>1.1183000000000001</v>
      </c>
    </row>
    <row r="7" spans="1:42" x14ac:dyDescent="0.35">
      <c r="A7" t="s">
        <v>34</v>
      </c>
    </row>
    <row r="8" spans="1:42" x14ac:dyDescent="0.35">
      <c r="A8" t="s">
        <v>35</v>
      </c>
    </row>
    <row r="9" spans="1:42" x14ac:dyDescent="0.35">
      <c r="A9" t="s">
        <v>36</v>
      </c>
    </row>
    <row r="10" spans="1:42" x14ac:dyDescent="0.35">
      <c r="A10" t="s">
        <v>37</v>
      </c>
      <c r="B10">
        <v>4.3999999999999997E-2</v>
      </c>
      <c r="C10">
        <v>0.2273</v>
      </c>
      <c r="D10">
        <v>0.38750000000000001</v>
      </c>
      <c r="E10">
        <v>0.51080000000000003</v>
      </c>
      <c r="F10">
        <v>0.65639999999999998</v>
      </c>
      <c r="G10">
        <v>0.70940000000000003</v>
      </c>
      <c r="H10">
        <v>0.82599999999999996</v>
      </c>
      <c r="I10">
        <v>0.89600000000000002</v>
      </c>
      <c r="J10">
        <v>0.91800000000000004</v>
      </c>
      <c r="K10">
        <v>1.0123</v>
      </c>
      <c r="L10">
        <v>1.0652999999999999</v>
      </c>
    </row>
    <row r="12" spans="1:42" x14ac:dyDescent="0.35">
      <c r="A12" s="1" t="s">
        <v>38</v>
      </c>
    </row>
    <row r="13" spans="1:42" x14ac:dyDescent="0.35">
      <c r="A13" s="8">
        <v>0</v>
      </c>
      <c r="B13" s="8">
        <v>1</v>
      </c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t="s">
        <v>66</v>
      </c>
    </row>
    <row r="14" spans="1:42" x14ac:dyDescent="0.35">
      <c r="A14">
        <v>4.3999999999999997E-2</v>
      </c>
      <c r="B14">
        <v>0.2273</v>
      </c>
      <c r="C14">
        <v>0.38750000000000001</v>
      </c>
      <c r="D14">
        <v>0.51080000000000003</v>
      </c>
      <c r="E14">
        <v>0.65639999999999998</v>
      </c>
      <c r="F14">
        <v>0.70940000000000003</v>
      </c>
      <c r="G14">
        <v>0.82599999999999996</v>
      </c>
      <c r="H14">
        <v>0.89600000000000002</v>
      </c>
      <c r="I14">
        <v>0.91800000000000004</v>
      </c>
      <c r="J14">
        <v>1.0123</v>
      </c>
      <c r="K14">
        <v>1.0652999999999999</v>
      </c>
    </row>
    <row r="16" spans="1:42" x14ac:dyDescent="0.35">
      <c r="A16" s="1" t="s">
        <v>47</v>
      </c>
    </row>
    <row r="17" spans="1:13" x14ac:dyDescent="0.35">
      <c r="A17" t="s">
        <v>43</v>
      </c>
    </row>
    <row r="18" spans="1:13" x14ac:dyDescent="0.35">
      <c r="B18" t="s">
        <v>60</v>
      </c>
      <c r="C18" t="s">
        <v>61</v>
      </c>
      <c r="D18" t="s">
        <v>62</v>
      </c>
      <c r="E18" t="s">
        <v>63</v>
      </c>
      <c r="F18" t="s">
        <v>64</v>
      </c>
      <c r="G18" t="s">
        <v>65</v>
      </c>
      <c r="H18" t="s">
        <v>39</v>
      </c>
      <c r="J18" t="s">
        <v>8</v>
      </c>
      <c r="K18" t="s">
        <v>9</v>
      </c>
      <c r="L18" t="s">
        <v>10</v>
      </c>
    </row>
    <row r="19" spans="1:13" x14ac:dyDescent="0.35">
      <c r="A19" t="s">
        <v>40</v>
      </c>
      <c r="B19" s="3">
        <f>(B3-0.1695)/0.098</f>
        <v>5.5693877551020412</v>
      </c>
      <c r="C19" s="3">
        <f>(B4-0.1695)/0.098</f>
        <v>6.3112244897959187</v>
      </c>
      <c r="D19" s="3">
        <f>AVERAGE(B19:C19)</f>
        <v>5.9403061224489804</v>
      </c>
      <c r="E19" s="3">
        <f>(E3-0.1695)/0.098</f>
        <v>7.3724489795918364</v>
      </c>
      <c r="F19" s="3">
        <f>(E4-0.1695)/0.098</f>
        <v>5.9459183673469385</v>
      </c>
      <c r="G19" s="3">
        <f>AVERAGE(E19:F19)</f>
        <v>6.6591836734693874</v>
      </c>
      <c r="H19" s="3">
        <v>2.78</v>
      </c>
      <c r="J19" s="3">
        <v>5.9385382059800662</v>
      </c>
      <c r="K19" s="3">
        <v>6.1112956810631234</v>
      </c>
      <c r="L19" s="3">
        <v>6.3</v>
      </c>
    </row>
    <row r="20" spans="1:13" x14ac:dyDescent="0.35">
      <c r="A20" t="s">
        <v>41</v>
      </c>
      <c r="B20" s="3">
        <f>(C3-0.1695)/0.098</f>
        <v>7.2</v>
      </c>
      <c r="C20" s="3">
        <f>(C4-0.1695)/0.098</f>
        <v>7.3734693877551019</v>
      </c>
      <c r="D20" s="3">
        <f t="shared" ref="D20:D21" si="0">AVERAGE(B20:C20)</f>
        <v>7.286734693877551</v>
      </c>
      <c r="E20" s="3">
        <f>(F3-0.1695)/0.098</f>
        <v>4.5663265306122449</v>
      </c>
      <c r="F20" s="3">
        <f>(F4-0.1695)/0.098</f>
        <v>4.8632653061224493</v>
      </c>
      <c r="G20" s="3">
        <f t="shared" ref="G20:G21" si="1">AVERAGE(E20:F20)</f>
        <v>4.7147959183673471</v>
      </c>
      <c r="H20" s="3">
        <v>0.42</v>
      </c>
    </row>
    <row r="21" spans="1:13" x14ac:dyDescent="0.35">
      <c r="A21" t="s">
        <v>42</v>
      </c>
      <c r="B21" s="3">
        <f>(D3-0.1695)/0.098</f>
        <v>7.3908163265306124</v>
      </c>
      <c r="C21" s="3">
        <f>(D4-0.1695)/0.098</f>
        <v>6.1795918367346943</v>
      </c>
      <c r="D21" s="3">
        <f t="shared" si="0"/>
        <v>6.7852040816326529</v>
      </c>
      <c r="E21" s="3">
        <f>(G3-0.1695)/0.098</f>
        <v>5.7051020408163264</v>
      </c>
      <c r="F21" s="3">
        <f>(G4-0.1695)/0.098</f>
        <v>5.6551020408163266</v>
      </c>
      <c r="G21" s="3">
        <f t="shared" si="1"/>
        <v>5.6801020408163261</v>
      </c>
      <c r="H21" s="3">
        <v>0.22</v>
      </c>
    </row>
    <row r="22" spans="1:13" x14ac:dyDescent="0.35">
      <c r="B22" s="3"/>
      <c r="C22" s="3"/>
      <c r="D22" s="3"/>
      <c r="E22" s="3"/>
      <c r="F22" s="3"/>
      <c r="G22" s="3"/>
      <c r="H22" s="3"/>
    </row>
    <row r="23" spans="1:13" x14ac:dyDescent="0.35">
      <c r="A23" t="s">
        <v>44</v>
      </c>
      <c r="B23" s="3"/>
      <c r="C23" s="3"/>
      <c r="D23" s="3"/>
      <c r="E23" s="3"/>
      <c r="F23" s="3"/>
      <c r="G23" s="3"/>
      <c r="H23" s="3"/>
    </row>
    <row r="24" spans="1:13" x14ac:dyDescent="0.35">
      <c r="B24" s="3" t="s">
        <v>60</v>
      </c>
      <c r="C24" s="3" t="s">
        <v>61</v>
      </c>
      <c r="D24" s="3" t="s">
        <v>62</v>
      </c>
      <c r="E24" s="3" t="s">
        <v>63</v>
      </c>
      <c r="F24" s="3" t="s">
        <v>64</v>
      </c>
      <c r="G24" s="3" t="s">
        <v>65</v>
      </c>
      <c r="H24" s="3" t="s">
        <v>39</v>
      </c>
    </row>
    <row r="25" spans="1:13" x14ac:dyDescent="0.35">
      <c r="A25" t="s">
        <v>40</v>
      </c>
      <c r="B25" s="3">
        <f>(B5-0.1695)/0.098</f>
        <v>6.5265306122448985</v>
      </c>
      <c r="C25" s="3">
        <f>(B6-0.1695)/0.098</f>
        <v>6.128571428571429</v>
      </c>
      <c r="D25" s="3">
        <f>AVERAGE(B25:C25)</f>
        <v>6.3275510204081638</v>
      </c>
      <c r="E25" s="3">
        <f>(E5-0.1695)/0.098</f>
        <v>6.103061224489795</v>
      </c>
      <c r="F25" s="3">
        <f>(E6-0.1695)/0.098</f>
        <v>5.8316326530612246</v>
      </c>
      <c r="G25" s="3">
        <f>AVERAGE(E25:F25)</f>
        <v>5.9673469387755098</v>
      </c>
      <c r="H25" s="3">
        <v>2.72</v>
      </c>
    </row>
    <row r="26" spans="1:13" x14ac:dyDescent="0.35">
      <c r="A26" t="s">
        <v>41</v>
      </c>
      <c r="B26" s="3">
        <f>(C5-0.1695)/0.098</f>
        <v>3.4030612244897962</v>
      </c>
      <c r="C26" s="3">
        <f>(C6-0.1695)/0.098</f>
        <v>2.6357142857142852</v>
      </c>
      <c r="D26" s="3">
        <f t="shared" ref="D26:D27" si="2">AVERAGE(B26:C26)</f>
        <v>3.0193877551020405</v>
      </c>
      <c r="E26" s="3">
        <f>(F5-0.1695)/0.098</f>
        <v>-0.4306122448979593</v>
      </c>
      <c r="F26" s="3">
        <f>(F6-0.1695)/0.098</f>
        <v>-0.75102040816326543</v>
      </c>
      <c r="G26" s="3">
        <f>AVERAGE(E26:F26)</f>
        <v>-0.59081632653061233</v>
      </c>
      <c r="H26" s="3">
        <v>2.2200000000000002</v>
      </c>
    </row>
    <row r="27" spans="1:13" x14ac:dyDescent="0.35">
      <c r="A27" t="s">
        <v>42</v>
      </c>
      <c r="B27" s="3">
        <f>(D5-0.1695)/0.098</f>
        <v>7.9387755102040813</v>
      </c>
      <c r="C27" s="3">
        <f>(D6-0.1695)/0.098</f>
        <v>7.722448979591837</v>
      </c>
      <c r="D27" s="3">
        <f t="shared" si="2"/>
        <v>7.8306122448979592</v>
      </c>
      <c r="E27" s="3">
        <f>(G5-0.1695)/0.098</f>
        <v>5.575510204081632</v>
      </c>
      <c r="F27" s="3">
        <f>(G6-0.1695)/0.098</f>
        <v>4.8244897959183675</v>
      </c>
      <c r="G27" s="3">
        <f t="shared" ref="G26:G27" si="3">AVERAGE(E27:F27)</f>
        <v>5.1999999999999993</v>
      </c>
      <c r="H27" s="3">
        <v>0.75</v>
      </c>
    </row>
    <row r="30" spans="1:13" x14ac:dyDescent="0.35">
      <c r="I30" s="7"/>
      <c r="J30" s="7"/>
    </row>
    <row r="31" spans="1:13" x14ac:dyDescent="0.35">
      <c r="M31" s="3"/>
    </row>
    <row r="39" spans="14:26" x14ac:dyDescent="0.35">
      <c r="N39" s="7"/>
      <c r="U39" s="7"/>
    </row>
    <row r="40" spans="14:26" x14ac:dyDescent="0.35">
      <c r="N40" s="7"/>
      <c r="O40" s="7"/>
      <c r="P40" s="7"/>
      <c r="Q40" s="7"/>
      <c r="R40" s="7"/>
      <c r="S40" s="7"/>
      <c r="U40" s="7"/>
      <c r="W40" s="7"/>
      <c r="Y40" s="7"/>
    </row>
    <row r="41" spans="14:26" x14ac:dyDescent="0.35"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4:26" x14ac:dyDescent="0.35">
      <c r="Y42" s="7"/>
    </row>
    <row r="54" spans="2:14" x14ac:dyDescent="0.35">
      <c r="B54" s="7"/>
      <c r="I54" s="7"/>
    </row>
    <row r="55" spans="2:14" x14ac:dyDescent="0.35">
      <c r="B55" s="7"/>
      <c r="C55" s="7"/>
      <c r="D55" s="7"/>
      <c r="E55" s="7"/>
      <c r="F55" s="7"/>
      <c r="G55" s="7"/>
      <c r="I55" s="7"/>
      <c r="M55" s="7"/>
    </row>
    <row r="56" spans="2:14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x14ac:dyDescent="0.35">
      <c r="M57" s="7"/>
    </row>
  </sheetData>
  <conditionalFormatting sqref="M3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:N5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G5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5:N5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N5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1:Z4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S4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Z4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Z4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D21 G19:G21 D25:D27 G25:G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66902-2B8E-4E13-B1E7-3A6573C6CDA4}">
  <dimension ref="A1:P44"/>
  <sheetViews>
    <sheetView workbookViewId="0">
      <selection activeCell="M19" sqref="M19"/>
    </sheetView>
  </sheetViews>
  <sheetFormatPr defaultRowHeight="14.5" x14ac:dyDescent="0.35"/>
  <sheetData>
    <row r="1" spans="1:16" x14ac:dyDescent="0.35">
      <c r="A1" s="1" t="s">
        <v>28</v>
      </c>
    </row>
    <row r="2" spans="1:16" x14ac:dyDescent="0.35">
      <c r="A2" t="s">
        <v>29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6" x14ac:dyDescent="0.35">
      <c r="A3" t="s">
        <v>30</v>
      </c>
      <c r="B3" s="5">
        <v>0.4748</v>
      </c>
      <c r="C3" s="5">
        <v>0.51039999999999996</v>
      </c>
      <c r="D3" s="5">
        <v>0.5101</v>
      </c>
      <c r="E3" s="5">
        <v>0.39400000000000002</v>
      </c>
      <c r="F3" s="5">
        <v>0.55720000000000003</v>
      </c>
      <c r="G3" s="5">
        <v>0.46100000000000002</v>
      </c>
      <c r="H3" s="5">
        <v>0.48309999999999997</v>
      </c>
      <c r="I3" s="5">
        <v>0.40389999999999998</v>
      </c>
      <c r="J3" s="5">
        <v>0.13689999999999999</v>
      </c>
      <c r="K3" s="5">
        <v>0.1366</v>
      </c>
      <c r="L3" s="5">
        <v>0.51549999999999996</v>
      </c>
      <c r="M3" s="5">
        <v>0.4546</v>
      </c>
    </row>
    <row r="4" spans="1:16" x14ac:dyDescent="0.35">
      <c r="A4" t="s">
        <v>31</v>
      </c>
      <c r="B4" s="5">
        <v>0.4526</v>
      </c>
      <c r="C4" s="5">
        <v>0.46160000000000001</v>
      </c>
      <c r="D4" s="5">
        <v>0.4662</v>
      </c>
    </row>
    <row r="5" spans="1:16" x14ac:dyDescent="0.35">
      <c r="A5" t="s">
        <v>32</v>
      </c>
    </row>
    <row r="6" spans="1:16" x14ac:dyDescent="0.35">
      <c r="A6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6" x14ac:dyDescent="0.35">
      <c r="A7" t="s">
        <v>34</v>
      </c>
    </row>
    <row r="8" spans="1:16" x14ac:dyDescent="0.35">
      <c r="A8" t="s">
        <v>35</v>
      </c>
      <c r="P8" s="5"/>
    </row>
    <row r="9" spans="1:16" x14ac:dyDescent="0.35">
      <c r="A9" t="s">
        <v>36</v>
      </c>
      <c r="B9" s="5">
        <v>0.1226</v>
      </c>
      <c r="C9" s="5">
        <v>0.19950000000000001</v>
      </c>
      <c r="D9" s="5">
        <v>0.2752</v>
      </c>
      <c r="E9" s="5">
        <v>0.33839999999999998</v>
      </c>
      <c r="F9" s="5">
        <v>0.42020000000000002</v>
      </c>
      <c r="G9" s="5">
        <v>0.4536</v>
      </c>
      <c r="H9" s="5">
        <v>0.52010000000000001</v>
      </c>
      <c r="I9" s="5">
        <v>0.53800000000000003</v>
      </c>
      <c r="J9" s="5">
        <v>0.60570000000000002</v>
      </c>
      <c r="K9" s="5">
        <v>0.64629999999999999</v>
      </c>
      <c r="L9" s="5">
        <v>4.7399999999999998E-2</v>
      </c>
    </row>
    <row r="10" spans="1:16" x14ac:dyDescent="0.35">
      <c r="A10" t="s">
        <v>37</v>
      </c>
    </row>
    <row r="12" spans="1:16" x14ac:dyDescent="0.35">
      <c r="A12" s="1" t="s">
        <v>38</v>
      </c>
    </row>
    <row r="13" spans="1:16" x14ac:dyDescent="0.35">
      <c r="A13">
        <v>0</v>
      </c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  <c r="L13" s="5" t="s">
        <v>66</v>
      </c>
    </row>
    <row r="14" spans="1:16" x14ac:dyDescent="0.35">
      <c r="A14" s="5">
        <v>4.7399999999999998E-2</v>
      </c>
      <c r="B14" s="5">
        <v>0.1226</v>
      </c>
      <c r="C14" s="5">
        <v>0.19950000000000001</v>
      </c>
      <c r="D14" s="5">
        <v>0.2752</v>
      </c>
      <c r="E14" s="5">
        <v>0.33839999999999998</v>
      </c>
      <c r="F14" s="5">
        <v>0.42020000000000002</v>
      </c>
      <c r="G14" s="5">
        <v>0.4536</v>
      </c>
      <c r="H14" s="5">
        <v>0.52010000000000001</v>
      </c>
      <c r="I14" s="5">
        <v>0.53800000000000003</v>
      </c>
      <c r="J14" s="5">
        <v>0.60570000000000002</v>
      </c>
      <c r="K14" s="5">
        <v>0.64629999999999999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6" x14ac:dyDescent="0.35">
      <c r="A16" s="1" t="s">
        <v>47</v>
      </c>
    </row>
    <row r="17" spans="1:16" x14ac:dyDescent="0.35">
      <c r="A17" t="s">
        <v>46</v>
      </c>
      <c r="F17" t="s">
        <v>45</v>
      </c>
    </row>
    <row r="18" spans="1:16" x14ac:dyDescent="0.35">
      <c r="B18" t="s">
        <v>24</v>
      </c>
      <c r="C18" t="s">
        <v>25</v>
      </c>
      <c r="D18" t="s">
        <v>39</v>
      </c>
      <c r="G18" t="s">
        <v>24</v>
      </c>
      <c r="H18" t="s">
        <v>25</v>
      </c>
      <c r="I18" s="6" t="s">
        <v>39</v>
      </c>
      <c r="K18" t="s">
        <v>8</v>
      </c>
      <c r="L18" t="s">
        <v>9</v>
      </c>
      <c r="M18" t="s">
        <v>10</v>
      </c>
    </row>
    <row r="19" spans="1:16" x14ac:dyDescent="0.35">
      <c r="A19" t="s">
        <v>40</v>
      </c>
      <c r="B19" s="3">
        <f>(B3-0.0812)/0.0595</f>
        <v>6.6151260504201685</v>
      </c>
      <c r="C19" s="3">
        <f>(C3-0.0812)/0.0595</f>
        <v>7.2134453781512606</v>
      </c>
      <c r="D19">
        <v>3.66</v>
      </c>
      <c r="F19" t="s">
        <v>40</v>
      </c>
      <c r="G19" s="3">
        <f>(H3-0.0812)/0.0595</f>
        <v>6.7546218487394958</v>
      </c>
      <c r="H19" s="3">
        <f>(I3-0.0812)/0.0595</f>
        <v>5.4235294117647062</v>
      </c>
      <c r="I19">
        <v>2.94</v>
      </c>
      <c r="K19" s="3">
        <f>(B4-0.0812)/0.0595</f>
        <v>6.2420168067226891</v>
      </c>
      <c r="L19" s="3">
        <f>(C4-0.0812)/0.0595</f>
        <v>6.3932773109243701</v>
      </c>
      <c r="M19" s="3">
        <f>(D4-0.0812)/0.0595</f>
        <v>6.4705882352941178</v>
      </c>
      <c r="N19" s="3"/>
    </row>
    <row r="20" spans="1:16" x14ac:dyDescent="0.35">
      <c r="A20" t="s">
        <v>41</v>
      </c>
      <c r="B20" s="3">
        <f>(D3-0.0812)/0.0595</f>
        <v>7.208403361344538</v>
      </c>
      <c r="C20" s="3">
        <f>(E3-0.0812)/0.0595</f>
        <v>5.257142857142858</v>
      </c>
      <c r="D20">
        <v>0.52900000000000003</v>
      </c>
      <c r="F20" t="s">
        <v>41</v>
      </c>
      <c r="G20" s="3">
        <f>(J3-0.0812)/0.0595</f>
        <v>0.93613445378151261</v>
      </c>
      <c r="H20" s="3">
        <f>(K3-0.0812)/0.0595</f>
        <v>0.93109243697479005</v>
      </c>
      <c r="I20">
        <v>2.57</v>
      </c>
      <c r="O20" s="3"/>
      <c r="P20" s="3"/>
    </row>
    <row r="21" spans="1:16" x14ac:dyDescent="0.35">
      <c r="A21" t="s">
        <v>42</v>
      </c>
      <c r="B21" s="3">
        <f>(F3-0.0812)/0.0595</f>
        <v>8.0000000000000018</v>
      </c>
      <c r="C21" s="3">
        <f>(G3-0.0812)/0.0595</f>
        <v>6.3831932773109248</v>
      </c>
      <c r="D21">
        <v>0.28499999999999998</v>
      </c>
      <c r="F21" t="s">
        <v>42</v>
      </c>
      <c r="G21" s="3">
        <f>(L3-0.0812)/0.0595</f>
        <v>7.299159663865546</v>
      </c>
      <c r="H21" s="3">
        <f>(M3-0.0812)/0.0595</f>
        <v>6.2756302521008411</v>
      </c>
      <c r="I21">
        <v>0.27200000000000002</v>
      </c>
    </row>
    <row r="39" spans="2:16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x14ac:dyDescent="0.35">
      <c r="L40" s="2"/>
    </row>
    <row r="42" spans="2:16" x14ac:dyDescent="0.35">
      <c r="C42" s="3"/>
      <c r="D42" s="3"/>
      <c r="H42" s="3"/>
      <c r="I42" s="3"/>
    </row>
    <row r="43" spans="2:16" x14ac:dyDescent="0.35">
      <c r="C43" s="3"/>
      <c r="D43" s="3"/>
      <c r="H43" s="3"/>
      <c r="I43" s="3"/>
    </row>
    <row r="44" spans="2:16" x14ac:dyDescent="0.35">
      <c r="C44" s="3"/>
      <c r="D44" s="3"/>
      <c r="H44" s="3"/>
      <c r="I44" s="3"/>
    </row>
  </sheetData>
  <conditionalFormatting sqref="G19:H21 B19:C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5DFA-6012-4CC8-8707-41141841772B}">
  <dimension ref="A1:AE42"/>
  <sheetViews>
    <sheetView tabSelected="1" topLeftCell="A7" workbookViewId="0">
      <selection activeCell="A19" sqref="A19"/>
    </sheetView>
  </sheetViews>
  <sheetFormatPr defaultRowHeight="14.5" x14ac:dyDescent="0.35"/>
  <cols>
    <col min="1" max="1" width="32.453125" customWidth="1"/>
    <col min="2" max="14" width="7.26953125" customWidth="1"/>
  </cols>
  <sheetData>
    <row r="1" spans="1:31" x14ac:dyDescent="0.35">
      <c r="B1" s="1" t="s">
        <v>0</v>
      </c>
      <c r="I1" s="1" t="s">
        <v>1</v>
      </c>
    </row>
    <row r="2" spans="1:31" x14ac:dyDescent="0.3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P2" t="s">
        <v>8</v>
      </c>
      <c r="Q2" t="s">
        <v>9</v>
      </c>
      <c r="R2" t="s">
        <v>10</v>
      </c>
    </row>
    <row r="3" spans="1:31" x14ac:dyDescent="0.35">
      <c r="A3" s="2" t="s">
        <v>11</v>
      </c>
      <c r="B3" s="3">
        <f>'Replicate_1 (25-2)'!D19</f>
        <v>5.9403061224489804</v>
      </c>
      <c r="C3" s="3">
        <f>'Replicate_1 (25-2)'!G19</f>
        <v>6.6591836734693874</v>
      </c>
      <c r="D3" s="3">
        <f>'Replicate_1 (25-2)'!D20</f>
        <v>7.286734693877551</v>
      </c>
      <c r="E3" s="3">
        <f>'Replicate_1 (25-2)'!G20</f>
        <v>4.7147959183673471</v>
      </c>
      <c r="F3" s="3">
        <f>'Replicate_1 (25-2)'!D21</f>
        <v>6.7852040816326529</v>
      </c>
      <c r="G3" s="3">
        <f>'Replicate_1 (25-2)'!G21</f>
        <v>5.6801020408163261</v>
      </c>
      <c r="I3" s="3">
        <f>'Replicate_1 (25-2)'!D25</f>
        <v>6.3275510204081638</v>
      </c>
      <c r="J3" s="3">
        <f>'Replicate_1 (25-2)'!G25</f>
        <v>5.9673469387755098</v>
      </c>
      <c r="K3" s="3">
        <f>'Replicate_1 (25-2)'!D26</f>
        <v>3.0193877551020405</v>
      </c>
      <c r="L3" s="3">
        <f>'Replicate_1 (25-2)'!G26</f>
        <v>-0.59081632653061233</v>
      </c>
      <c r="M3" s="3">
        <f>'Replicate_1 (25-2)'!D27</f>
        <v>7.8306122448979592</v>
      </c>
      <c r="N3" s="3">
        <f>'Replicate_1 (25-2)'!G27</f>
        <v>5.1999999999999993</v>
      </c>
      <c r="P3" s="3">
        <f>'Replicate_1 (25-2)'!J19</f>
        <v>5.9385382059800662</v>
      </c>
      <c r="Q3" s="3">
        <f>'Replicate_1 (25-2)'!K19</f>
        <v>6.1112956810631234</v>
      </c>
      <c r="R3" s="3">
        <f>'Replicate_1 (25-2)'!L19</f>
        <v>6.3</v>
      </c>
    </row>
    <row r="4" spans="1:31" x14ac:dyDescent="0.35">
      <c r="A4" s="2" t="s">
        <v>12</v>
      </c>
      <c r="B4" s="3">
        <f>'Replicate_2 (28-3)'!B19</f>
        <v>6.6151260504201685</v>
      </c>
      <c r="C4" s="3">
        <f>'Replicate_2 (28-3)'!C19</f>
        <v>7.2134453781512606</v>
      </c>
      <c r="D4" s="3">
        <f>'Replicate_2 (28-3)'!B20</f>
        <v>7.208403361344538</v>
      </c>
      <c r="E4" s="3">
        <f>'Replicate_2 (28-3)'!C20</f>
        <v>5.257142857142858</v>
      </c>
      <c r="F4" s="3">
        <f>'Replicate_2 (28-3)'!B21</f>
        <v>8.0000000000000018</v>
      </c>
      <c r="G4" s="3">
        <f>'Replicate_2 (28-3)'!C21</f>
        <v>6.3831932773109248</v>
      </c>
      <c r="I4" s="3">
        <f>'Replicate_2 (28-3)'!G19</f>
        <v>6.7546218487394958</v>
      </c>
      <c r="J4" s="3">
        <f>'Replicate_2 (28-3)'!H19</f>
        <v>5.4235294117647062</v>
      </c>
      <c r="K4" s="3">
        <f>'Replicate_2 (28-3)'!G20</f>
        <v>0.93613445378151261</v>
      </c>
      <c r="L4" s="3">
        <f>'Replicate_2 (28-3)'!H20</f>
        <v>0.93109243697479005</v>
      </c>
      <c r="M4" s="3">
        <f>'Replicate_2 (28-3)'!G21</f>
        <v>7.299159663865546</v>
      </c>
      <c r="N4" s="3">
        <f>'Replicate_2 (28-3)'!H21</f>
        <v>6.2756302521008411</v>
      </c>
      <c r="P4" s="3">
        <f>'Replicate_2 (28-3)'!K19</f>
        <v>6.2420168067226891</v>
      </c>
      <c r="Q4" s="3">
        <f>'Replicate_2 (28-3)'!L19</f>
        <v>6.3932773109243701</v>
      </c>
      <c r="R4" s="3">
        <f>'Replicate_2 (28-3)'!M19</f>
        <v>6.4705882352941178</v>
      </c>
    </row>
    <row r="5" spans="1:31" x14ac:dyDescent="0.35">
      <c r="A5" t="s">
        <v>13</v>
      </c>
      <c r="B5" s="3">
        <f t="shared" ref="B5:G5" si="0">AVERAGE(B3,B4)</f>
        <v>6.2777160864345749</v>
      </c>
      <c r="C5" s="3">
        <f t="shared" si="0"/>
        <v>6.9363145258103245</v>
      </c>
      <c r="D5" s="3">
        <f t="shared" si="0"/>
        <v>7.2475690276110445</v>
      </c>
      <c r="E5" s="3">
        <f t="shared" si="0"/>
        <v>4.9859693877551026</v>
      </c>
      <c r="F5" s="3">
        <f t="shared" si="0"/>
        <v>7.3926020408163273</v>
      </c>
      <c r="G5" s="3">
        <f t="shared" si="0"/>
        <v>6.0316476590636254</v>
      </c>
      <c r="H5" s="3"/>
      <c r="I5" s="3">
        <f t="shared" ref="I5:N5" si="1">AVERAGE(I3,I4)</f>
        <v>6.5410864345738293</v>
      </c>
      <c r="J5" s="3">
        <f t="shared" si="1"/>
        <v>5.695438175270108</v>
      </c>
      <c r="K5" s="3">
        <f t="shared" si="1"/>
        <v>1.9777611044417767</v>
      </c>
      <c r="L5" s="3">
        <f t="shared" si="1"/>
        <v>0.17013805522208886</v>
      </c>
      <c r="M5" s="3">
        <f t="shared" si="1"/>
        <v>7.5648859543817526</v>
      </c>
      <c r="N5" s="3">
        <f t="shared" si="1"/>
        <v>5.7378151260504202</v>
      </c>
      <c r="O5" s="3"/>
      <c r="P5" s="3">
        <f>AVERAGE(P4,P3)</f>
        <v>6.0902775063513772</v>
      </c>
      <c r="Q5" s="3">
        <f>AVERAGE(Q4,Q3)</f>
        <v>6.2522864959937472</v>
      </c>
      <c r="R5" s="3">
        <f>AVERAGE(R4,R3)</f>
        <v>6.3852941176470583</v>
      </c>
    </row>
    <row r="6" spans="1:31" x14ac:dyDescent="0.35">
      <c r="A6" t="s">
        <v>14</v>
      </c>
      <c r="B6" s="4">
        <f t="shared" ref="B6:G6" si="2">STDEV(B3,B4)</f>
        <v>0.47716974714824473</v>
      </c>
      <c r="C6" s="4">
        <f t="shared" si="2"/>
        <v>0.39192220993256816</v>
      </c>
      <c r="D6" s="4">
        <f t="shared" si="2"/>
        <v>5.5388616413471953E-2</v>
      </c>
      <c r="E6" s="4">
        <f t="shared" si="2"/>
        <v>0.38349719816392908</v>
      </c>
      <c r="F6" s="4">
        <f t="shared" si="2"/>
        <v>0.8589904316352921</v>
      </c>
      <c r="G6" s="4">
        <f t="shared" si="2"/>
        <v>0.49716058111816536</v>
      </c>
      <c r="H6" s="4"/>
      <c r="I6" s="4">
        <f t="shared" ref="I6:N6" si="3">STDEV(I3,I4)</f>
        <v>0.30198467876004081</v>
      </c>
      <c r="J6" s="4">
        <f t="shared" si="3"/>
        <v>0.38453706107743774</v>
      </c>
      <c r="K6" s="4">
        <f t="shared" si="3"/>
        <v>1.4730825362930069</v>
      </c>
      <c r="L6" s="4">
        <f t="shared" si="3"/>
        <v>1.0761520070219037</v>
      </c>
      <c r="M6" s="4">
        <f t="shared" si="3"/>
        <v>0.37579372392711247</v>
      </c>
      <c r="N6" s="4">
        <f t="shared" si="3"/>
        <v>0.76058544530990091</v>
      </c>
      <c r="O6" s="4"/>
      <c r="P6" s="4">
        <f>STDEV(P4,P3)</f>
        <v>0.21459177653011346</v>
      </c>
      <c r="Q6" s="4">
        <f>STDEV(Q4,Q3)</f>
        <v>0.19939112264492265</v>
      </c>
      <c r="R6" s="4">
        <f>STDEV(R4,R3)</f>
        <v>0.12062409796711714</v>
      </c>
      <c r="S6" s="3"/>
      <c r="T6" s="3"/>
    </row>
    <row r="8" spans="1:31" x14ac:dyDescent="0.35"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S8" s="4"/>
    </row>
    <row r="9" spans="1:31" x14ac:dyDescent="0.35">
      <c r="A9" t="s">
        <v>21</v>
      </c>
      <c r="B9">
        <f>'Replicate_1 (25-2)'!H19</f>
        <v>2.78</v>
      </c>
      <c r="C9">
        <f>'Replicate_1 (25-2)'!H20</f>
        <v>0.42</v>
      </c>
      <c r="D9">
        <f>'Replicate_1 (25-2)'!H21</f>
        <v>0.22</v>
      </c>
      <c r="E9">
        <f>'Replicate_1 (25-2)'!H25</f>
        <v>2.72</v>
      </c>
      <c r="F9">
        <f>'Replicate_1 (25-2)'!H26</f>
        <v>2.2200000000000002</v>
      </c>
      <c r="G9">
        <f>'Replicate_1 (25-2)'!H27</f>
        <v>0.75</v>
      </c>
    </row>
    <row r="10" spans="1:31" x14ac:dyDescent="0.35">
      <c r="A10" t="s">
        <v>22</v>
      </c>
      <c r="B10">
        <f>'Replicate_2 (28-3)'!D19</f>
        <v>3.66</v>
      </c>
      <c r="C10">
        <f>'Replicate_2 (28-3)'!D20</f>
        <v>0.52900000000000003</v>
      </c>
      <c r="D10">
        <f>'Replicate_2 (28-3)'!D21</f>
        <v>0.28499999999999998</v>
      </c>
      <c r="E10">
        <f>'Replicate_2 (28-3)'!I19</f>
        <v>2.94</v>
      </c>
      <c r="F10">
        <f>'Replicate_2 (28-3)'!I20</f>
        <v>2.57</v>
      </c>
      <c r="G10">
        <f>'Replicate_2 (28-3)'!I21</f>
        <v>0.27200000000000002</v>
      </c>
      <c r="AB10" s="3"/>
      <c r="AC10" s="3"/>
      <c r="AD10" s="3"/>
      <c r="AE10" s="3"/>
    </row>
    <row r="12" spans="1:31" x14ac:dyDescent="0.35">
      <c r="B12" s="1"/>
      <c r="I12" s="1"/>
    </row>
    <row r="13" spans="1:31" x14ac:dyDescent="0.35">
      <c r="A13" t="s">
        <v>23</v>
      </c>
      <c r="B13" t="s">
        <v>24</v>
      </c>
      <c r="C13" t="s">
        <v>25</v>
      </c>
      <c r="D13" t="s">
        <v>26</v>
      </c>
      <c r="R13" s="3"/>
      <c r="S13" s="3"/>
    </row>
    <row r="14" spans="1:31" x14ac:dyDescent="0.35">
      <c r="A14" t="s">
        <v>15</v>
      </c>
      <c r="B14" s="3">
        <f>F5-B5</f>
        <v>1.1148859543817524</v>
      </c>
      <c r="C14" s="3">
        <f>G5-C5</f>
        <v>-0.90466686674669905</v>
      </c>
      <c r="D14" s="3">
        <f>R5-P5</f>
        <v>0.29501661129568113</v>
      </c>
      <c r="Z14" s="3"/>
      <c r="AA14" s="3"/>
    </row>
    <row r="15" spans="1:31" x14ac:dyDescent="0.35">
      <c r="A15" t="s">
        <v>16</v>
      </c>
      <c r="B15" s="3">
        <f>F5-D5</f>
        <v>0.14503301320528283</v>
      </c>
      <c r="C15" s="3">
        <f>G5-E5</f>
        <v>1.0456782713085229</v>
      </c>
      <c r="D15" s="3">
        <f>R5-Q5</f>
        <v>0.13300762165331115</v>
      </c>
    </row>
    <row r="16" spans="1:31" x14ac:dyDescent="0.35">
      <c r="A16" t="s">
        <v>18</v>
      </c>
      <c r="B16" s="3">
        <f>M5-I5</f>
        <v>1.0237995198079233</v>
      </c>
      <c r="C16" s="3">
        <f>N5-J5</f>
        <v>4.2376950780312228E-2</v>
      </c>
      <c r="D16" s="3">
        <f>R5-P5</f>
        <v>0.29501661129568113</v>
      </c>
      <c r="R16" s="3"/>
    </row>
    <row r="17" spans="1:19" x14ac:dyDescent="0.35">
      <c r="A17" t="s">
        <v>19</v>
      </c>
      <c r="B17" s="3">
        <f>M5-K5</f>
        <v>5.5871248499399755</v>
      </c>
      <c r="C17" s="3">
        <f>N5-L5</f>
        <v>5.5676770708283314</v>
      </c>
      <c r="D17" s="3">
        <f>R5-Q5</f>
        <v>0.13300762165331115</v>
      </c>
      <c r="R17" s="3"/>
    </row>
    <row r="18" spans="1:19" x14ac:dyDescent="0.35">
      <c r="R18" s="3"/>
    </row>
    <row r="19" spans="1:19" x14ac:dyDescent="0.35">
      <c r="A19" t="s">
        <v>27</v>
      </c>
    </row>
    <row r="21" spans="1:19" x14ac:dyDescent="0.35">
      <c r="C21" s="3"/>
      <c r="D21" s="3"/>
      <c r="F21" s="3"/>
      <c r="K21" s="3"/>
      <c r="L21" s="3"/>
      <c r="R21" s="3"/>
      <c r="S21" s="3"/>
    </row>
    <row r="22" spans="1:19" x14ac:dyDescent="0.35">
      <c r="C22" s="3"/>
      <c r="D22" s="3"/>
      <c r="F22" s="3"/>
      <c r="K22" s="3"/>
      <c r="L22" s="3"/>
      <c r="R22" s="3"/>
      <c r="S22" s="3"/>
    </row>
    <row r="23" spans="1:19" x14ac:dyDescent="0.35">
      <c r="C23" s="3"/>
      <c r="D23" s="3"/>
      <c r="F23" s="3"/>
      <c r="K23" s="3"/>
      <c r="L23" s="3"/>
      <c r="P23" s="3"/>
      <c r="R23" s="3"/>
      <c r="S23" s="3"/>
    </row>
    <row r="24" spans="1:19" x14ac:dyDescent="0.35">
      <c r="R24" s="3"/>
      <c r="S24" s="3"/>
    </row>
    <row r="41" spans="17:17" x14ac:dyDescent="0.35">
      <c r="Q41" s="2"/>
    </row>
    <row r="42" spans="17:17" x14ac:dyDescent="0.35">
      <c r="Q42" s="2"/>
    </row>
  </sheetData>
  <conditionalFormatting sqref="F21:F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Replicate_1 (25-2)</vt:lpstr>
      <vt:lpstr>Replicate_2 (28-3)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Jekel</dc:creator>
  <cp:lastModifiedBy>Rosanne Hertzberger</cp:lastModifiedBy>
  <dcterms:created xsi:type="dcterms:W3CDTF">2019-06-03T11:20:45Z</dcterms:created>
  <dcterms:modified xsi:type="dcterms:W3CDTF">2019-06-06T11:56:00Z</dcterms:modified>
</cp:coreProperties>
</file>