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820" windowHeight="13890" activeTab="2"/>
  </bookViews>
  <sheets>
    <sheet name="Replicate_1 (11-4)" sheetId="1" r:id="rId1"/>
    <sheet name="Replicate_2 (18-4)" sheetId="2" r:id="rId2"/>
    <sheet name="Results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<sst xmlns="http://schemas.openxmlformats.org/spreadsheetml/2006/main" count="106" uniqueCount="49">
  <si>
    <t xml:space="preserve">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</si>
  <si>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</si>
  <si>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</si>
  <si>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</si>
  <si>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</si>
  <si>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</si>
  <si>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</si>
  <si>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</si>
  <si>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</si>
  <si>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Abs</t>
  </si>
  <si>
    <t>Raw data</t>
  </si>
  <si>
    <t>Calibration curve</t>
  </si>
  <si>
    <t>Glucose</t>
  </si>
  <si>
    <t>Glycogen</t>
  </si>
  <si>
    <t>Maltotriose</t>
  </si>
  <si>
    <t>Maltose</t>
  </si>
  <si>
    <t>Galactose</t>
  </si>
  <si>
    <t>Pellet</t>
  </si>
  <si>
    <t>Supernatant</t>
  </si>
  <si>
    <t>Ctrl medium</t>
  </si>
  <si>
    <t>Conversion OD to mg/mL</t>
  </si>
  <si>
    <t>OD</t>
  </si>
  <si>
    <t>Demiwater</t>
  </si>
  <si>
    <t>Lactulose</t>
  </si>
  <si>
    <t>L. crispatus strain 10</t>
  </si>
  <si>
    <t>P_18-4</t>
  </si>
  <si>
    <t>P_11-4</t>
  </si>
  <si>
    <t>S_18-4</t>
  </si>
  <si>
    <t>S_11-4</t>
  </si>
  <si>
    <t>Ctrl_18-4</t>
  </si>
  <si>
    <t>Ctrl_11-4</t>
  </si>
  <si>
    <t>H2O</t>
  </si>
  <si>
    <t>P_25-2</t>
  </si>
  <si>
    <t>P_28-3</t>
  </si>
  <si>
    <t>S_25-2</t>
  </si>
  <si>
    <t>S_28-3</t>
  </si>
  <si>
    <t>Ctrl H20_25-2</t>
  </si>
  <si>
    <t>Ctrl H20_28-3</t>
  </si>
  <si>
    <t>starch g/L</t>
  </si>
  <si>
    <t>left this carbon source out since the cells did not show growth</t>
  </si>
  <si>
    <t>P_average</t>
  </si>
  <si>
    <t>P_standard_deviation</t>
  </si>
  <si>
    <t>P_corrected</t>
  </si>
  <si>
    <t>S_average</t>
  </si>
  <si>
    <t>S_standard deviation</t>
  </si>
  <si>
    <t>S_corrected</t>
  </si>
  <si>
    <t>Ctrl_average</t>
  </si>
  <si>
    <t>Ctrl_standard_deviation</t>
  </si>
  <si>
    <t>Ctrl_corrected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</si>
</sst>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49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9"/>
      <color indexed="63"/>
      <name val="Calibri"/>
      <family val="0"/>
    </font>
    <font>
      <i/>
      <sz val="14"/>
      <color indexed="63"/>
      <name val="Calibri"/>
      <family val="0"/>
    </font>
    <font>
      <sz val="10.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F2F2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173" fontId="2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44" fillId="0" borderId="0" xfId="0" applyFont="1" applyAlignment="1">
      <alignment/>
    </xf>
    <xf numFmtId="0" fontId="21" fillId="0" borderId="0" xfId="0" applyFont="1" applyAlignment="1">
      <alignment/>
    </xf>
    <xf numFmtId="173" fontId="21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173" fontId="48" fillId="0" borderId="0" xfId="0" applyNumberFormat="1" applyFont="1" applyAlignment="1">
      <alignment/>
    </xf>
    <xf numFmtId="16" fontId="21" fillId="0" borderId="0" xfId="0" applyNumberFormat="1" applyFon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Titel" xfId="52"/>
    <cellStyle name="Totaal" xfId="53"/>
    <cellStyle name="Uitvoer" xfId="54"/>
    <cellStyle name="Verklarende tekst" xfId="55"/>
    <cellStyle name="Waarschuwingstekst" xfId="5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Calibration curve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0575"/>
          <c:w val="0.9195"/>
          <c:h val="0.81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'Replicate_1 (11-4)'!$A$13:$K$13</c:f>
              <c:numCache/>
            </c:numRef>
          </c:xVal>
          <c:yVal>
            <c:numRef>
              <c:f>'Replicate_1 (11-4)'!$A$14:$K$14</c:f>
              <c:numCache/>
            </c:numRef>
          </c:yVal>
          <c:smooth val="0"/>
        </c:ser>
        <c:axId val="19389987"/>
        <c:axId val="40292156"/>
      </c:scatterChart>
      <c:valAx>
        <c:axId val="1938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Starch (g/L)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92156"/>
        <c:crosses val="autoZero"/>
        <c:crossBetween val="midCat"/>
        <c:dispUnits/>
      </c:valAx>
      <c:valAx>
        <c:axId val="4029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OD 600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3899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Calibration curve</a:t>
            </a:r>
          </a:p>
        </c:rich>
      </c:tx>
      <c:layout>
        <c:manualLayout>
          <c:xMode val="factor"/>
          <c:yMode val="factor"/>
          <c:x val="-0.00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125"/>
          <c:w val="0.92625"/>
          <c:h val="0.78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'Replicate_2 (18-4)'!$A$13:$K$13</c:f>
              <c:numCache/>
            </c:numRef>
          </c:xVal>
          <c:yVal>
            <c:numRef>
              <c:f>'Replicate_2 (18-4)'!$A$14:$K$14</c:f>
              <c:numCache/>
            </c:numRef>
          </c:yVal>
          <c:smooth val="0"/>
        </c:ser>
        <c:axId val="27085085"/>
        <c:axId val="42439174"/>
      </c:scatterChart>
      <c:valAx>
        <c:axId val="270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Starch (g/L)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439174"/>
        <c:crosses val="autoZero"/>
        <c:crossBetween val="midCat"/>
        <c:dispUnits/>
      </c:valAx>
      <c:valAx>
        <c:axId val="42439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OD 600nm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850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333333"/>
                </a:solidFill>
              </a:rPr>
              <a:t>L. crispatus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strain 10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8675"/>
          <c:w val="0.934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v>Pellet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Results!$A$3:$A$7</c:f>
              <c:strCache/>
            </c:strRef>
          </c:cat>
          <c:val>
            <c:numRef>
              <c:f>Results!$F$3:$F$7</c:f>
              <c:numCache/>
            </c:numRef>
          </c:val>
        </c:ser>
        <c:ser>
          <c:idx val="1"/>
          <c:order val="1"/>
          <c:tx>
            <c:v>Supernatant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Results!$A$3:$A$7</c:f>
              <c:strCache/>
            </c:strRef>
          </c:cat>
          <c:val>
            <c:numRef>
              <c:f>Results!$K$3:$K$7</c:f>
              <c:numCache/>
            </c:numRef>
          </c:val>
        </c:ser>
        <c:ser>
          <c:idx val="2"/>
          <c:order val="2"/>
          <c:tx>
            <c:v>Ctrl medium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Results!$A$3:$A$7</c:f>
              <c:strCache/>
            </c:strRef>
          </c:cat>
          <c:val>
            <c:numRef>
              <c:f>Results!$P$3:$P$7</c:f>
              <c:numCache/>
            </c:numRef>
          </c:val>
        </c:ser>
        <c:overlap val="-27"/>
        <c:gapWidth val="219"/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</a:rPr>
                  <a:t>Starch degradation (mg/mL)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6408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2275"/>
          <c:w val="0.3847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15</xdr:row>
      <xdr:rowOff>123825</xdr:rowOff>
    </xdr:from>
    <xdr:to>
      <xdr:col>16</xdr:col>
      <xdr:colOff>485775</xdr:colOff>
      <xdr:row>32</xdr:row>
      <xdr:rowOff>38100</xdr:rowOff>
    </xdr:to>
    <xdr:graphicFrame>
      <xdr:nvGraphicFramePr>
        <xdr:cNvPr id="1" name="Grafiek 1"/>
        <xdr:cNvGraphicFramePr/>
      </xdr:nvGraphicFramePr>
      <xdr:xfrm>
        <a:off x="7867650" y="2819400"/>
        <a:ext cx="4572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29</xdr:row>
      <xdr:rowOff>161925</xdr:rowOff>
    </xdr:from>
    <xdr:to>
      <xdr:col>9</xdr:col>
      <xdr:colOff>76200</xdr:colOff>
      <xdr:row>39</xdr:row>
      <xdr:rowOff>19050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161925" y="5372100"/>
          <a:ext cx="695325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-Every well contained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150 uL starch solution 10 mg/mL, 0.15 uL chloramphenicol 10 mg/mL and 50 uL sample.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-Final concentration of 7.5 mg/mL starch per well.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-Carbon sources 4.8 g/L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-left lactulose out of the starch degradation results since the cells didn't grow on this carbon source.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16</xdr:row>
      <xdr:rowOff>104775</xdr:rowOff>
    </xdr:from>
    <xdr:to>
      <xdr:col>17</xdr:col>
      <xdr:colOff>419100</xdr:colOff>
      <xdr:row>32</xdr:row>
      <xdr:rowOff>38100</xdr:rowOff>
    </xdr:to>
    <xdr:graphicFrame>
      <xdr:nvGraphicFramePr>
        <xdr:cNvPr id="1" name="Grafiek 1"/>
        <xdr:cNvGraphicFramePr/>
      </xdr:nvGraphicFramePr>
      <xdr:xfrm>
        <a:off x="8153400" y="3000375"/>
        <a:ext cx="5057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32</xdr:row>
      <xdr:rowOff>47625</xdr:rowOff>
    </xdr:from>
    <xdr:to>
      <xdr:col>9</xdr:col>
      <xdr:colOff>171450</xdr:colOff>
      <xdr:row>43</xdr:row>
      <xdr:rowOff>19050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161925" y="5686425"/>
          <a:ext cx="69532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-Every well contained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150 uL starch solution 10 mg/mL, 0.15 uL chloramphenicol 10 mg/mL and 50 uL sample.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-Final concentration of 7.5 mg/mL starch per well.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-Carbon sources 4.8 g/L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152400</xdr:rowOff>
    </xdr:from>
    <xdr:to>
      <xdr:col>8</xdr:col>
      <xdr:colOff>161925</xdr:colOff>
      <xdr:row>34</xdr:row>
      <xdr:rowOff>47625</xdr:rowOff>
    </xdr:to>
    <xdr:graphicFrame>
      <xdr:nvGraphicFramePr>
        <xdr:cNvPr id="1" name="Grafiek 2"/>
        <xdr:cNvGraphicFramePr/>
      </xdr:nvGraphicFramePr>
      <xdr:xfrm>
        <a:off x="9525" y="2324100"/>
        <a:ext cx="60198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13</xdr:row>
      <xdr:rowOff>152400</xdr:rowOff>
    </xdr:from>
    <xdr:to>
      <xdr:col>18</xdr:col>
      <xdr:colOff>123825</xdr:colOff>
      <xdr:row>28</xdr:row>
      <xdr:rowOff>85725</xdr:rowOff>
    </xdr:to>
    <xdr:sp>
      <xdr:nvSpPr>
        <xdr:cNvPr id="2" name="Tekstvak 2"/>
        <xdr:cNvSpPr txBox="1">
          <a:spLocks noChangeArrowheads="1"/>
        </xdr:cNvSpPr>
      </xdr:nvSpPr>
      <xdr:spPr>
        <a:xfrm>
          <a:off x="6943725" y="2505075"/>
          <a:ext cx="6134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-Every well contained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150 uL starch solution 10 mg/mL, 0.15 uL chloramphenicol 10 mg/mL and 50 uL sample.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-Final concentration of 7.5 mg/mL starch per well.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-Carbon sources 4.8 g/L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-left lactulose out of the starch degradation results since the cells didn't grow on this carbon source.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-Results were subtracted from the water control to calculate starch degradation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-P_18-4 refers to the pellet of the experiment on 18th of april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-S_18-4 refers to the supernatant of the experiment on 18th of april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-Corrected results are the results after substraction from the water control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-Standard deviations and average were calculated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-Ctrl is medium control for each carbon source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3.00390625" style="1" customWidth="1"/>
    <col min="2" max="13" width="11.57421875" style="1" customWidth="1"/>
    <col min="14" max="16384" width="9.140625" style="1" customWidth="1"/>
  </cols>
  <sheetData>
    <row r="1" ht="14.25">
      <c r="A1" s="5" t="s">
        <v>10</v>
      </c>
    </row>
    <row r="2" spans="1:13" ht="14.25">
      <c r="A2" s="1" t="s">
        <v>9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spans="1:13" ht="14.25">
      <c r="A6" s="1" t="s">
        <v>4</v>
      </c>
      <c r="B6" s="2">
        <v>0.4643</v>
      </c>
      <c r="C6" s="2">
        <v>0.3582</v>
      </c>
      <c r="D6" s="2">
        <v>0.5146</v>
      </c>
      <c r="E6" s="2">
        <v>0.4716</v>
      </c>
      <c r="F6" s="2">
        <v>0.4317</v>
      </c>
      <c r="G6" s="2">
        <v>0.301</v>
      </c>
      <c r="H6" s="2">
        <v>0.5205</v>
      </c>
      <c r="M6" s="2"/>
    </row>
    <row r="7" spans="1:8" ht="14.25">
      <c r="A7" s="1" t="s">
        <v>5</v>
      </c>
      <c r="B7" s="2">
        <v>0.4964</v>
      </c>
      <c r="C7" s="2">
        <v>0.3279</v>
      </c>
      <c r="D7" s="2">
        <v>0.4241</v>
      </c>
      <c r="E7" s="2">
        <v>0.4819</v>
      </c>
      <c r="F7" s="2">
        <v>0.4697</v>
      </c>
      <c r="G7" s="2">
        <v>0.2334</v>
      </c>
      <c r="H7" s="2">
        <v>0.4359</v>
      </c>
    </row>
    <row r="8" spans="1:8" ht="14.25">
      <c r="A8" s="1" t="s">
        <v>6</v>
      </c>
      <c r="B8" s="2">
        <v>0.437</v>
      </c>
      <c r="C8" s="2">
        <v>0.4454</v>
      </c>
      <c r="D8" s="2">
        <v>0.4543</v>
      </c>
      <c r="E8" s="2">
        <v>0.4573</v>
      </c>
      <c r="F8" s="2">
        <v>0.4361</v>
      </c>
      <c r="G8" s="2">
        <v>0.469</v>
      </c>
      <c r="H8" s="2">
        <v>0.4493</v>
      </c>
    </row>
    <row r="9" spans="1:13" ht="14.25">
      <c r="A9" s="1" t="s">
        <v>7</v>
      </c>
      <c r="B9" s="2">
        <v>0.1272</v>
      </c>
      <c r="C9" s="2">
        <v>0.2058</v>
      </c>
      <c r="D9" s="2">
        <v>0.2722</v>
      </c>
      <c r="E9" s="2">
        <v>0.3454</v>
      </c>
      <c r="F9" s="2">
        <v>0.4002</v>
      </c>
      <c r="G9" s="2">
        <v>0.4464</v>
      </c>
      <c r="H9" s="2">
        <v>0.5227</v>
      </c>
      <c r="I9" s="2">
        <v>0.5741</v>
      </c>
      <c r="J9" s="2">
        <v>0.6107</v>
      </c>
      <c r="K9" s="2">
        <v>0.6532</v>
      </c>
      <c r="L9" s="2">
        <v>0.0487</v>
      </c>
      <c r="M9" s="2"/>
    </row>
    <row r="10" ht="14.25">
      <c r="A10" s="1" t="s">
        <v>8</v>
      </c>
    </row>
    <row r="12" ht="14.25">
      <c r="A12" s="5" t="s">
        <v>11</v>
      </c>
    </row>
    <row r="13" spans="1:12" ht="14.25">
      <c r="A13" s="1">
        <v>0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 t="s">
        <v>38</v>
      </c>
    </row>
    <row r="14" spans="1:11" ht="14.25">
      <c r="A14" s="2">
        <v>0.0487</v>
      </c>
      <c r="B14" s="2">
        <v>0.1272</v>
      </c>
      <c r="C14" s="2">
        <v>0.2058</v>
      </c>
      <c r="D14" s="2">
        <v>0.2722</v>
      </c>
      <c r="E14" s="2">
        <v>0.3454</v>
      </c>
      <c r="F14" s="2">
        <v>0.4002</v>
      </c>
      <c r="G14" s="2">
        <v>0.4464</v>
      </c>
      <c r="H14" s="2">
        <v>0.5227</v>
      </c>
      <c r="I14" s="2">
        <v>0.5741</v>
      </c>
      <c r="J14" s="2">
        <v>0.6107</v>
      </c>
      <c r="K14" s="2">
        <v>0.6532</v>
      </c>
    </row>
    <row r="15" spans="2:12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14.25">
      <c r="A16" s="5" t="s">
        <v>20</v>
      </c>
    </row>
    <row r="18" spans="1:6" ht="14.25">
      <c r="A18" s="1" t="s">
        <v>24</v>
      </c>
      <c r="E18" s="3"/>
      <c r="F18" s="3"/>
    </row>
    <row r="19" spans="2:6" ht="14.25">
      <c r="B19" s="1" t="s">
        <v>17</v>
      </c>
      <c r="C19" s="1" t="s">
        <v>18</v>
      </c>
      <c r="D19" s="1" t="s">
        <v>19</v>
      </c>
      <c r="E19" s="8" t="s">
        <v>21</v>
      </c>
      <c r="F19" s="3"/>
    </row>
    <row r="20" spans="1:15" ht="14.25">
      <c r="A20" s="1" t="s">
        <v>12</v>
      </c>
      <c r="B20" s="3">
        <f>(B6-0.0795)/0.0606</f>
        <v>6.349834983498349</v>
      </c>
      <c r="C20" s="3">
        <f>(B7-0.0795)/0.0606</f>
        <v>6.87953795379538</v>
      </c>
      <c r="D20" s="3">
        <f>(B8-0.0795)/0.0606</f>
        <v>5.899339933993399</v>
      </c>
      <c r="E20" s="1">
        <v>3.46</v>
      </c>
      <c r="G20" s="3"/>
      <c r="H20" s="3"/>
      <c r="I20" s="3"/>
      <c r="J20" s="3"/>
      <c r="K20" s="3"/>
      <c r="L20" s="3"/>
      <c r="M20" s="3"/>
      <c r="N20" s="3"/>
      <c r="O20" s="3"/>
    </row>
    <row r="21" spans="1:13" ht="14.25">
      <c r="A21" s="1" t="s">
        <v>13</v>
      </c>
      <c r="B21" s="3">
        <f>(C6-0.0795)/0.0606</f>
        <v>4.599009900990099</v>
      </c>
      <c r="C21" s="3">
        <f>(C7-0.0795)/0.0606</f>
        <v>4.099009900990099</v>
      </c>
      <c r="D21" s="3">
        <f>(C8-0.0795)/0.0606</f>
        <v>6.037953795379538</v>
      </c>
      <c r="E21" s="1">
        <v>2.95</v>
      </c>
      <c r="F21" s="3"/>
      <c r="G21" s="3"/>
      <c r="H21" s="3"/>
      <c r="I21" s="3"/>
      <c r="J21" s="3"/>
      <c r="K21" s="3"/>
      <c r="L21" s="3"/>
      <c r="M21" s="3"/>
    </row>
    <row r="22" spans="1:13" ht="14.25">
      <c r="A22" s="1" t="s">
        <v>22</v>
      </c>
      <c r="B22" s="3">
        <f>(D6-0.0795)/0.0606</f>
        <v>7.179867986798679</v>
      </c>
      <c r="C22" s="3">
        <f>(D7-0.0795)/0.0606</f>
        <v>5.686468646864686</v>
      </c>
      <c r="D22" s="3">
        <f>(D8-0.0795)/0.0606</f>
        <v>6.184818481848184</v>
      </c>
      <c r="E22" s="1">
        <v>0.255</v>
      </c>
      <c r="H22" s="3"/>
      <c r="I22" s="3"/>
      <c r="J22" s="3"/>
      <c r="K22" s="3"/>
      <c r="L22" s="3"/>
      <c r="M22" s="3"/>
    </row>
    <row r="23" spans="1:20" ht="14.25">
      <c r="A23" s="1" t="s">
        <v>15</v>
      </c>
      <c r="B23" s="3">
        <f>(E6-0.0795)/0.0606</f>
        <v>6.47029702970297</v>
      </c>
      <c r="C23" s="3">
        <f>(E7-0.0795)/0.0606</f>
        <v>6.64026402640264</v>
      </c>
      <c r="D23" s="3">
        <f>(E8-0.0795)/0.0606</f>
        <v>6.234323432343234</v>
      </c>
      <c r="E23" s="1">
        <v>3.29</v>
      </c>
      <c r="G23" s="3"/>
      <c r="H23" s="3"/>
      <c r="I23" s="3"/>
      <c r="J23" s="3"/>
      <c r="K23" s="3"/>
      <c r="L23" s="3"/>
      <c r="M23" s="3"/>
      <c r="N23" s="2"/>
      <c r="O23" s="2"/>
      <c r="P23" s="2"/>
      <c r="Q23" s="2"/>
      <c r="R23" s="2"/>
      <c r="S23" s="2"/>
      <c r="T23" s="2"/>
    </row>
    <row r="24" spans="1:20" ht="14.25">
      <c r="A24" s="1" t="s">
        <v>14</v>
      </c>
      <c r="B24" s="3">
        <f>(F6-0.0795)/0.0606</f>
        <v>5.811881188118811</v>
      </c>
      <c r="C24" s="3">
        <f>(F7-0.0795)/0.0606</f>
        <v>6.438943894389439</v>
      </c>
      <c r="D24" s="3">
        <f>(F8-0.0795)/0.0606</f>
        <v>5.884488448844884</v>
      </c>
      <c r="E24" s="1">
        <v>2.9</v>
      </c>
      <c r="T24" s="2"/>
    </row>
    <row r="25" spans="1:20" ht="14.25">
      <c r="A25" s="1" t="s">
        <v>16</v>
      </c>
      <c r="B25" s="3">
        <f>(G6-0.0795)/0.0606</f>
        <v>3.6551155115511547</v>
      </c>
      <c r="C25" s="3">
        <f>(G7-0.0795)/0.0606</f>
        <v>2.539603960396039</v>
      </c>
      <c r="D25" s="3">
        <f>(G8-0.0795)/0.0606</f>
        <v>6.427392739273927</v>
      </c>
      <c r="E25" s="1">
        <v>3.05</v>
      </c>
      <c r="T25" s="2"/>
    </row>
    <row r="26" spans="1:24" ht="14.25">
      <c r="A26" s="1" t="s">
        <v>23</v>
      </c>
      <c r="B26" s="3">
        <f>(H6-0.0795)/0.0606</f>
        <v>7.277227722772277</v>
      </c>
      <c r="C26" s="3">
        <f>(H7-0.0795)/0.0606</f>
        <v>5.881188118811881</v>
      </c>
      <c r="D26" s="3">
        <f>(H8-0.0795)/0.0606</f>
        <v>6.102310231023101</v>
      </c>
      <c r="E26" s="1">
        <v>0.247</v>
      </c>
      <c r="F26" s="1" t="s">
        <v>39</v>
      </c>
      <c r="T26" s="2"/>
      <c r="U26" s="2"/>
      <c r="V26" s="2"/>
      <c r="W26" s="2"/>
      <c r="X26" s="2"/>
    </row>
    <row r="27" spans="13:19" ht="14.25">
      <c r="M27" s="2"/>
      <c r="N27" s="2"/>
      <c r="O27" s="2"/>
      <c r="P27" s="2"/>
      <c r="Q27" s="2"/>
      <c r="R27" s="2"/>
      <c r="S27" s="2"/>
    </row>
    <row r="28" spans="13:19" ht="14.25">
      <c r="M28" s="2"/>
      <c r="N28" s="2"/>
      <c r="O28" s="2"/>
      <c r="P28" s="2"/>
      <c r="Q28" s="2"/>
      <c r="R28" s="2"/>
      <c r="S28" s="2"/>
    </row>
    <row r="29" spans="13:19" ht="14.25">
      <c r="M29" s="2"/>
      <c r="N29" s="2"/>
      <c r="O29" s="2"/>
      <c r="P29" s="2"/>
      <c r="Q29" s="2"/>
      <c r="R29" s="2"/>
      <c r="S29" s="2"/>
    </row>
    <row r="30" spans="13:23" ht="14.25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4:15" ht="14.25">
      <c r="N31" s="3"/>
      <c r="O31" s="3"/>
    </row>
    <row r="33" spans="13:19" ht="14.25">
      <c r="M33" s="2"/>
      <c r="N33" s="2"/>
      <c r="O33" s="2"/>
      <c r="P33" s="2"/>
      <c r="Q33" s="2"/>
      <c r="R33" s="2"/>
      <c r="S33" s="2"/>
    </row>
    <row r="34" spans="13:19" ht="14.25">
      <c r="M34" s="2"/>
      <c r="N34" s="2"/>
      <c r="O34" s="2"/>
      <c r="P34" s="2"/>
      <c r="Q34" s="2"/>
      <c r="R34" s="2"/>
      <c r="S34" s="2"/>
    </row>
    <row r="35" spans="13:19" ht="14.25">
      <c r="M35" s="2"/>
      <c r="N35" s="2"/>
      <c r="O35" s="2"/>
      <c r="P35" s="2"/>
      <c r="Q35" s="2"/>
      <c r="R35" s="2"/>
      <c r="S35" s="2"/>
    </row>
    <row r="36" spans="13:23" ht="14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</sheetData>
  <sheetProtection/>
  <conditionalFormatting sqref="N31:O3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2:I22 F19 G20:M20 E18:F18 G23:I23 F21:I2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0:C2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5" width="11.57421875" style="0" customWidth="1"/>
  </cols>
  <sheetData>
    <row r="1" spans="1:20" ht="14.25">
      <c r="A1" s="9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</row>
    <row r="2" spans="1:14" ht="14.25">
      <c r="A2" s="1" t="s">
        <v>9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/>
    </row>
    <row r="3" spans="1:14" ht="14.25">
      <c r="A3" s="1" t="s">
        <v>1</v>
      </c>
      <c r="B3" s="2">
        <v>0.4668</v>
      </c>
      <c r="C3" s="2">
        <v>0.2937</v>
      </c>
      <c r="D3" s="2">
        <v>0.5065</v>
      </c>
      <c r="E3" s="2">
        <v>0.4564</v>
      </c>
      <c r="F3" s="2">
        <v>0.3265</v>
      </c>
      <c r="G3" s="1"/>
      <c r="H3" s="2">
        <v>0.4515</v>
      </c>
      <c r="I3" s="2">
        <v>0.4491</v>
      </c>
      <c r="J3" s="2">
        <v>0.4426</v>
      </c>
      <c r="K3" s="2">
        <v>0.4433</v>
      </c>
      <c r="L3" s="2">
        <v>0.4278</v>
      </c>
      <c r="M3" s="1"/>
      <c r="N3" s="1"/>
    </row>
    <row r="4" spans="1:14" ht="14.25">
      <c r="A4" s="1" t="s">
        <v>2</v>
      </c>
      <c r="B4" s="2">
        <v>0.5087</v>
      </c>
      <c r="C4" s="2">
        <v>0.2274</v>
      </c>
      <c r="D4" s="2">
        <v>0.4942</v>
      </c>
      <c r="E4" s="2">
        <v>0.4628</v>
      </c>
      <c r="F4" s="2">
        <v>0.2392</v>
      </c>
      <c r="G4" s="1"/>
      <c r="H4" s="1"/>
      <c r="I4" s="1"/>
      <c r="J4" s="1"/>
      <c r="K4" s="1"/>
      <c r="L4" s="1"/>
      <c r="M4" s="1"/>
      <c r="N4" s="1"/>
    </row>
    <row r="5" spans="1:14" ht="14.25">
      <c r="A5" s="1" t="s">
        <v>3</v>
      </c>
      <c r="B5" s="2">
        <v>0.6234</v>
      </c>
      <c r="C5" s="2">
        <v>0.5617</v>
      </c>
      <c r="D5" s="2">
        <v>0.5189</v>
      </c>
      <c r="E5" s="2">
        <v>0.4543</v>
      </c>
      <c r="F5" s="2">
        <v>0.4135</v>
      </c>
      <c r="G5" s="2">
        <v>0.351</v>
      </c>
      <c r="H5" s="2">
        <v>0.2677</v>
      </c>
      <c r="I5" s="2">
        <v>0.2036</v>
      </c>
      <c r="J5" s="2">
        <v>0.1263</v>
      </c>
      <c r="K5" s="2">
        <v>0.0461</v>
      </c>
      <c r="L5" s="2">
        <v>0.6518</v>
      </c>
      <c r="M5" s="1"/>
      <c r="N5" s="1"/>
    </row>
    <row r="6" spans="1:14" ht="14.25">
      <c r="A6" s="1" t="s">
        <v>4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9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2" ht="14.25">
      <c r="A13" s="1">
        <v>0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 t="s">
        <v>38</v>
      </c>
    </row>
    <row r="14" spans="1:11" ht="14.25">
      <c r="A14" s="2">
        <v>0.0461</v>
      </c>
      <c r="B14" s="2">
        <v>0.1263</v>
      </c>
      <c r="C14" s="2">
        <v>0.2036</v>
      </c>
      <c r="D14" s="2">
        <v>0.2677</v>
      </c>
      <c r="E14" s="2">
        <v>0.351</v>
      </c>
      <c r="F14" s="2">
        <v>0.4135</v>
      </c>
      <c r="G14" s="2">
        <v>0.4543</v>
      </c>
      <c r="H14" s="2">
        <v>0.5189</v>
      </c>
      <c r="I14" s="2">
        <v>0.5617</v>
      </c>
      <c r="J14" s="2">
        <v>0.6234</v>
      </c>
      <c r="K14" s="2">
        <v>0.6518</v>
      </c>
    </row>
    <row r="15" spans="6:15" ht="14.25">
      <c r="F15" s="1"/>
      <c r="H15" s="1"/>
      <c r="I15" s="1"/>
      <c r="J15" s="1"/>
      <c r="K15" s="1"/>
      <c r="L15" s="1"/>
      <c r="M15" s="1"/>
      <c r="O15" s="1"/>
    </row>
    <row r="16" spans="1:13" ht="14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6:18" ht="14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9" ht="14.25">
      <c r="A18" s="1" t="s">
        <v>24</v>
      </c>
      <c r="B18" s="1"/>
      <c r="C18" s="1"/>
      <c r="D18" s="1"/>
      <c r="E18" s="1"/>
      <c r="F18" s="4"/>
      <c r="G18" s="4"/>
      <c r="H18" s="4"/>
      <c r="J18" s="3"/>
      <c r="K18" s="3"/>
      <c r="L18" s="3"/>
      <c r="N18" s="3"/>
      <c r="O18" s="3"/>
      <c r="P18" s="3"/>
      <c r="R18" s="3"/>
      <c r="S18" s="1"/>
    </row>
    <row r="19" spans="1:19" ht="14.25">
      <c r="A19" s="3"/>
      <c r="B19" s="3" t="s">
        <v>17</v>
      </c>
      <c r="C19" s="3" t="s">
        <v>18</v>
      </c>
      <c r="D19" s="3" t="s">
        <v>19</v>
      </c>
      <c r="E19" s="3" t="s">
        <v>21</v>
      </c>
      <c r="F19" s="4"/>
      <c r="G19" s="4"/>
      <c r="H19" s="4"/>
      <c r="J19" s="3"/>
      <c r="K19" s="3"/>
      <c r="L19" s="3"/>
      <c r="N19" s="3"/>
      <c r="O19" s="3"/>
      <c r="P19" s="3"/>
      <c r="R19" s="3"/>
      <c r="S19" s="1"/>
    </row>
    <row r="20" spans="1:19" ht="14.25">
      <c r="A20" s="3" t="s">
        <v>12</v>
      </c>
      <c r="B20" s="3">
        <f>(B3-0.0791)/0.0609</f>
        <v>6.3661740558292275</v>
      </c>
      <c r="C20" s="3">
        <f>(B4-0.0791)/0.0609</f>
        <v>7.054187192118227</v>
      </c>
      <c r="D20" s="3">
        <f>(H3-0.0791)/0.0609</f>
        <v>6.114942528735632</v>
      </c>
      <c r="E20" s="3">
        <v>4.17</v>
      </c>
      <c r="F20" s="4"/>
      <c r="G20" s="4"/>
      <c r="H20" s="4"/>
      <c r="J20" s="3"/>
      <c r="K20" s="3"/>
      <c r="L20" s="3"/>
      <c r="N20" s="3"/>
      <c r="O20" s="3"/>
      <c r="P20" s="3"/>
      <c r="R20" s="3"/>
      <c r="S20" s="1"/>
    </row>
    <row r="21" spans="1:19" ht="14.25">
      <c r="A21" s="3" t="s">
        <v>13</v>
      </c>
      <c r="B21" s="3">
        <f>(C3-0.0791)/0.0609</f>
        <v>3.5238095238095237</v>
      </c>
      <c r="C21" s="3">
        <f>(C4-0.0791)/0.0609</f>
        <v>2.4351395730706074</v>
      </c>
      <c r="D21" s="3">
        <f>(I3-0.0791)/0.0609</f>
        <v>6.0755336617405575</v>
      </c>
      <c r="E21" s="3">
        <v>3.37</v>
      </c>
      <c r="F21" s="4"/>
      <c r="G21" s="4"/>
      <c r="H21" s="4"/>
      <c r="J21" s="3"/>
      <c r="K21" s="3"/>
      <c r="L21" s="3"/>
      <c r="N21" s="3"/>
      <c r="O21" s="3"/>
      <c r="P21" s="3"/>
      <c r="R21" s="3"/>
      <c r="S21" s="1"/>
    </row>
    <row r="22" spans="1:19" ht="14.25">
      <c r="A22" s="3" t="s">
        <v>15</v>
      </c>
      <c r="B22" s="3">
        <f>(D3-0.0791)/0.0609</f>
        <v>7.018062397372741</v>
      </c>
      <c r="C22" s="3">
        <f>(D4-0.0791)/0.0609</f>
        <v>6.816091954022988</v>
      </c>
      <c r="D22" s="3">
        <f>(J3-0.0791)/0.0609</f>
        <v>5.9688013136289</v>
      </c>
      <c r="E22" s="3">
        <v>3.47</v>
      </c>
      <c r="F22" s="4"/>
      <c r="G22" s="4"/>
      <c r="H22" s="4"/>
      <c r="J22" s="3"/>
      <c r="K22" s="3"/>
      <c r="L22" s="3"/>
      <c r="N22" s="3"/>
      <c r="O22" s="3"/>
      <c r="P22" s="3"/>
      <c r="R22" s="3"/>
      <c r="S22" s="1"/>
    </row>
    <row r="23" spans="1:19" ht="14.25">
      <c r="A23" s="3" t="s">
        <v>14</v>
      </c>
      <c r="B23" s="3">
        <f>(E3-0.0791)/0.0609</f>
        <v>6.195402298850574</v>
      </c>
      <c r="C23" s="3">
        <f>(E4-0.0791)/0.0609</f>
        <v>6.300492610837438</v>
      </c>
      <c r="D23" s="3">
        <f>(K3-0.0791)/0.0609</f>
        <v>5.9802955665024635</v>
      </c>
      <c r="E23" s="3">
        <v>3.07</v>
      </c>
      <c r="F23" s="1"/>
      <c r="G23" s="1"/>
      <c r="H23" s="1"/>
      <c r="I23" s="1"/>
      <c r="J23" s="1"/>
      <c r="K23" s="1"/>
      <c r="L23" s="1"/>
      <c r="N23" s="1"/>
      <c r="S23" s="1"/>
    </row>
    <row r="24" spans="1:5" ht="14.25">
      <c r="A24" s="3" t="s">
        <v>16</v>
      </c>
      <c r="B24" s="3">
        <f>(F3-0.0791)/0.0609</f>
        <v>4.0623973727422005</v>
      </c>
      <c r="C24" s="3">
        <f>(F4-0.0791)/0.0609</f>
        <v>2.6288998357963873</v>
      </c>
      <c r="D24" s="3">
        <f>(L3-0.0791)/0.0609</f>
        <v>5.725779967159277</v>
      </c>
      <c r="E24" s="3">
        <v>3</v>
      </c>
    </row>
  </sheetData>
  <sheetProtection/>
  <conditionalFormatting sqref="B20:C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6" width="11.00390625" style="6" customWidth="1"/>
    <col min="17" max="16384" width="9.140625" style="6" customWidth="1"/>
  </cols>
  <sheetData>
    <row r="1" spans="1:42" ht="14.25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X1" s="6" t="s">
        <v>0</v>
      </c>
      <c r="Y1" s="6" t="s">
        <v>0</v>
      </c>
      <c r="Z1" s="6" t="s">
        <v>0</v>
      </c>
      <c r="AA1" s="6" t="s">
        <v>0</v>
      </c>
      <c r="AB1" s="6" t="s">
        <v>0</v>
      </c>
      <c r="AC1" s="6" t="s">
        <v>0</v>
      </c>
      <c r="AD1" s="6" t="s">
        <v>0</v>
      </c>
      <c r="AE1" s="6" t="s">
        <v>0</v>
      </c>
      <c r="AF1" s="6" t="s">
        <v>0</v>
      </c>
      <c r="AG1" s="6" t="s">
        <v>0</v>
      </c>
      <c r="AH1" s="6" t="s">
        <v>0</v>
      </c>
      <c r="AI1" s="6" t="s">
        <v>0</v>
      </c>
      <c r="AJ1" s="6" t="s">
        <v>0</v>
      </c>
      <c r="AK1" s="6" t="s">
        <v>0</v>
      </c>
      <c r="AL1" s="6" t="s">
        <v>0</v>
      </c>
      <c r="AM1" s="6" t="s">
        <v>0</v>
      </c>
      <c r="AN1" s="6" t="s">
        <v>0</v>
      </c>
      <c r="AO1" s="6" t="s">
        <v>0</v>
      </c>
      <c r="AP1" s="6" t="s">
        <v>0</v>
      </c>
    </row>
    <row r="2" spans="1:18" ht="14.25">
      <c r="A2" s="3"/>
      <c r="B2" s="3" t="s">
        <v>25</v>
      </c>
      <c r="C2" s="3" t="s">
        <v>26</v>
      </c>
      <c r="D2" s="3" t="s">
        <v>40</v>
      </c>
      <c r="E2" s="3" t="s">
        <v>41</v>
      </c>
      <c r="F2" s="3" t="s">
        <v>42</v>
      </c>
      <c r="G2" s="3" t="s">
        <v>27</v>
      </c>
      <c r="H2" s="3" t="s">
        <v>28</v>
      </c>
      <c r="I2" s="3" t="s">
        <v>43</v>
      </c>
      <c r="J2" s="3" t="s">
        <v>44</v>
      </c>
      <c r="K2" s="3" t="s">
        <v>45</v>
      </c>
      <c r="L2" s="3" t="s">
        <v>29</v>
      </c>
      <c r="M2" s="3" t="s">
        <v>30</v>
      </c>
      <c r="N2" s="3" t="s">
        <v>46</v>
      </c>
      <c r="O2" s="3" t="s">
        <v>47</v>
      </c>
      <c r="P2" s="3" t="s">
        <v>48</v>
      </c>
      <c r="Q2" s="1"/>
      <c r="R2" s="1"/>
    </row>
    <row r="3" spans="1:21" ht="14.25">
      <c r="A3" s="3" t="s">
        <v>12</v>
      </c>
      <c r="B3" s="3">
        <v>6.3661740558292275</v>
      </c>
      <c r="C3" s="3">
        <v>6.349834983498349</v>
      </c>
      <c r="D3" s="3">
        <f>AVERAGE(B3:C3)</f>
        <v>6.358004519663789</v>
      </c>
      <c r="E3" s="3">
        <f>STDEV(B3:C3)</f>
        <v>0.011553468843461678</v>
      </c>
      <c r="F3" s="3">
        <f>D10-D3</f>
        <v>1.206881434717964</v>
      </c>
      <c r="G3" s="3">
        <v>7.054187192118227</v>
      </c>
      <c r="H3" s="3">
        <v>6.87953795379538</v>
      </c>
      <c r="I3" s="3">
        <f>AVERAGE(G3:H3)</f>
        <v>6.966862572956803</v>
      </c>
      <c r="J3" s="3">
        <f>STDEV(G3:H3)</f>
        <v>0.12349566074715077</v>
      </c>
      <c r="K3" s="3">
        <f>G10-I3</f>
        <v>-1.2290474469063826</v>
      </c>
      <c r="L3" s="3">
        <v>6.114942528735632</v>
      </c>
      <c r="M3" s="3">
        <v>5.899339933993399</v>
      </c>
      <c r="N3" s="3">
        <f>AVERAGE(L3:M3)</f>
        <v>6.007141231364516</v>
      </c>
      <c r="O3" s="3">
        <f>STDEV(L3:M3)</f>
        <v>0.15245405678364793</v>
      </c>
      <c r="P3" s="3">
        <f>J10-N3</f>
        <v>0.3781528862825425</v>
      </c>
      <c r="Q3" s="1"/>
      <c r="R3" s="1"/>
      <c r="T3" s="3"/>
      <c r="U3" s="3"/>
    </row>
    <row r="4" spans="1:21" ht="14.25">
      <c r="A4" s="3" t="s">
        <v>13</v>
      </c>
      <c r="B4" s="3">
        <v>3.5238095238095237</v>
      </c>
      <c r="C4" s="3">
        <v>4.599009900990099</v>
      </c>
      <c r="D4" s="3">
        <f>AVERAGE(B4:C4)</f>
        <v>4.061409712399811</v>
      </c>
      <c r="E4" s="3">
        <f>STDEV(B4:C4)</f>
        <v>0.7602814778387177</v>
      </c>
      <c r="F4" s="3">
        <f>D10-D4</f>
        <v>3.503476241981941</v>
      </c>
      <c r="G4" s="3">
        <v>2.4351395730706074</v>
      </c>
      <c r="H4" s="3">
        <v>4.099009900990099</v>
      </c>
      <c r="I4" s="3">
        <f>AVERAGE(G4:H4)</f>
        <v>3.2670747370303532</v>
      </c>
      <c r="J4" s="3">
        <f>STDEV(G4:H4)</f>
        <v>1.1765339918869582</v>
      </c>
      <c r="K4" s="3">
        <f>G10-I4</f>
        <v>2.470740389020067</v>
      </c>
      <c r="L4" s="3">
        <v>6.0755336617405575</v>
      </c>
      <c r="M4" s="3">
        <v>6.037953795379538</v>
      </c>
      <c r="N4" s="3">
        <f>AVERAGE(L4:M4)</f>
        <v>6.056743728560048</v>
      </c>
      <c r="O4" s="3">
        <f>STDEV(L4:M4)</f>
        <v>0.026572978339961043</v>
      </c>
      <c r="P4" s="3">
        <f>J10-N4</f>
        <v>0.3285503890870105</v>
      </c>
      <c r="Q4" s="1"/>
      <c r="R4" s="1"/>
      <c r="T4" s="3"/>
      <c r="U4" s="3"/>
    </row>
    <row r="5" spans="1:21" ht="14.25">
      <c r="A5" s="3" t="s">
        <v>15</v>
      </c>
      <c r="B5" s="3">
        <v>7.018062397372741</v>
      </c>
      <c r="C5" s="3">
        <v>6.47029702970297</v>
      </c>
      <c r="D5" s="3">
        <f>AVERAGE(B5:C5)</f>
        <v>6.744179713537855</v>
      </c>
      <c r="E5" s="3">
        <f>STDEV(B5:C5)</f>
        <v>0.3873286059784376</v>
      </c>
      <c r="F5" s="3">
        <f>D10-D5</f>
        <v>0.8207062408438972</v>
      </c>
      <c r="G5" s="3">
        <v>6.816091954022988</v>
      </c>
      <c r="H5" s="3">
        <v>6.64026402640264</v>
      </c>
      <c r="I5" s="3">
        <f>AVERAGE(G5:H5)</f>
        <v>6.728177990212814</v>
      </c>
      <c r="J5" s="3">
        <f>STDEV(G5:H5)</f>
        <v>0.12432911994232525</v>
      </c>
      <c r="K5" s="3">
        <f>G10-I5</f>
        <v>-0.9903628641623934</v>
      </c>
      <c r="L5" s="3">
        <v>5.9688013136289</v>
      </c>
      <c r="M5" s="3">
        <v>6.234323432343234</v>
      </c>
      <c r="N5" s="3">
        <f>AVERAGE(L5:M5)</f>
        <v>6.101562372986066</v>
      </c>
      <c r="O5" s="3">
        <f>STDEV(L5:M5)</f>
        <v>0.18775249069792518</v>
      </c>
      <c r="P5" s="3">
        <f>J10-N5</f>
        <v>0.28373174466099194</v>
      </c>
      <c r="Q5" s="1"/>
      <c r="R5" s="1"/>
      <c r="T5" s="3"/>
      <c r="U5" s="3"/>
    </row>
    <row r="6" spans="1:21" ht="14.25">
      <c r="A6" s="3" t="s">
        <v>14</v>
      </c>
      <c r="B6" s="3">
        <v>6.195402298850574</v>
      </c>
      <c r="C6" s="3">
        <v>5.811881188118811</v>
      </c>
      <c r="D6" s="3">
        <f>AVERAGE(B6:C6)</f>
        <v>6.0036417434846925</v>
      </c>
      <c r="E6" s="3">
        <f>STDEV(B6:C6)</f>
        <v>0.2711903781266266</v>
      </c>
      <c r="F6" s="3">
        <f>D10-D6</f>
        <v>1.5612442108970601</v>
      </c>
      <c r="G6" s="3">
        <v>6.300492610837438</v>
      </c>
      <c r="H6" s="3">
        <v>6.438943894389439</v>
      </c>
      <c r="I6" s="3">
        <f>AVERAGE(G6:H6)</f>
        <v>6.369718252613438</v>
      </c>
      <c r="J6" s="3">
        <f>STDEV(G6:H6)</f>
        <v>0.09789984146360164</v>
      </c>
      <c r="K6" s="3">
        <f>G10-I6</f>
        <v>-0.6319031265630182</v>
      </c>
      <c r="L6" s="3">
        <v>5.9802955665024635</v>
      </c>
      <c r="M6" s="3">
        <v>5.884488448844884</v>
      </c>
      <c r="N6" s="3">
        <f>AVERAGE(L6:M6)</f>
        <v>5.932392007673673</v>
      </c>
      <c r="O6" s="3">
        <f>STDEV(L6:M6)</f>
        <v>0.06774586258161183</v>
      </c>
      <c r="P6" s="3">
        <f>J10-N6</f>
        <v>0.452902109973385</v>
      </c>
      <c r="Q6" s="1"/>
      <c r="R6" s="1"/>
      <c r="T6" s="3"/>
      <c r="U6" s="3"/>
    </row>
    <row r="7" spans="1:21" ht="14.25">
      <c r="A7" s="3" t="s">
        <v>16</v>
      </c>
      <c r="B7" s="3">
        <v>4.0623973727422005</v>
      </c>
      <c r="C7" s="3">
        <v>3.6551155115511547</v>
      </c>
      <c r="D7" s="3">
        <f>AVERAGE(B7:C7)</f>
        <v>3.8587564421466776</v>
      </c>
      <c r="E7" s="3">
        <f>STDEV(B7:C7)</f>
        <v>0.28799176590246667</v>
      </c>
      <c r="F7" s="3">
        <f>D10-D7</f>
        <v>3.706129512235075</v>
      </c>
      <c r="G7" s="3">
        <v>2.6288998357963873</v>
      </c>
      <c r="H7" s="3">
        <v>2.539603960396039</v>
      </c>
      <c r="I7" s="3">
        <f>AVERAGE(G7:H7)</f>
        <v>2.5842518980962135</v>
      </c>
      <c r="J7" s="3">
        <f>STDEV(G7:H7)</f>
        <v>0.06314171902757516</v>
      </c>
      <c r="K7" s="3">
        <f>G10-I7</f>
        <v>3.1535632279542067</v>
      </c>
      <c r="L7" s="3">
        <v>5.725779967159277</v>
      </c>
      <c r="M7" s="3">
        <v>6.427392739273927</v>
      </c>
      <c r="N7" s="3">
        <f>AVERAGE(L7:M7)</f>
        <v>6.076586353216602</v>
      </c>
      <c r="O7" s="3">
        <f>STDEV(L7:M7)</f>
        <v>0.4961151489293604</v>
      </c>
      <c r="P7" s="3">
        <f>J10-N7</f>
        <v>0.3087077644304568</v>
      </c>
      <c r="Q7" s="1"/>
      <c r="R7" s="1"/>
      <c r="T7" s="3"/>
      <c r="U7" s="3"/>
    </row>
    <row r="8" spans="1:2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T8" s="3"/>
      <c r="U8" s="3"/>
    </row>
    <row r="9" spans="1:19" ht="14.25">
      <c r="A9" s="1"/>
      <c r="B9" s="1" t="s">
        <v>32</v>
      </c>
      <c r="C9" s="1" t="s">
        <v>33</v>
      </c>
      <c r="D9" s="1" t="s">
        <v>40</v>
      </c>
      <c r="E9" s="1" t="s">
        <v>34</v>
      </c>
      <c r="F9" s="1" t="s">
        <v>35</v>
      </c>
      <c r="G9" s="1" t="s">
        <v>43</v>
      </c>
      <c r="H9" s="1" t="s">
        <v>36</v>
      </c>
      <c r="I9" s="1" t="s">
        <v>37</v>
      </c>
      <c r="J9" s="1" t="s">
        <v>46</v>
      </c>
      <c r="K9" s="1"/>
      <c r="L9" s="1"/>
      <c r="M9" s="1"/>
      <c r="N9" s="1"/>
      <c r="O9" s="1"/>
      <c r="P9" s="1"/>
      <c r="Q9" s="1"/>
      <c r="R9" s="1"/>
      <c r="S9" s="1"/>
    </row>
    <row r="10" spans="1:18" ht="14.25">
      <c r="A10" s="1" t="s">
        <v>31</v>
      </c>
      <c r="B10" s="3">
        <v>7.830612244897959</v>
      </c>
      <c r="C10" s="3">
        <v>7.299159663865546</v>
      </c>
      <c r="D10" s="3">
        <f>AVERAGE(B10:C10)</f>
        <v>7.564885954381753</v>
      </c>
      <c r="E10" s="3">
        <v>5.199999999999999</v>
      </c>
      <c r="F10" s="3">
        <v>6.275630252100841</v>
      </c>
      <c r="G10" s="3">
        <f>AVERAGE(E10:F10)</f>
        <v>5.73781512605042</v>
      </c>
      <c r="H10" s="3">
        <v>6.3</v>
      </c>
      <c r="I10" s="3">
        <v>6.470588235294118</v>
      </c>
      <c r="J10" s="3">
        <f>AVERAGE(H10,I10)</f>
        <v>6.385294117647058</v>
      </c>
      <c r="K10" s="1"/>
      <c r="L10" s="1"/>
      <c r="M10" s="1"/>
      <c r="N10" s="1"/>
      <c r="O10" s="1"/>
      <c r="P10" s="1"/>
      <c r="Q10" s="1"/>
      <c r="R10" s="1"/>
    </row>
    <row r="11" spans="11:18" ht="14.25"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36" spans="12:25" ht="12.75">
      <c r="L36" s="11"/>
      <c r="M36" s="7"/>
      <c r="N36" s="7"/>
      <c r="O36" s="7"/>
      <c r="P36" s="7"/>
      <c r="Q36" s="7"/>
      <c r="R36" s="7"/>
      <c r="T36" s="7"/>
      <c r="U36" s="7"/>
      <c r="V36" s="7"/>
      <c r="W36" s="7"/>
      <c r="X36" s="7"/>
      <c r="Y36" s="7"/>
    </row>
    <row r="37" spans="12:25" ht="12.75">
      <c r="L37" s="11"/>
      <c r="M37" s="7"/>
      <c r="N37" s="7"/>
      <c r="O37" s="7"/>
      <c r="P37" s="7"/>
      <c r="Q37" s="7"/>
      <c r="R37" s="7"/>
      <c r="T37" s="7"/>
      <c r="U37" s="7"/>
      <c r="V37" s="7"/>
      <c r="W37" s="7"/>
      <c r="X37" s="7"/>
      <c r="Y37" s="7"/>
    </row>
    <row r="38" spans="13:25" ht="12.75"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3:25" ht="14.25"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Jekel</dc:creator>
  <cp:keywords/>
  <dc:description/>
  <cp:lastModifiedBy>Rosanne Hertzberger</cp:lastModifiedBy>
  <dcterms:created xsi:type="dcterms:W3CDTF">2019-04-18T14:22:05Z</dcterms:created>
  <dcterms:modified xsi:type="dcterms:W3CDTF">2019-06-06T12:08:23Z</dcterms:modified>
  <cp:category/>
  <cp:version/>
  <cp:contentType/>
  <cp:contentStatus/>
</cp:coreProperties>
</file>