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hD all files\presentations\My Papers\Facilitation JEB 2019\"/>
    </mc:Choice>
  </mc:AlternateContent>
  <bookViews>
    <workbookView xWindow="0" yWindow="0" windowWidth="28800" windowHeight="12990"/>
  </bookViews>
  <sheets>
    <sheet name="Figure 2" sheetId="1" r:id="rId1"/>
    <sheet name="Figure 3" sheetId="2" r:id="rId2"/>
    <sheet name="Figure 4" sheetId="3" r:id="rId3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1" i="3" l="1"/>
  <c r="S22" i="3"/>
  <c r="R21" i="3"/>
  <c r="R22" i="3"/>
  <c r="S20" i="3"/>
  <c r="R20" i="3"/>
  <c r="N21" i="3"/>
  <c r="N22" i="3"/>
  <c r="M21" i="3"/>
  <c r="M22" i="3"/>
  <c r="N20" i="3"/>
  <c r="M20" i="3"/>
  <c r="I69" i="3"/>
  <c r="I70" i="3"/>
  <c r="H69" i="3"/>
  <c r="H70" i="3"/>
  <c r="G69" i="3"/>
  <c r="G70" i="3"/>
  <c r="F69" i="3"/>
  <c r="F70" i="3"/>
  <c r="E69" i="3"/>
  <c r="E70" i="3"/>
  <c r="D69" i="3"/>
  <c r="D70" i="3"/>
  <c r="C69" i="3"/>
  <c r="C70" i="3"/>
  <c r="B69" i="3"/>
  <c r="B70" i="3"/>
  <c r="I68" i="3"/>
  <c r="H68" i="3"/>
  <c r="G68" i="3"/>
  <c r="F68" i="3"/>
  <c r="E68" i="3"/>
  <c r="D68" i="3"/>
  <c r="C68" i="3"/>
  <c r="B68" i="3"/>
  <c r="I45" i="3"/>
  <c r="I46" i="3"/>
  <c r="H45" i="3"/>
  <c r="H46" i="3"/>
  <c r="G45" i="3"/>
  <c r="G46" i="3"/>
  <c r="F45" i="3"/>
  <c r="F46" i="3"/>
  <c r="E45" i="3"/>
  <c r="E46" i="3"/>
  <c r="D45" i="3"/>
  <c r="D46" i="3"/>
  <c r="C45" i="3"/>
  <c r="C46" i="3"/>
  <c r="B45" i="3"/>
  <c r="B46" i="3"/>
  <c r="I44" i="3"/>
  <c r="H44" i="3"/>
  <c r="G44" i="3"/>
  <c r="F44" i="3"/>
  <c r="E44" i="3"/>
  <c r="D44" i="3"/>
  <c r="C44" i="3"/>
  <c r="B44" i="3"/>
  <c r="I22" i="3"/>
  <c r="C22" i="3"/>
  <c r="D22" i="3"/>
  <c r="F22" i="3"/>
  <c r="G22" i="3"/>
  <c r="H22" i="3"/>
  <c r="B22" i="3"/>
  <c r="C21" i="3"/>
  <c r="D21" i="3"/>
  <c r="E21" i="3"/>
  <c r="E22" i="3"/>
  <c r="F21" i="3"/>
  <c r="G21" i="3"/>
  <c r="H21" i="3"/>
  <c r="I21" i="3"/>
  <c r="B21" i="3"/>
  <c r="C20" i="3"/>
  <c r="D20" i="3"/>
  <c r="E20" i="3"/>
  <c r="F20" i="3"/>
  <c r="G20" i="3"/>
  <c r="H20" i="3"/>
  <c r="I20" i="3"/>
  <c r="B20" i="3"/>
  <c r="O39" i="2"/>
  <c r="P39" i="2"/>
  <c r="Q39" i="2"/>
  <c r="R39" i="2"/>
  <c r="S39" i="2"/>
  <c r="N39" i="2"/>
  <c r="G39" i="2"/>
  <c r="H39" i="2"/>
  <c r="I39" i="2"/>
  <c r="J39" i="2"/>
  <c r="K39" i="2"/>
  <c r="F39" i="2"/>
  <c r="F37" i="2"/>
  <c r="F38" i="2"/>
  <c r="F36" i="2"/>
  <c r="S38" i="2"/>
  <c r="R38" i="2"/>
  <c r="Q38" i="2"/>
  <c r="J38" i="2"/>
  <c r="I38" i="2"/>
  <c r="H38" i="2"/>
  <c r="G38" i="2"/>
  <c r="S37" i="2"/>
  <c r="R37" i="2"/>
  <c r="Q37" i="2"/>
  <c r="P37" i="2"/>
  <c r="P38" i="2"/>
  <c r="O37" i="2"/>
  <c r="O38" i="2"/>
  <c r="N37" i="2"/>
  <c r="N38" i="2"/>
  <c r="K37" i="2"/>
  <c r="K38" i="2"/>
  <c r="J37" i="2"/>
  <c r="I37" i="2"/>
  <c r="H37" i="2"/>
  <c r="G37" i="2"/>
  <c r="S36" i="2"/>
  <c r="R36" i="2"/>
  <c r="Q36" i="2"/>
  <c r="P36" i="2"/>
  <c r="O36" i="2"/>
  <c r="N36" i="2"/>
  <c r="K36" i="2"/>
  <c r="J36" i="2"/>
  <c r="I36" i="2"/>
  <c r="H36" i="2"/>
  <c r="G36" i="2"/>
  <c r="S19" i="2"/>
  <c r="O19" i="2"/>
  <c r="S18" i="2"/>
  <c r="R18" i="2"/>
  <c r="R19" i="2"/>
  <c r="Q18" i="2"/>
  <c r="Q19" i="2"/>
  <c r="P18" i="2"/>
  <c r="P19" i="2"/>
  <c r="O18" i="2"/>
  <c r="N18" i="2"/>
  <c r="N19" i="2"/>
  <c r="S17" i="2"/>
  <c r="R17" i="2"/>
  <c r="Q17" i="2"/>
  <c r="P17" i="2"/>
  <c r="O17" i="2"/>
  <c r="N17" i="2"/>
  <c r="G19" i="2"/>
  <c r="H19" i="2"/>
  <c r="I19" i="2"/>
  <c r="J19" i="2"/>
  <c r="K19" i="2"/>
  <c r="F19" i="2"/>
  <c r="G18" i="2"/>
  <c r="H18" i="2"/>
  <c r="I18" i="2"/>
  <c r="J18" i="2"/>
  <c r="K18" i="2"/>
  <c r="F18" i="2"/>
  <c r="J17" i="2"/>
  <c r="G17" i="2"/>
  <c r="H17" i="2"/>
  <c r="I17" i="2"/>
  <c r="K17" i="2"/>
  <c r="F17" i="2"/>
</calcChain>
</file>

<file path=xl/sharedStrings.xml><?xml version="1.0" encoding="utf-8"?>
<sst xmlns="http://schemas.openxmlformats.org/spreadsheetml/2006/main" count="246" uniqueCount="67">
  <si>
    <t>Lengths</t>
  </si>
  <si>
    <t>Durations</t>
  </si>
  <si>
    <t>125 ms</t>
  </si>
  <si>
    <t>250 ms</t>
  </si>
  <si>
    <t>500 ms</t>
  </si>
  <si>
    <t>1000 ms</t>
  </si>
  <si>
    <t>Velocities</t>
  </si>
  <si>
    <t>5°</t>
  </si>
  <si>
    <t>10 °</t>
  </si>
  <si>
    <t>20 °</t>
  </si>
  <si>
    <t>40 °</t>
  </si>
  <si>
    <t>10 °/s</t>
  </si>
  <si>
    <t>20 °/s</t>
  </si>
  <si>
    <t>40 °/s</t>
  </si>
  <si>
    <t>80 °/s</t>
  </si>
  <si>
    <t>160 °/s</t>
  </si>
  <si>
    <t>3C</t>
  </si>
  <si>
    <t>30 °/s</t>
  </si>
  <si>
    <t>60 °/s</t>
  </si>
  <si>
    <t>N1</t>
  </si>
  <si>
    <t>N2</t>
  </si>
  <si>
    <t>N3</t>
  </si>
  <si>
    <t>N4</t>
  </si>
  <si>
    <t>N5</t>
  </si>
  <si>
    <t>N6</t>
  </si>
  <si>
    <t>N7</t>
  </si>
  <si>
    <t>N8</t>
  </si>
  <si>
    <t>N9</t>
  </si>
  <si>
    <t>N10</t>
  </si>
  <si>
    <t>N11</t>
  </si>
  <si>
    <t>N12</t>
  </si>
  <si>
    <t>3D</t>
  </si>
  <si>
    <t>18°</t>
  </si>
  <si>
    <t>12°</t>
  </si>
  <si>
    <t>6°</t>
  </si>
  <si>
    <t>0°</t>
  </si>
  <si>
    <t>30 °/s 100 ms pause</t>
  </si>
  <si>
    <t>30 °/s 300 ms pause</t>
  </si>
  <si>
    <t>mean</t>
  </si>
  <si>
    <t>ST.DEV</t>
  </si>
  <si>
    <t>SEM</t>
  </si>
  <si>
    <t>mean - offset</t>
  </si>
  <si>
    <t>3E</t>
  </si>
  <si>
    <t>60 °/s 100 ms pause</t>
  </si>
  <si>
    <t>60 °/s 300 ms pause</t>
  </si>
  <si>
    <t>4C</t>
  </si>
  <si>
    <t>Unprimed</t>
  </si>
  <si>
    <t>N13</t>
  </si>
  <si>
    <t>N14</t>
  </si>
  <si>
    <t>N15</t>
  </si>
  <si>
    <t>0.24°</t>
  </si>
  <si>
    <t>0.48°</t>
  </si>
  <si>
    <t>0.96°</t>
  </si>
  <si>
    <t>1.92°</t>
  </si>
  <si>
    <t>3.2°</t>
  </si>
  <si>
    <t>4.8°</t>
  </si>
  <si>
    <t>9.6°</t>
  </si>
  <si>
    <t>19.2°</t>
  </si>
  <si>
    <t>5° Primer</t>
  </si>
  <si>
    <t>0.5° Primer</t>
  </si>
  <si>
    <t>Mean</t>
  </si>
  <si>
    <t>STD.DEV</t>
  </si>
  <si>
    <t>Weak</t>
  </si>
  <si>
    <t>Strong</t>
  </si>
  <si>
    <t>primer responses (final 100ms)</t>
  </si>
  <si>
    <t>4D</t>
  </si>
  <si>
    <t>4E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</si>
</sst>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1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workbookViewId="0">
      <selection activeCell="K20" sqref="K20"/>
    </sheetView>
  </sheetViews>
  <sheetFormatPr defaultRowHeight="15" x14ac:dyDescent="0.25"/>
  <sheetData>
    <row r="1" spans="1:18" x14ac:dyDescent="0.25">
      <c r="B1" s="1" t="s">
        <v>0</v>
      </c>
      <c r="C1" s="1"/>
      <c r="D1" s="1"/>
      <c r="E1" s="1"/>
      <c r="F1" s="1"/>
      <c r="G1" s="1"/>
      <c r="H1" s="1" t="s">
        <v>1</v>
      </c>
      <c r="I1" s="1"/>
      <c r="J1" s="1"/>
      <c r="K1" s="1"/>
      <c r="N1" s="1" t="s">
        <v>6</v>
      </c>
      <c r="O1" s="1"/>
      <c r="P1" s="1"/>
      <c r="Q1" s="1"/>
    </row>
    <row r="2" spans="1:18" x14ac:dyDescent="0.25">
      <c r="B2" s="1" t="s">
        <v>7</v>
      </c>
      <c r="C2" s="1" t="s">
        <v>8</v>
      </c>
      <c r="D2" s="1" t="s">
        <v>9</v>
      </c>
      <c r="E2" s="1" t="s">
        <v>10</v>
      </c>
      <c r="F2" s="1"/>
      <c r="G2" s="1"/>
      <c r="H2" s="1" t="s">
        <v>2</v>
      </c>
      <c r="I2" s="1" t="s">
        <v>3</v>
      </c>
      <c r="J2" s="1" t="s">
        <v>4</v>
      </c>
      <c r="K2" s="1" t="s">
        <v>5</v>
      </c>
      <c r="N2" s="1" t="s">
        <v>11</v>
      </c>
      <c r="O2" s="1" t="s">
        <v>12</v>
      </c>
      <c r="P2" s="1" t="s">
        <v>13</v>
      </c>
      <c r="Q2" s="1" t="s">
        <v>14</v>
      </c>
      <c r="R2" s="1" t="s">
        <v>15</v>
      </c>
    </row>
    <row r="3" spans="1:18" x14ac:dyDescent="0.25">
      <c r="A3" s="1" t="s">
        <v>19</v>
      </c>
      <c r="B3">
        <v>38.237405099851387</v>
      </c>
      <c r="C3">
        <v>53.754033256312866</v>
      </c>
      <c r="D3">
        <v>62.06651262584581</v>
      </c>
      <c r="E3">
        <v>39.345735682455818</v>
      </c>
      <c r="H3">
        <v>49.874876217197517</v>
      </c>
      <c r="I3">
        <v>59.295686169334836</v>
      </c>
      <c r="J3">
        <v>55.416529130219445</v>
      </c>
      <c r="K3">
        <v>28.816595147714125</v>
      </c>
      <c r="N3">
        <v>22.166611652087759</v>
      </c>
      <c r="O3">
        <v>48.397102107058323</v>
      </c>
      <c r="P3">
        <v>57.63319029542825</v>
      </c>
      <c r="Q3">
        <v>80.908132530120426</v>
      </c>
      <c r="R3">
        <v>48.76654563459315</v>
      </c>
    </row>
    <row r="4" spans="1:18" x14ac:dyDescent="0.25">
      <c r="A4" s="1" t="s">
        <v>20</v>
      </c>
      <c r="B4">
        <v>-41.713020767975905</v>
      </c>
      <c r="C4">
        <v>18.96046398544344</v>
      </c>
      <c r="D4">
        <v>132.72324789810494</v>
      </c>
      <c r="E4">
        <v>83.426041535951668</v>
      </c>
      <c r="H4">
        <v>45.505113565064548</v>
      </c>
      <c r="I4">
        <v>34.128835173798393</v>
      </c>
      <c r="J4">
        <v>64.465577550508002</v>
      </c>
      <c r="K4">
        <v>49.297206362153197</v>
      </c>
      <c r="N4">
        <v>-128.93115510101643</v>
      </c>
      <c r="O4">
        <v>45.505113565064427</v>
      </c>
      <c r="P4">
        <v>91.010227130129095</v>
      </c>
      <c r="Q4">
        <v>156.73983561300008</v>
      </c>
      <c r="R4">
        <v>68.257670347596942</v>
      </c>
    </row>
    <row r="5" spans="1:18" x14ac:dyDescent="0.25">
      <c r="A5" s="1" t="s">
        <v>21</v>
      </c>
      <c r="B5">
        <v>46.003578640776645</v>
      </c>
      <c r="C5">
        <v>50.69782135922329</v>
      </c>
      <c r="D5">
        <v>45.064730097087349</v>
      </c>
      <c r="E5">
        <v>51.636669902912587</v>
      </c>
      <c r="H5">
        <v>51.63666990291258</v>
      </c>
      <c r="I5">
        <v>41.309335922330064</v>
      </c>
      <c r="J5">
        <v>50.697821359223283</v>
      </c>
      <c r="K5">
        <v>49.75897281553393</v>
      </c>
      <c r="N5">
        <v>36.615093203883461</v>
      </c>
      <c r="O5">
        <v>37.866891262135901</v>
      </c>
      <c r="P5">
        <v>52.57551844660189</v>
      </c>
      <c r="Q5">
        <v>69.161842718446607</v>
      </c>
      <c r="R5">
        <v>53.514366990291194</v>
      </c>
    </row>
    <row r="6" spans="1:18" x14ac:dyDescent="0.25">
      <c r="A6" s="1" t="s">
        <v>22</v>
      </c>
      <c r="B6">
        <v>23.311944642857124</v>
      </c>
      <c r="C6">
        <v>50.07751071428568</v>
      </c>
      <c r="D6">
        <v>68.209023214285708</v>
      </c>
      <c r="E6">
        <v>51.804321428571399</v>
      </c>
      <c r="H6">
        <v>50.940916071428539</v>
      </c>
      <c r="I6">
        <v>52.667726785714258</v>
      </c>
      <c r="J6">
        <v>44.465375892857125</v>
      </c>
      <c r="K6">
        <v>45.328781249999977</v>
      </c>
      <c r="N6">
        <v>11.224269642857127</v>
      </c>
      <c r="O6">
        <v>27.341169642857128</v>
      </c>
      <c r="P6">
        <v>56.553050892857101</v>
      </c>
      <c r="Q6">
        <v>85.477130357142826</v>
      </c>
      <c r="R6">
        <v>57.848158928571429</v>
      </c>
    </row>
    <row r="7" spans="1:18" x14ac:dyDescent="0.25">
      <c r="A7" s="1" t="s">
        <v>23</v>
      </c>
      <c r="B7">
        <v>64.937408030271101</v>
      </c>
      <c r="C7">
        <v>56.46731133067054</v>
      </c>
      <c r="D7">
        <v>55.055628547403799</v>
      </c>
      <c r="E7">
        <v>16.940193399201178</v>
      </c>
      <c r="H7">
        <v>47.997214631069951</v>
      </c>
      <c r="I7">
        <v>43.76216628126965</v>
      </c>
      <c r="J7">
        <v>56.467311330670562</v>
      </c>
      <c r="K7">
        <v>45.173849064536448</v>
      </c>
      <c r="N7">
        <v>46.585531847803182</v>
      </c>
      <c r="O7">
        <v>41.879922570247352</v>
      </c>
      <c r="P7">
        <v>63.52572524700436</v>
      </c>
      <c r="Q7">
        <v>68.231334524560225</v>
      </c>
      <c r="R7">
        <v>7.0584139163338238</v>
      </c>
    </row>
    <row r="8" spans="1:18" x14ac:dyDescent="0.25">
      <c r="A8" s="1" t="s">
        <v>24</v>
      </c>
      <c r="B8">
        <v>52.83684742268035</v>
      </c>
      <c r="C8">
        <v>48.849160824742249</v>
      </c>
      <c r="D8">
        <v>46.855317525773138</v>
      </c>
      <c r="E8">
        <v>44.861474226804091</v>
      </c>
      <c r="H8">
        <v>64.799907216494802</v>
      </c>
      <c r="I8">
        <v>47.852239175257672</v>
      </c>
      <c r="J8">
        <v>39.876865979381407</v>
      </c>
      <c r="K8">
        <v>40.873787628865941</v>
      </c>
      <c r="N8">
        <v>27.913806185567012</v>
      </c>
      <c r="O8">
        <v>27.91380618556698</v>
      </c>
      <c r="P8">
        <v>59.815298969072089</v>
      </c>
      <c r="Q8">
        <v>75.766045360824691</v>
      </c>
      <c r="R8">
        <v>33.895336082474188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workbookViewId="0">
      <selection activeCell="A4" sqref="A4:A9"/>
    </sheetView>
  </sheetViews>
  <sheetFormatPr defaultRowHeight="15" x14ac:dyDescent="0.25"/>
  <sheetData>
    <row r="1" spans="1:19" x14ac:dyDescent="0.25">
      <c r="B1" s="1" t="s">
        <v>16</v>
      </c>
      <c r="E1" s="1" t="s">
        <v>31</v>
      </c>
      <c r="F1" s="1"/>
      <c r="G1" s="1"/>
      <c r="H1" s="1"/>
      <c r="I1" s="1"/>
      <c r="J1" s="1"/>
      <c r="K1" s="1"/>
      <c r="M1" s="1" t="s">
        <v>42</v>
      </c>
    </row>
    <row r="2" spans="1:19" x14ac:dyDescent="0.25">
      <c r="C2" s="1"/>
      <c r="E2" s="1" t="s">
        <v>36</v>
      </c>
      <c r="F2" s="1"/>
      <c r="G2" s="1"/>
      <c r="H2" s="1"/>
      <c r="I2" s="1"/>
      <c r="J2" s="1"/>
      <c r="K2" s="1"/>
      <c r="M2" s="1" t="s">
        <v>37</v>
      </c>
      <c r="N2" s="1"/>
      <c r="O2" s="1"/>
      <c r="P2" s="1"/>
      <c r="Q2" s="1"/>
      <c r="R2" s="1"/>
      <c r="S2" s="1"/>
    </row>
    <row r="3" spans="1:19" x14ac:dyDescent="0.25">
      <c r="B3" s="1" t="s">
        <v>17</v>
      </c>
      <c r="C3" s="1" t="s">
        <v>18</v>
      </c>
      <c r="E3" s="1"/>
      <c r="F3" s="1" t="s">
        <v>32</v>
      </c>
      <c r="G3" s="1" t="s">
        <v>33</v>
      </c>
      <c r="H3" s="1" t="s">
        <v>34</v>
      </c>
      <c r="I3" s="1" t="s">
        <v>35</v>
      </c>
      <c r="J3" s="1">
        <v>-6</v>
      </c>
      <c r="K3" s="1">
        <v>-12</v>
      </c>
      <c r="M3" s="1"/>
      <c r="N3" s="1" t="s">
        <v>32</v>
      </c>
      <c r="O3" s="1" t="s">
        <v>33</v>
      </c>
      <c r="P3" s="1" t="s">
        <v>34</v>
      </c>
      <c r="Q3" s="1" t="s">
        <v>35</v>
      </c>
      <c r="R3" s="1">
        <v>-6</v>
      </c>
      <c r="S3" s="1">
        <v>-12</v>
      </c>
    </row>
    <row r="4" spans="1:19" x14ac:dyDescent="0.25">
      <c r="A4" s="1" t="s">
        <v>19</v>
      </c>
      <c r="B4">
        <v>79.166666671249999</v>
      </c>
      <c r="C4">
        <v>85.416666671249999</v>
      </c>
      <c r="E4" s="1" t="s">
        <v>19</v>
      </c>
      <c r="F4">
        <v>-13.33333333</v>
      </c>
      <c r="G4">
        <v>96.666666669999998</v>
      </c>
      <c r="H4">
        <v>130</v>
      </c>
      <c r="I4">
        <v>73.333333330000002</v>
      </c>
      <c r="J4">
        <v>-10</v>
      </c>
      <c r="K4">
        <v>6.6666666670000003</v>
      </c>
      <c r="M4" s="1" t="s">
        <v>19</v>
      </c>
      <c r="N4">
        <v>36.666666669999998</v>
      </c>
      <c r="O4">
        <v>106.66666669999999</v>
      </c>
      <c r="P4">
        <v>150</v>
      </c>
      <c r="Q4">
        <v>53.333333330000002</v>
      </c>
      <c r="R4">
        <v>20</v>
      </c>
      <c r="S4">
        <v>-13.33333333</v>
      </c>
    </row>
    <row r="5" spans="1:19" x14ac:dyDescent="0.25">
      <c r="A5" s="1" t="s">
        <v>20</v>
      </c>
      <c r="B5">
        <v>36.666666667125</v>
      </c>
      <c r="C5">
        <v>67.916666675000002</v>
      </c>
      <c r="E5" s="1" t="s">
        <v>20</v>
      </c>
      <c r="F5">
        <v>23.333333329999999</v>
      </c>
      <c r="G5">
        <v>16.666666670000001</v>
      </c>
      <c r="H5">
        <v>-3.3333333330000001</v>
      </c>
      <c r="I5">
        <v>80</v>
      </c>
      <c r="J5">
        <v>-13.33333333</v>
      </c>
      <c r="K5">
        <v>-73.333333330000002</v>
      </c>
      <c r="M5" s="1" t="s">
        <v>20</v>
      </c>
      <c r="N5">
        <v>23.333333329999999</v>
      </c>
      <c r="O5">
        <v>46.666666669999998</v>
      </c>
      <c r="P5">
        <v>46.666666669999998</v>
      </c>
      <c r="Q5">
        <v>60</v>
      </c>
      <c r="R5">
        <v>-43.333333330000002</v>
      </c>
      <c r="S5">
        <v>-83.333333330000002</v>
      </c>
    </row>
    <row r="6" spans="1:19" x14ac:dyDescent="0.25">
      <c r="A6" s="1" t="s">
        <v>21</v>
      </c>
      <c r="B6">
        <v>65.41666666750001</v>
      </c>
      <c r="C6">
        <v>77.916666675000002</v>
      </c>
      <c r="E6" s="1" t="s">
        <v>21</v>
      </c>
      <c r="F6">
        <v>-53.333333330000002</v>
      </c>
      <c r="G6">
        <v>103.33333330000001</v>
      </c>
      <c r="H6">
        <v>86.666666669999998</v>
      </c>
      <c r="I6">
        <v>110</v>
      </c>
      <c r="J6">
        <v>6.6666666670000003</v>
      </c>
      <c r="K6">
        <v>-13.33333333</v>
      </c>
      <c r="M6" s="1" t="s">
        <v>21</v>
      </c>
      <c r="N6">
        <v>-63.333333330000002</v>
      </c>
      <c r="O6">
        <v>43.333333330000002</v>
      </c>
      <c r="P6">
        <v>186.66666670000001</v>
      </c>
      <c r="Q6">
        <v>110</v>
      </c>
      <c r="R6">
        <v>6.6666666670000003</v>
      </c>
      <c r="S6">
        <v>-3.3333333330000001</v>
      </c>
    </row>
    <row r="7" spans="1:19" x14ac:dyDescent="0.25">
      <c r="A7" s="1" t="s">
        <v>22</v>
      </c>
      <c r="B7">
        <v>61.249999996249997</v>
      </c>
      <c r="C7">
        <v>81.249999995500005</v>
      </c>
      <c r="E7" s="1" t="s">
        <v>22</v>
      </c>
      <c r="F7">
        <v>-33.333333330000002</v>
      </c>
      <c r="G7">
        <v>13.33333333</v>
      </c>
      <c r="H7">
        <v>90</v>
      </c>
      <c r="I7">
        <v>80</v>
      </c>
      <c r="J7">
        <v>-3.3333333330000001</v>
      </c>
      <c r="K7">
        <v>-80</v>
      </c>
      <c r="M7" s="1" t="s">
        <v>22</v>
      </c>
      <c r="N7">
        <v>16.666666670000001</v>
      </c>
      <c r="O7">
        <v>163.33333329999999</v>
      </c>
      <c r="P7">
        <v>110</v>
      </c>
      <c r="Q7">
        <v>50</v>
      </c>
      <c r="R7">
        <v>36.666666669999998</v>
      </c>
      <c r="S7">
        <v>-70</v>
      </c>
    </row>
    <row r="8" spans="1:19" x14ac:dyDescent="0.25">
      <c r="A8" s="1" t="s">
        <v>23</v>
      </c>
      <c r="B8">
        <v>-11.66666666675</v>
      </c>
      <c r="C8">
        <v>-4.1666666671249999</v>
      </c>
      <c r="E8" s="1" t="s">
        <v>23</v>
      </c>
      <c r="F8">
        <v>-56.666666669999998</v>
      </c>
      <c r="G8">
        <v>-20</v>
      </c>
      <c r="H8">
        <v>-33.333333330000002</v>
      </c>
      <c r="I8">
        <v>-6.6666666670000003</v>
      </c>
      <c r="J8">
        <v>-30</v>
      </c>
      <c r="K8">
        <v>-70</v>
      </c>
      <c r="M8" s="1" t="s">
        <v>23</v>
      </c>
      <c r="N8">
        <v>3.3333333330000001</v>
      </c>
      <c r="O8">
        <v>30</v>
      </c>
      <c r="P8">
        <v>16.666666670000001</v>
      </c>
      <c r="Q8">
        <v>-26.666666670000001</v>
      </c>
      <c r="R8" s="2">
        <v>1.6342500000000001E-13</v>
      </c>
      <c r="S8">
        <v>-50</v>
      </c>
    </row>
    <row r="9" spans="1:19" x14ac:dyDescent="0.25">
      <c r="A9" s="1" t="s">
        <v>24</v>
      </c>
      <c r="B9">
        <v>42.5</v>
      </c>
      <c r="C9">
        <v>42.5</v>
      </c>
      <c r="E9" s="1" t="s">
        <v>24</v>
      </c>
      <c r="F9">
        <v>-30</v>
      </c>
      <c r="G9">
        <v>16.666666670000001</v>
      </c>
      <c r="H9">
        <v>100</v>
      </c>
      <c r="I9">
        <v>43.333333330000002</v>
      </c>
      <c r="J9">
        <v>-23.333333329999999</v>
      </c>
      <c r="K9">
        <v>-6.6666666670000003</v>
      </c>
      <c r="M9" s="1" t="s">
        <v>24</v>
      </c>
      <c r="N9">
        <v>20</v>
      </c>
      <c r="O9">
        <v>36.666666669999998</v>
      </c>
      <c r="P9">
        <v>100</v>
      </c>
      <c r="Q9">
        <v>53.333333330000002</v>
      </c>
      <c r="R9">
        <v>46.666666669999998</v>
      </c>
      <c r="S9">
        <v>-16.666666670000001</v>
      </c>
    </row>
    <row r="10" spans="1:19" x14ac:dyDescent="0.25">
      <c r="A10" s="1" t="s">
        <v>25</v>
      </c>
      <c r="B10">
        <v>-4.1666666667500003</v>
      </c>
      <c r="C10">
        <v>3.3333333325000005</v>
      </c>
      <c r="E10" s="1" t="s">
        <v>25</v>
      </c>
      <c r="F10">
        <v>-100</v>
      </c>
      <c r="G10">
        <v>3.3333333330000001</v>
      </c>
      <c r="H10">
        <v>3.3333333330000001</v>
      </c>
      <c r="I10">
        <v>-33.333333330000002</v>
      </c>
      <c r="J10">
        <v>-80</v>
      </c>
      <c r="K10">
        <v>-63.333333330000002</v>
      </c>
      <c r="M10" s="1" t="s">
        <v>25</v>
      </c>
      <c r="N10">
        <v>40</v>
      </c>
      <c r="O10">
        <v>33.333333330000002</v>
      </c>
      <c r="P10">
        <v>33.333333330000002</v>
      </c>
      <c r="Q10">
        <v>-13.33333333</v>
      </c>
      <c r="R10">
        <v>-60</v>
      </c>
      <c r="S10">
        <v>-113.33333330000001</v>
      </c>
    </row>
    <row r="11" spans="1:19" x14ac:dyDescent="0.25">
      <c r="A11" s="1" t="s">
        <v>26</v>
      </c>
      <c r="B11">
        <v>18.333333334999999</v>
      </c>
      <c r="C11">
        <v>34.583333334624996</v>
      </c>
      <c r="E11" s="1" t="s">
        <v>26</v>
      </c>
      <c r="F11">
        <v>26.666666670000001</v>
      </c>
      <c r="G11">
        <v>-13.33333333</v>
      </c>
      <c r="H11">
        <v>26.666666670000001</v>
      </c>
      <c r="I11">
        <v>33.333333330000002</v>
      </c>
      <c r="J11">
        <v>-56.666666669999998</v>
      </c>
      <c r="K11">
        <v>-66.666666669999998</v>
      </c>
      <c r="M11" s="1" t="s">
        <v>26</v>
      </c>
      <c r="N11">
        <v>-33.333333330000002</v>
      </c>
      <c r="O11">
        <v>46.666666669999998</v>
      </c>
      <c r="P11">
        <v>26.666666670000001</v>
      </c>
      <c r="Q11">
        <v>33.333333330000002</v>
      </c>
      <c r="R11">
        <v>-66.666666669999998</v>
      </c>
      <c r="S11">
        <v>-66.666666669999998</v>
      </c>
    </row>
    <row r="12" spans="1:19" x14ac:dyDescent="0.25">
      <c r="A12" s="1" t="s">
        <v>27</v>
      </c>
      <c r="B12">
        <v>44.583333334624996</v>
      </c>
      <c r="C12">
        <v>74.583333342499998</v>
      </c>
      <c r="E12" s="1" t="s">
        <v>27</v>
      </c>
      <c r="F12">
        <v>146.66666670000001</v>
      </c>
      <c r="G12">
        <v>-43.333333330000002</v>
      </c>
      <c r="H12">
        <v>13.33333333</v>
      </c>
      <c r="I12">
        <v>16.666666670000001</v>
      </c>
      <c r="J12">
        <v>6.6666666670000003</v>
      </c>
      <c r="K12">
        <v>-13.33333333</v>
      </c>
      <c r="M12" s="1" t="s">
        <v>27</v>
      </c>
      <c r="N12">
        <v>56.666666669999998</v>
      </c>
      <c r="O12">
        <v>6.6666666670000003</v>
      </c>
      <c r="P12">
        <v>113.33333330000001</v>
      </c>
      <c r="Q12">
        <v>46.666666669999998</v>
      </c>
      <c r="R12">
        <v>6.6666666670000003</v>
      </c>
      <c r="S12">
        <v>46.666666669999998</v>
      </c>
    </row>
    <row r="13" spans="1:19" x14ac:dyDescent="0.25">
      <c r="A13" s="1" t="s">
        <v>28</v>
      </c>
      <c r="B13">
        <v>36.666666665375004</v>
      </c>
      <c r="C13">
        <v>55.416666661625001</v>
      </c>
      <c r="E13" s="1" t="s">
        <v>28</v>
      </c>
      <c r="F13">
        <v>23.333333329999999</v>
      </c>
      <c r="G13">
        <v>33.333333330000002</v>
      </c>
      <c r="H13">
        <v>36.666666669999998</v>
      </c>
      <c r="I13">
        <v>33.333333330000002</v>
      </c>
      <c r="J13">
        <v>10</v>
      </c>
      <c r="K13">
        <v>-126.66666669999999</v>
      </c>
      <c r="M13" s="1" t="s">
        <v>28</v>
      </c>
      <c r="N13">
        <v>-6.6666666670000003</v>
      </c>
      <c r="O13">
        <v>73.333333330000002</v>
      </c>
      <c r="P13">
        <v>16.666666670000001</v>
      </c>
      <c r="Q13">
        <v>83.333333330000002</v>
      </c>
      <c r="R13">
        <v>0</v>
      </c>
      <c r="S13">
        <v>-86.666666669999998</v>
      </c>
    </row>
    <row r="14" spans="1:19" x14ac:dyDescent="0.25">
      <c r="A14" s="1" t="s">
        <v>29</v>
      </c>
      <c r="B14">
        <v>34.583333334999999</v>
      </c>
      <c r="C14">
        <v>52.083333326749994</v>
      </c>
      <c r="E14" s="1" t="s">
        <v>29</v>
      </c>
      <c r="F14">
        <v>-33.333333330000002</v>
      </c>
      <c r="G14">
        <v>76.666666669999998</v>
      </c>
      <c r="H14">
        <v>56.666666669999998</v>
      </c>
      <c r="I14">
        <v>63.333333330000002</v>
      </c>
      <c r="J14">
        <v>-20</v>
      </c>
      <c r="K14">
        <v>-70</v>
      </c>
      <c r="M14" s="1" t="s">
        <v>29</v>
      </c>
      <c r="N14">
        <v>96.666666669999998</v>
      </c>
      <c r="O14">
        <v>56.666666669999998</v>
      </c>
      <c r="P14">
        <v>-13.33333333</v>
      </c>
      <c r="Q14">
        <v>-26.666666670000001</v>
      </c>
      <c r="R14">
        <v>20</v>
      </c>
      <c r="S14">
        <v>-70</v>
      </c>
    </row>
    <row r="15" spans="1:19" x14ac:dyDescent="0.25">
      <c r="A15" s="1" t="s">
        <v>30</v>
      </c>
      <c r="B15">
        <v>21.666666670875003</v>
      </c>
      <c r="C15">
        <v>104.16666667125</v>
      </c>
      <c r="E15" s="1" t="s">
        <v>30</v>
      </c>
      <c r="F15">
        <v>6.6666666670000003</v>
      </c>
      <c r="G15">
        <v>106.66666669999999</v>
      </c>
      <c r="H15">
        <v>-6.6666666670000003</v>
      </c>
      <c r="I15">
        <v>90</v>
      </c>
      <c r="J15">
        <v>-20</v>
      </c>
      <c r="K15">
        <v>-13.33333333</v>
      </c>
      <c r="M15" s="1" t="s">
        <v>30</v>
      </c>
      <c r="N15">
        <v>-53.333333330000002</v>
      </c>
      <c r="O15">
        <v>-3.3333333330000001</v>
      </c>
      <c r="P15">
        <v>-66.666666669999998</v>
      </c>
      <c r="Q15">
        <v>100</v>
      </c>
      <c r="R15">
        <v>-20</v>
      </c>
      <c r="S15">
        <v>-13.33333333</v>
      </c>
    </row>
    <row r="16" spans="1:19" x14ac:dyDescent="0.25">
      <c r="E16" s="1"/>
    </row>
    <row r="17" spans="5:19" x14ac:dyDescent="0.25">
      <c r="E17" s="1" t="s">
        <v>38</v>
      </c>
      <c r="F17">
        <f>AVERAGE(F4:F15)</f>
        <v>-7.7777777744166663</v>
      </c>
      <c r="G17">
        <f t="shared" ref="G17:K17" si="0">AVERAGE(G4:G15)</f>
        <v>32.500000001083336</v>
      </c>
      <c r="H17">
        <f t="shared" si="0"/>
        <v>41.666666667749993</v>
      </c>
      <c r="I17">
        <f t="shared" si="0"/>
        <v>48.61111111025</v>
      </c>
      <c r="J17">
        <f>AVERAGE(J4:J15)</f>
        <v>-19.444444444083334</v>
      </c>
      <c r="K17">
        <f t="shared" si="0"/>
        <v>-49.166666668333335</v>
      </c>
      <c r="M17" s="1" t="s">
        <v>38</v>
      </c>
      <c r="N17">
        <f>AVERAGE(N4:N15)</f>
        <v>11.388888890499999</v>
      </c>
      <c r="O17">
        <f t="shared" ref="O17:Q17" si="1">AVERAGE(O4:O15)</f>
        <v>53.333333333666666</v>
      </c>
      <c r="P17">
        <f t="shared" si="1"/>
        <v>60.000000000833346</v>
      </c>
      <c r="Q17">
        <f t="shared" si="1"/>
        <v>43.611111110000003</v>
      </c>
      <c r="R17">
        <f>AVERAGE(R4:R15)</f>
        <v>-4.4444444438333193</v>
      </c>
      <c r="S17">
        <f t="shared" ref="S17" si="2">AVERAGE(S4:S15)</f>
        <v>-44.999999996916664</v>
      </c>
    </row>
    <row r="18" spans="5:19" x14ac:dyDescent="0.25">
      <c r="E18" s="1" t="s">
        <v>39</v>
      </c>
      <c r="F18">
        <f>_xlfn.STDEV.S(F4:F15)</f>
        <v>61.780539150470034</v>
      </c>
      <c r="G18">
        <f t="shared" ref="G18:K18" si="3">_xlfn.STDEV.S(G4:G15)</f>
        <v>51.269243738728598</v>
      </c>
      <c r="H18">
        <f t="shared" si="3"/>
        <v>50.722059034760797</v>
      </c>
      <c r="I18">
        <f t="shared" si="3"/>
        <v>42.174680836206001</v>
      </c>
      <c r="J18">
        <f t="shared" si="3"/>
        <v>26.622438069836051</v>
      </c>
      <c r="K18">
        <f t="shared" si="3"/>
        <v>40.104031391574132</v>
      </c>
      <c r="M18" s="1" t="s">
        <v>39</v>
      </c>
      <c r="N18">
        <f>_xlfn.STDEV.S(N4:N15)</f>
        <v>45.912924465524988</v>
      </c>
      <c r="O18">
        <f t="shared" ref="O18:S18" si="4">_xlfn.STDEV.S(O4:O15)</f>
        <v>44.879186866314946</v>
      </c>
      <c r="P18">
        <f t="shared" si="4"/>
        <v>72.780283713254491</v>
      </c>
      <c r="Q18">
        <f t="shared" si="4"/>
        <v>45.626023350242818</v>
      </c>
      <c r="R18">
        <f t="shared" si="4"/>
        <v>36.302136547543569</v>
      </c>
      <c r="S18">
        <f t="shared" si="4"/>
        <v>45.293654646047891</v>
      </c>
    </row>
    <row r="19" spans="5:19" x14ac:dyDescent="0.25">
      <c r="E19" s="1" t="s">
        <v>40</v>
      </c>
      <c r="F19">
        <f>F18/SQRT(12)</f>
        <v>17.834505454602045</v>
      </c>
      <c r="G19">
        <f t="shared" ref="G19:K19" si="5">G18/SQRT(12)</f>
        <v>14.800155836851747</v>
      </c>
      <c r="H19">
        <f t="shared" si="5"/>
        <v>14.642197218785618</v>
      </c>
      <c r="I19">
        <f t="shared" si="5"/>
        <v>12.174781666885044</v>
      </c>
      <c r="J19">
        <f t="shared" si="5"/>
        <v>7.6852358930519928</v>
      </c>
      <c r="K19">
        <f t="shared" si="5"/>
        <v>11.577036659757264</v>
      </c>
      <c r="M19" s="1" t="s">
        <v>40</v>
      </c>
      <c r="N19">
        <f>N18/SQRT(12)</f>
        <v>13.253919649726903</v>
      </c>
      <c r="O19">
        <f t="shared" ref="O19" si="6">O18/SQRT(12)</f>
        <v>12.955505309139227</v>
      </c>
      <c r="P19">
        <f t="shared" ref="P19" si="7">P18/SQRT(12)</f>
        <v>21.009858196772409</v>
      </c>
      <c r="Q19">
        <f t="shared" ref="Q19" si="8">Q18/SQRT(12)</f>
        <v>13.171098431657422</v>
      </c>
      <c r="R19">
        <f t="shared" ref="R19" si="9">R18/SQRT(12)</f>
        <v>10.479524153941416</v>
      </c>
      <c r="S19">
        <f t="shared" ref="S19" si="10">S18/SQRT(12)</f>
        <v>13.075151851238848</v>
      </c>
    </row>
    <row r="20" spans="5:19" x14ac:dyDescent="0.25">
      <c r="M20" s="1"/>
    </row>
    <row r="21" spans="5:19" x14ac:dyDescent="0.25">
      <c r="E21" s="1" t="s">
        <v>43</v>
      </c>
      <c r="F21" s="1"/>
      <c r="G21" s="1"/>
      <c r="H21" s="1"/>
      <c r="I21" s="1"/>
      <c r="J21" s="1"/>
      <c r="K21" s="1"/>
      <c r="M21" s="1" t="s">
        <v>44</v>
      </c>
      <c r="N21" s="1"/>
      <c r="O21" s="1"/>
      <c r="P21" s="1"/>
      <c r="Q21" s="1"/>
      <c r="R21" s="1"/>
      <c r="S21" s="1"/>
    </row>
    <row r="22" spans="5:19" x14ac:dyDescent="0.25">
      <c r="E22" s="1"/>
      <c r="F22" s="1" t="s">
        <v>32</v>
      </c>
      <c r="G22" s="1" t="s">
        <v>33</v>
      </c>
      <c r="H22" s="1" t="s">
        <v>34</v>
      </c>
      <c r="I22" s="1" t="s">
        <v>35</v>
      </c>
      <c r="J22" s="1">
        <v>-6</v>
      </c>
      <c r="K22" s="1">
        <v>-12</v>
      </c>
      <c r="M22" s="1"/>
      <c r="N22" s="1" t="s">
        <v>32</v>
      </c>
      <c r="O22" s="1" t="s">
        <v>33</v>
      </c>
      <c r="P22" s="1" t="s">
        <v>34</v>
      </c>
      <c r="Q22" s="1" t="s">
        <v>35</v>
      </c>
      <c r="R22" s="1">
        <v>-6</v>
      </c>
      <c r="S22" s="1">
        <v>-12</v>
      </c>
    </row>
    <row r="23" spans="5:19" x14ac:dyDescent="0.25">
      <c r="E23" s="1" t="s">
        <v>19</v>
      </c>
      <c r="F23">
        <v>46.666666669999998</v>
      </c>
      <c r="G23">
        <v>116.66666669999999</v>
      </c>
      <c r="H23">
        <v>130</v>
      </c>
      <c r="I23">
        <v>53.333333330000002</v>
      </c>
      <c r="J23">
        <v>50</v>
      </c>
      <c r="K23">
        <v>-3.3333333330000001</v>
      </c>
      <c r="M23" s="1" t="s">
        <v>19</v>
      </c>
      <c r="N23">
        <v>76.666666669999998</v>
      </c>
      <c r="O23">
        <v>76.666666669999998</v>
      </c>
      <c r="P23">
        <v>140</v>
      </c>
      <c r="Q23">
        <v>43.333333330000002</v>
      </c>
      <c r="R23">
        <v>60</v>
      </c>
      <c r="S23">
        <v>16.666666670000001</v>
      </c>
    </row>
    <row r="24" spans="5:19" x14ac:dyDescent="0.25">
      <c r="E24" s="1" t="s">
        <v>20</v>
      </c>
      <c r="F24">
        <v>83.333333330000002</v>
      </c>
      <c r="G24">
        <v>106.66666669999999</v>
      </c>
      <c r="H24">
        <v>16.666666670000001</v>
      </c>
      <c r="I24">
        <v>10</v>
      </c>
      <c r="J24">
        <v>-63.333333330000002</v>
      </c>
      <c r="K24">
        <v>-33.333333330000002</v>
      </c>
      <c r="M24" s="1" t="s">
        <v>20</v>
      </c>
      <c r="N24">
        <v>93.333333330000002</v>
      </c>
      <c r="O24">
        <v>166.66666670000001</v>
      </c>
      <c r="P24">
        <v>36.666666669999998</v>
      </c>
      <c r="Q24">
        <v>30</v>
      </c>
      <c r="R24">
        <v>-43.333333330000002</v>
      </c>
      <c r="S24">
        <v>-83.333333330000002</v>
      </c>
    </row>
    <row r="25" spans="5:19" x14ac:dyDescent="0.25">
      <c r="E25" s="1" t="s">
        <v>21</v>
      </c>
      <c r="F25">
        <v>-73.333333330000002</v>
      </c>
      <c r="G25">
        <v>83.333333330000002</v>
      </c>
      <c r="H25">
        <v>156.66666670000001</v>
      </c>
      <c r="I25">
        <v>90</v>
      </c>
      <c r="J25">
        <v>46.666666669999998</v>
      </c>
      <c r="K25">
        <v>-13.33333333</v>
      </c>
      <c r="M25" s="1" t="s">
        <v>21</v>
      </c>
      <c r="N25">
        <v>76.666666669999998</v>
      </c>
      <c r="O25">
        <v>73.333333330000002</v>
      </c>
      <c r="P25">
        <v>126.66666669999999</v>
      </c>
      <c r="Q25">
        <v>90</v>
      </c>
      <c r="R25">
        <v>36.666666669999998</v>
      </c>
      <c r="S25">
        <v>116.66666669999999</v>
      </c>
    </row>
    <row r="26" spans="5:19" x14ac:dyDescent="0.25">
      <c r="E26" s="1" t="s">
        <v>22</v>
      </c>
      <c r="F26">
        <v>6.6666666670000003</v>
      </c>
      <c r="G26">
        <v>93.333333330000002</v>
      </c>
      <c r="H26">
        <v>110</v>
      </c>
      <c r="I26">
        <v>120</v>
      </c>
      <c r="J26">
        <v>126.66666669999999</v>
      </c>
      <c r="K26">
        <v>-20</v>
      </c>
      <c r="M26" s="1" t="s">
        <v>22</v>
      </c>
      <c r="N26">
        <v>6.6666666670000003</v>
      </c>
      <c r="O26">
        <v>113.33333330000001</v>
      </c>
      <c r="P26">
        <v>70</v>
      </c>
      <c r="Q26">
        <v>130</v>
      </c>
      <c r="R26">
        <v>6.6666666670000003</v>
      </c>
      <c r="S26">
        <v>-30</v>
      </c>
    </row>
    <row r="27" spans="5:19" x14ac:dyDescent="0.25">
      <c r="E27" s="1" t="s">
        <v>23</v>
      </c>
      <c r="F27">
        <v>-56.666666669999998</v>
      </c>
      <c r="G27">
        <v>0</v>
      </c>
      <c r="H27">
        <v>26.666666670000001</v>
      </c>
      <c r="I27">
        <v>3.3333333330000001</v>
      </c>
      <c r="J27">
        <v>40</v>
      </c>
      <c r="K27">
        <v>-30</v>
      </c>
      <c r="M27" s="1" t="s">
        <v>23</v>
      </c>
      <c r="N27">
        <v>-46.666666669999998</v>
      </c>
      <c r="O27">
        <v>40</v>
      </c>
      <c r="P27">
        <v>16.666666670000001</v>
      </c>
      <c r="Q27">
        <v>-16.666666670000001</v>
      </c>
      <c r="R27">
        <v>10</v>
      </c>
      <c r="S27">
        <v>-40</v>
      </c>
    </row>
    <row r="28" spans="5:19" x14ac:dyDescent="0.25">
      <c r="E28" s="1" t="s">
        <v>24</v>
      </c>
      <c r="F28">
        <v>-10</v>
      </c>
      <c r="G28">
        <v>56.666666669999998</v>
      </c>
      <c r="H28">
        <v>100</v>
      </c>
      <c r="I28">
        <v>23.333333329999999</v>
      </c>
      <c r="J28">
        <v>46.666666669999998</v>
      </c>
      <c r="K28">
        <v>13.33333333</v>
      </c>
      <c r="M28" s="1" t="s">
        <v>24</v>
      </c>
      <c r="N28">
        <v>20</v>
      </c>
      <c r="O28">
        <v>16.666666670000001</v>
      </c>
      <c r="P28">
        <v>70</v>
      </c>
      <c r="Q28">
        <v>63.333333330000002</v>
      </c>
      <c r="R28">
        <v>66.666666669999998</v>
      </c>
      <c r="S28">
        <v>43.333333330000002</v>
      </c>
    </row>
    <row r="29" spans="5:19" x14ac:dyDescent="0.25">
      <c r="E29" s="1" t="s">
        <v>25</v>
      </c>
      <c r="F29">
        <v>20</v>
      </c>
      <c r="G29">
        <v>-16.666666670000001</v>
      </c>
      <c r="H29">
        <v>-6.6666666670000003</v>
      </c>
      <c r="I29">
        <v>-13.33333333</v>
      </c>
      <c r="J29">
        <v>-70</v>
      </c>
      <c r="K29">
        <v>-53.333333330000002</v>
      </c>
      <c r="M29" s="1" t="s">
        <v>25</v>
      </c>
      <c r="N29">
        <v>0</v>
      </c>
      <c r="O29">
        <v>33.333333330000002</v>
      </c>
      <c r="P29">
        <v>13.33333333</v>
      </c>
      <c r="Q29">
        <v>-3.3333333330000001</v>
      </c>
      <c r="R29">
        <v>-30</v>
      </c>
      <c r="S29">
        <v>-23.333333329999999</v>
      </c>
    </row>
    <row r="30" spans="5:19" x14ac:dyDescent="0.25">
      <c r="E30" s="1" t="s">
        <v>26</v>
      </c>
      <c r="F30">
        <v>-3.3333333330000001</v>
      </c>
      <c r="G30">
        <v>66.666666669999998</v>
      </c>
      <c r="H30">
        <v>36.666666669999998</v>
      </c>
      <c r="I30">
        <v>43.333333330000002</v>
      </c>
      <c r="J30">
        <v>-36.666666669999998</v>
      </c>
      <c r="K30">
        <v>-56.666666669999998</v>
      </c>
      <c r="M30" s="1" t="s">
        <v>26</v>
      </c>
      <c r="N30">
        <v>16.666666670000001</v>
      </c>
      <c r="O30">
        <v>46.666666669999998</v>
      </c>
      <c r="P30">
        <v>36.666666669999998</v>
      </c>
      <c r="Q30">
        <v>33.333333330000002</v>
      </c>
      <c r="R30">
        <v>-96.666666669999998</v>
      </c>
      <c r="S30">
        <v>-26.666666670000001</v>
      </c>
    </row>
    <row r="31" spans="5:19" x14ac:dyDescent="0.25">
      <c r="E31" s="1" t="s">
        <v>27</v>
      </c>
      <c r="F31">
        <v>116.66666669999999</v>
      </c>
      <c r="G31">
        <v>56.666666669999998</v>
      </c>
      <c r="H31">
        <v>73.333333330000002</v>
      </c>
      <c r="I31">
        <v>66.666666669999998</v>
      </c>
      <c r="J31">
        <v>36.666666669999998</v>
      </c>
      <c r="K31">
        <v>-13.33333333</v>
      </c>
      <c r="M31" s="1" t="s">
        <v>27</v>
      </c>
      <c r="N31">
        <v>116.66666669999999</v>
      </c>
      <c r="O31">
        <v>26.666666670000001</v>
      </c>
      <c r="P31">
        <v>73.333333330000002</v>
      </c>
      <c r="Q31">
        <v>66.666666669999998</v>
      </c>
      <c r="R31">
        <v>26.666666670000001</v>
      </c>
      <c r="S31">
        <v>66.666666669999998</v>
      </c>
    </row>
    <row r="32" spans="5:19" x14ac:dyDescent="0.25">
      <c r="E32" s="1" t="s">
        <v>28</v>
      </c>
      <c r="F32">
        <v>-16.666666670000001</v>
      </c>
      <c r="G32">
        <v>73.333333330000002</v>
      </c>
      <c r="H32">
        <v>86.666666669999998</v>
      </c>
      <c r="I32">
        <v>83.333333330000002</v>
      </c>
      <c r="J32">
        <v>40</v>
      </c>
      <c r="K32">
        <v>-56.666666669999998</v>
      </c>
      <c r="M32" s="1" t="s">
        <v>28</v>
      </c>
      <c r="N32">
        <v>3.3333333330000001</v>
      </c>
      <c r="O32">
        <v>93.333333330000002</v>
      </c>
      <c r="P32">
        <v>16.666666670000001</v>
      </c>
      <c r="Q32">
        <v>103.33333330000001</v>
      </c>
      <c r="R32">
        <v>90</v>
      </c>
      <c r="S32">
        <v>-56.666666669999998</v>
      </c>
    </row>
    <row r="33" spans="5:19" x14ac:dyDescent="0.25">
      <c r="E33" s="1" t="s">
        <v>29</v>
      </c>
      <c r="F33">
        <v>-13.33333333</v>
      </c>
      <c r="G33">
        <v>46.666666669999998</v>
      </c>
      <c r="H33">
        <v>-3.3333333330000001</v>
      </c>
      <c r="I33">
        <v>143.33333329999999</v>
      </c>
      <c r="J33">
        <v>30</v>
      </c>
      <c r="K33">
        <v>-70</v>
      </c>
      <c r="M33" s="1" t="s">
        <v>29</v>
      </c>
      <c r="N33">
        <v>66.666666669999998</v>
      </c>
      <c r="O33">
        <v>46.666666669999998</v>
      </c>
      <c r="P33">
        <v>6.6666666670000003</v>
      </c>
      <c r="Q33">
        <v>123.33333330000001</v>
      </c>
      <c r="R33">
        <v>10</v>
      </c>
      <c r="S33">
        <v>-50</v>
      </c>
    </row>
    <row r="34" spans="5:19" x14ac:dyDescent="0.25">
      <c r="E34" s="1" t="s">
        <v>30</v>
      </c>
      <c r="F34">
        <v>-53.333333330000002</v>
      </c>
      <c r="G34">
        <v>126.66666669999999</v>
      </c>
      <c r="H34">
        <v>163.33333329999999</v>
      </c>
      <c r="I34">
        <v>120</v>
      </c>
      <c r="J34">
        <v>40</v>
      </c>
      <c r="K34">
        <v>56.666666669999998</v>
      </c>
      <c r="M34" s="1" t="s">
        <v>30</v>
      </c>
      <c r="N34">
        <v>146.66666670000001</v>
      </c>
      <c r="O34">
        <v>136.66666670000001</v>
      </c>
      <c r="P34">
        <v>153.33333329999999</v>
      </c>
      <c r="Q34">
        <v>40</v>
      </c>
      <c r="R34">
        <v>-10</v>
      </c>
      <c r="S34">
        <v>26.666666670000001</v>
      </c>
    </row>
    <row r="36" spans="5:19" x14ac:dyDescent="0.25">
      <c r="E36" s="1" t="s">
        <v>38</v>
      </c>
      <c r="F36">
        <f>AVERAGE(F23:F34)</f>
        <v>3.8888888919999984</v>
      </c>
      <c r="G36">
        <f t="shared" ref="G36:I36" si="11">AVERAGE(G23:G34)</f>
        <v>67.50000000833333</v>
      </c>
      <c r="H36">
        <f t="shared" si="11"/>
        <v>74.16666666750001</v>
      </c>
      <c r="I36">
        <f t="shared" si="11"/>
        <v>61.944444441083334</v>
      </c>
      <c r="J36">
        <f>AVERAGE(J23:J34)</f>
        <v>23.888888892499995</v>
      </c>
      <c r="K36">
        <f t="shared" ref="K36" si="12">AVERAGE(K23:K34)</f>
        <v>-23.333333332750001</v>
      </c>
      <c r="M36" s="1" t="s">
        <v>38</v>
      </c>
      <c r="N36">
        <f>AVERAGE(N23:N34)</f>
        <v>48.055555561666665</v>
      </c>
      <c r="O36">
        <f t="shared" ref="O36:Q36" si="13">AVERAGE(O23:O34)</f>
        <v>72.500000003333341</v>
      </c>
      <c r="P36">
        <f t="shared" si="13"/>
        <v>63.333333333916663</v>
      </c>
      <c r="Q36">
        <f t="shared" si="13"/>
        <v>58.611111104750016</v>
      </c>
      <c r="R36">
        <f>AVERAGE(R23:R34)</f>
        <v>10.555555556416666</v>
      </c>
      <c r="S36">
        <f t="shared" ref="S36" si="14">AVERAGE(S23:S34)</f>
        <v>-3.3333333300000008</v>
      </c>
    </row>
    <row r="37" spans="5:19" x14ac:dyDescent="0.25">
      <c r="E37" s="1" t="s">
        <v>39</v>
      </c>
      <c r="F37">
        <f>_xlfn.STDEV.S(F23:F34)</f>
        <v>56.404622878800737</v>
      </c>
      <c r="G37">
        <f t="shared" ref="G37:K37" si="15">_xlfn.STDEV.S(G23:G34)</f>
        <v>43.394479014855207</v>
      </c>
      <c r="H37">
        <f t="shared" si="15"/>
        <v>59.917873085023878</v>
      </c>
      <c r="I37">
        <f t="shared" si="15"/>
        <v>50.7610431450927</v>
      </c>
      <c r="J37">
        <f t="shared" si="15"/>
        <v>55.063477302370032</v>
      </c>
      <c r="K37">
        <f t="shared" si="15"/>
        <v>35.419563162201925</v>
      </c>
      <c r="M37" s="1" t="s">
        <v>39</v>
      </c>
      <c r="N37">
        <f>_xlfn.STDEV.S(N23:N34)</f>
        <v>56.594576851644547</v>
      </c>
      <c r="O37">
        <f t="shared" ref="O37:S37" si="16">_xlfn.STDEV.S(O23:O34)</f>
        <v>46.949898082160445</v>
      </c>
      <c r="P37">
        <f t="shared" si="16"/>
        <v>51.932356934188931</v>
      </c>
      <c r="Q37">
        <f t="shared" si="16"/>
        <v>46.611619764263338</v>
      </c>
      <c r="R37">
        <f t="shared" si="16"/>
        <v>51.636517760414961</v>
      </c>
      <c r="S37">
        <f t="shared" si="16"/>
        <v>58.153402158220786</v>
      </c>
    </row>
    <row r="38" spans="5:19" x14ac:dyDescent="0.25">
      <c r="E38" s="1" t="s">
        <v>40</v>
      </c>
      <c r="F38">
        <f>F37/SQRT(12)</f>
        <v>16.282612101307464</v>
      </c>
      <c r="G38">
        <f t="shared" ref="G38" si="17">G37/SQRT(12)</f>
        <v>12.526907070285111</v>
      </c>
      <c r="H38">
        <f t="shared" ref="H38" si="18">H37/SQRT(12)</f>
        <v>17.296800077454186</v>
      </c>
      <c r="I38">
        <f t="shared" ref="I38" si="19">I37/SQRT(12)</f>
        <v>14.65345096208274</v>
      </c>
      <c r="J38">
        <f t="shared" ref="J38" si="20">J37/SQRT(12)</f>
        <v>15.895456721520095</v>
      </c>
      <c r="K38">
        <f t="shared" ref="K38" si="21">K37/SQRT(12)</f>
        <v>10.224747163138117</v>
      </c>
      <c r="M38" s="1" t="s">
        <v>40</v>
      </c>
      <c r="N38">
        <f>N37/SQRT(12)</f>
        <v>16.337447089984973</v>
      </c>
      <c r="O38">
        <f t="shared" ref="O38" si="22">O37/SQRT(12)</f>
        <v>13.553268148080415</v>
      </c>
      <c r="P38">
        <f t="shared" ref="P38" si="23">P37/SQRT(12)</f>
        <v>14.991580127802855</v>
      </c>
      <c r="Q38">
        <f t="shared" ref="Q38" si="24">Q37/SQRT(12)</f>
        <v>13.455615609130961</v>
      </c>
      <c r="R38">
        <f t="shared" ref="R38" si="25">R37/SQRT(12)</f>
        <v>14.906178714495235</v>
      </c>
      <c r="S38">
        <f t="shared" ref="S38" si="26">S37/SQRT(12)</f>
        <v>16.787441195170668</v>
      </c>
    </row>
    <row r="39" spans="5:19" x14ac:dyDescent="0.25">
      <c r="E39" s="1" t="s">
        <v>41</v>
      </c>
      <c r="F39">
        <f>F36-26.9444444</f>
        <v>-23.055555508000001</v>
      </c>
      <c r="G39">
        <f t="shared" ref="G39:K39" si="27">G36-26.9444444</f>
        <v>40.555555608333336</v>
      </c>
      <c r="H39">
        <f t="shared" si="27"/>
        <v>47.222222267500015</v>
      </c>
      <c r="I39">
        <f t="shared" si="27"/>
        <v>35.000000041083339</v>
      </c>
      <c r="J39">
        <f t="shared" si="27"/>
        <v>-3.0555555075000029</v>
      </c>
      <c r="K39">
        <f t="shared" si="27"/>
        <v>-50.277777732749996</v>
      </c>
      <c r="M39" s="1" t="s">
        <v>41</v>
      </c>
      <c r="N39">
        <f>N36-21.805</f>
        <v>26.250555561666665</v>
      </c>
      <c r="O39">
        <f t="shared" ref="O39:S39" si="28">O36-21.805</f>
        <v>50.695000003333341</v>
      </c>
      <c r="P39">
        <f t="shared" si="28"/>
        <v>41.528333333916663</v>
      </c>
      <c r="Q39">
        <f t="shared" si="28"/>
        <v>36.806111104750016</v>
      </c>
      <c r="R39">
        <f t="shared" si="28"/>
        <v>-11.249444443583334</v>
      </c>
      <c r="S39">
        <f t="shared" si="28"/>
        <v>-25.138333330000002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0"/>
  <sheetViews>
    <sheetView workbookViewId="0">
      <selection activeCell="J7" sqref="J7"/>
    </sheetView>
  </sheetViews>
  <sheetFormatPr defaultRowHeight="15" x14ac:dyDescent="0.25"/>
  <sheetData>
    <row r="1" spans="1:19" x14ac:dyDescent="0.25">
      <c r="B1" s="1" t="s">
        <v>45</v>
      </c>
      <c r="L1" s="1"/>
      <c r="M1" s="1" t="s">
        <v>65</v>
      </c>
      <c r="R1" s="1" t="s">
        <v>66</v>
      </c>
    </row>
    <row r="2" spans="1:19" x14ac:dyDescent="0.25">
      <c r="B2" s="1" t="s">
        <v>46</v>
      </c>
      <c r="C2" s="1"/>
      <c r="D2" s="1"/>
      <c r="E2" s="1"/>
      <c r="F2" s="1"/>
      <c r="G2" s="1"/>
      <c r="H2" s="1"/>
      <c r="I2" s="1"/>
      <c r="M2" s="1" t="s">
        <v>64</v>
      </c>
    </row>
    <row r="3" spans="1:19" x14ac:dyDescent="0.25">
      <c r="B3" s="1" t="s">
        <v>50</v>
      </c>
      <c r="C3" s="1" t="s">
        <v>51</v>
      </c>
      <c r="D3" s="1" t="s">
        <v>52</v>
      </c>
      <c r="E3" s="1" t="s">
        <v>53</v>
      </c>
      <c r="F3" s="1" t="s">
        <v>54</v>
      </c>
      <c r="G3" s="1" t="s">
        <v>55</v>
      </c>
      <c r="H3" s="1" t="s">
        <v>56</v>
      </c>
      <c r="I3" s="1" t="s">
        <v>57</v>
      </c>
      <c r="M3" s="1" t="s">
        <v>59</v>
      </c>
      <c r="N3" s="1" t="s">
        <v>58</v>
      </c>
      <c r="R3" s="1" t="s">
        <v>62</v>
      </c>
      <c r="S3" s="1" t="s">
        <v>63</v>
      </c>
    </row>
    <row r="4" spans="1:19" x14ac:dyDescent="0.25">
      <c r="A4" s="1" t="s">
        <v>19</v>
      </c>
      <c r="B4">
        <v>43.983571204099135</v>
      </c>
      <c r="C4">
        <v>29.322380802732784</v>
      </c>
      <c r="D4">
        <v>131.95071361229719</v>
      </c>
      <c r="E4">
        <v>51.314166404782313</v>
      </c>
      <c r="F4">
        <v>73.305952006831774</v>
      </c>
      <c r="G4">
        <v>65.975356806148682</v>
      </c>
      <c r="H4">
        <v>21.991785602049536</v>
      </c>
      <c r="L4" s="1" t="s">
        <v>19</v>
      </c>
      <c r="M4">
        <v>184.28571428571399</v>
      </c>
      <c r="N4">
        <v>147.142857142857</v>
      </c>
      <c r="Q4" s="1" t="s">
        <v>19</v>
      </c>
      <c r="R4">
        <v>39.095929405066862</v>
      </c>
      <c r="S4">
        <v>14.660973526900072</v>
      </c>
    </row>
    <row r="5" spans="1:19" x14ac:dyDescent="0.25">
      <c r="A5" s="1" t="s">
        <v>20</v>
      </c>
      <c r="B5">
        <v>111.71298051464063</v>
      </c>
      <c r="C5">
        <v>121.86870601597161</v>
      </c>
      <c r="D5">
        <v>126.9465687666371</v>
      </c>
      <c r="E5">
        <v>71.090078509316768</v>
      </c>
      <c r="F5">
        <v>116.79084326530612</v>
      </c>
      <c r="G5">
        <v>35.545039254658434</v>
      </c>
      <c r="H5">
        <v>15.233588251996451</v>
      </c>
      <c r="L5" s="1" t="s">
        <v>20</v>
      </c>
      <c r="M5">
        <v>282.857142857143</v>
      </c>
      <c r="N5">
        <v>144.28571428571399</v>
      </c>
      <c r="Q5" s="1" t="s">
        <v>20</v>
      </c>
      <c r="R5">
        <v>5.0777876367938379</v>
      </c>
      <c r="S5">
        <v>8.8861283643892381</v>
      </c>
    </row>
    <row r="6" spans="1:19" x14ac:dyDescent="0.25">
      <c r="A6" s="1" t="s">
        <v>21</v>
      </c>
      <c r="B6">
        <v>16.388176746849943</v>
      </c>
      <c r="C6">
        <v>32.776353493699887</v>
      </c>
      <c r="D6">
        <v>16.388176746849943</v>
      </c>
      <c r="E6">
        <v>16.388176746849943</v>
      </c>
      <c r="F6">
        <v>49.16453024054983</v>
      </c>
      <c r="G6">
        <v>49.16453024054983</v>
      </c>
      <c r="H6">
        <v>98.32906048109983</v>
      </c>
      <c r="L6" s="1" t="s">
        <v>21</v>
      </c>
      <c r="M6">
        <v>35.714285714285701</v>
      </c>
      <c r="N6">
        <v>89.999999999999901</v>
      </c>
      <c r="Q6" s="1" t="s">
        <v>21</v>
      </c>
      <c r="R6">
        <v>10.9252895507191</v>
      </c>
      <c r="S6">
        <v>139.2974417716687</v>
      </c>
    </row>
    <row r="7" spans="1:19" x14ac:dyDescent="0.25">
      <c r="A7" s="1" t="s">
        <v>22</v>
      </c>
      <c r="B7">
        <v>0</v>
      </c>
      <c r="C7">
        <v>15.675907560262969</v>
      </c>
      <c r="D7">
        <v>0</v>
      </c>
      <c r="E7">
        <v>31.351815120525938</v>
      </c>
      <c r="F7">
        <v>47.027722680788898</v>
      </c>
      <c r="G7">
        <v>47.027722680788898</v>
      </c>
      <c r="H7">
        <v>47.027722680788898</v>
      </c>
      <c r="L7" s="1" t="s">
        <v>22</v>
      </c>
      <c r="M7">
        <v>85.714285714285694</v>
      </c>
      <c r="N7">
        <v>160</v>
      </c>
      <c r="Q7" s="1" t="s">
        <v>22</v>
      </c>
      <c r="R7">
        <v>57.477477477477571</v>
      </c>
      <c r="S7">
        <v>47.027027027027067</v>
      </c>
    </row>
    <row r="8" spans="1:19" x14ac:dyDescent="0.25">
      <c r="A8" s="1" t="s">
        <v>23</v>
      </c>
      <c r="B8">
        <v>20.840065014991325</v>
      </c>
      <c r="C8">
        <v>0</v>
      </c>
      <c r="D8">
        <v>0</v>
      </c>
      <c r="E8">
        <v>31.260097522486983</v>
      </c>
      <c r="F8">
        <v>177.14055262742625</v>
      </c>
      <c r="G8">
        <v>62.520195044974074</v>
      </c>
      <c r="H8">
        <v>104.20032507495661</v>
      </c>
      <c r="L8" s="1" t="s">
        <v>23</v>
      </c>
      <c r="M8">
        <v>147.142857142857</v>
      </c>
      <c r="N8">
        <v>128.57142857142799</v>
      </c>
      <c r="Q8" s="1" t="s">
        <v>23</v>
      </c>
      <c r="R8">
        <v>34.732927900041709</v>
      </c>
      <c r="S8">
        <v>70.334178997584388</v>
      </c>
    </row>
    <row r="9" spans="1:19" x14ac:dyDescent="0.25">
      <c r="A9" s="1" t="s">
        <v>24</v>
      </c>
      <c r="B9">
        <v>0</v>
      </c>
      <c r="C9">
        <v>13.973835227087744</v>
      </c>
      <c r="D9">
        <v>83.843011362526596</v>
      </c>
      <c r="E9">
        <v>69.869176135438849</v>
      </c>
      <c r="F9">
        <v>27.947670454175487</v>
      </c>
      <c r="G9">
        <v>27.947670454175487</v>
      </c>
      <c r="H9">
        <v>27.947670454175487</v>
      </c>
      <c r="L9" s="1" t="s">
        <v>24</v>
      </c>
      <c r="M9">
        <v>52.857142857142797</v>
      </c>
      <c r="N9">
        <v>120</v>
      </c>
      <c r="Q9" s="1" t="s">
        <v>24</v>
      </c>
      <c r="R9">
        <v>97.815399641868893</v>
      </c>
      <c r="S9">
        <v>111.78902816213574</v>
      </c>
    </row>
    <row r="10" spans="1:19" x14ac:dyDescent="0.25">
      <c r="A10" s="1" t="s">
        <v>25</v>
      </c>
      <c r="B10">
        <v>9.9043809622706824</v>
      </c>
      <c r="C10">
        <v>49.521904811353508</v>
      </c>
      <c r="D10">
        <v>19.808761924541365</v>
      </c>
      <c r="E10">
        <v>69.33066673589488</v>
      </c>
      <c r="F10">
        <v>99.043809622706831</v>
      </c>
      <c r="G10">
        <v>49.521904811353508</v>
      </c>
      <c r="H10">
        <v>29.713142886812047</v>
      </c>
      <c r="I10">
        <v>9.9043809622706824</v>
      </c>
      <c r="L10" s="1" t="s">
        <v>25</v>
      </c>
      <c r="M10">
        <v>105.71428571428601</v>
      </c>
      <c r="N10">
        <v>91.428571428571303</v>
      </c>
      <c r="Q10" s="1" t="s">
        <v>25</v>
      </c>
      <c r="R10">
        <v>37.140879196953982</v>
      </c>
      <c r="S10">
        <v>66.853582554517089</v>
      </c>
    </row>
    <row r="11" spans="1:19" x14ac:dyDescent="0.25">
      <c r="A11" s="1" t="s">
        <v>26</v>
      </c>
      <c r="B11">
        <v>12.047897515789474</v>
      </c>
      <c r="C11">
        <v>12.047897515789474</v>
      </c>
      <c r="D11">
        <v>24.095795031578948</v>
      </c>
      <c r="E11">
        <v>48.191590063158017</v>
      </c>
      <c r="F11">
        <v>84.335282610526434</v>
      </c>
      <c r="G11">
        <v>36.143692547368424</v>
      </c>
      <c r="H11">
        <v>12.047897515789474</v>
      </c>
      <c r="I11">
        <v>36.143692547368424</v>
      </c>
      <c r="L11" s="1" t="s">
        <v>26</v>
      </c>
      <c r="M11">
        <v>73.749999999999901</v>
      </c>
      <c r="N11">
        <v>142.5</v>
      </c>
      <c r="Q11" s="1" t="s">
        <v>26</v>
      </c>
      <c r="R11">
        <v>24.095438596491324</v>
      </c>
      <c r="S11">
        <v>78.310175438596488</v>
      </c>
    </row>
    <row r="12" spans="1:19" x14ac:dyDescent="0.25">
      <c r="A12" s="1" t="s">
        <v>27</v>
      </c>
      <c r="B12">
        <v>0</v>
      </c>
      <c r="C12">
        <v>11.630032488822653</v>
      </c>
      <c r="D12">
        <v>11.630032488822653</v>
      </c>
      <c r="E12">
        <v>69.780194932935999</v>
      </c>
      <c r="F12">
        <v>34.890097466467964</v>
      </c>
      <c r="G12">
        <v>23.260064977645307</v>
      </c>
      <c r="H12">
        <v>34.890097466467964</v>
      </c>
      <c r="L12" s="1" t="s">
        <v>27</v>
      </c>
      <c r="M12">
        <v>94.999999999999901</v>
      </c>
      <c r="N12">
        <v>161.25</v>
      </c>
      <c r="Q12" s="1" t="s">
        <v>27</v>
      </c>
      <c r="R12">
        <v>23.259720905026494</v>
      </c>
      <c r="S12">
        <v>107.57620918574722</v>
      </c>
    </row>
    <row r="13" spans="1:19" x14ac:dyDescent="0.25">
      <c r="A13" s="1" t="s">
        <v>28</v>
      </c>
      <c r="B13">
        <v>7.9544525186255983</v>
      </c>
      <c r="C13">
        <v>31.817810074502393</v>
      </c>
      <c r="D13">
        <v>31.817810074502393</v>
      </c>
      <c r="E13">
        <v>47.726715111753592</v>
      </c>
      <c r="F13">
        <v>55.681167630379271</v>
      </c>
      <c r="G13">
        <v>55.681167630379271</v>
      </c>
      <c r="H13">
        <v>31.817810074502393</v>
      </c>
      <c r="I13">
        <v>31.817810074502393</v>
      </c>
      <c r="L13" s="1" t="s">
        <v>28</v>
      </c>
      <c r="M13">
        <v>105.71428571428601</v>
      </c>
      <c r="N13">
        <v>91.428571428571303</v>
      </c>
      <c r="Q13" s="1" t="s">
        <v>28</v>
      </c>
      <c r="R13">
        <v>27.840171985618529</v>
      </c>
      <c r="S13">
        <v>135.22369250157536</v>
      </c>
    </row>
    <row r="14" spans="1:19" x14ac:dyDescent="0.25">
      <c r="A14" s="1" t="s">
        <v>29</v>
      </c>
      <c r="B14">
        <v>4.9052154171428572</v>
      </c>
      <c r="C14">
        <v>4.9052154171428572</v>
      </c>
      <c r="D14">
        <v>19.620861668571429</v>
      </c>
      <c r="E14">
        <v>73.578231257142917</v>
      </c>
      <c r="F14">
        <v>39.241723337142908</v>
      </c>
      <c r="G14">
        <v>127.53560084571436</v>
      </c>
      <c r="H14">
        <v>88.293877508571484</v>
      </c>
      <c r="I14">
        <v>68.673015840000105</v>
      </c>
      <c r="L14" s="1" t="s">
        <v>29</v>
      </c>
      <c r="M14">
        <v>96.249999999999901</v>
      </c>
      <c r="N14">
        <v>42.5</v>
      </c>
      <c r="Q14" s="1" t="s">
        <v>29</v>
      </c>
      <c r="R14">
        <v>7.3577142857142741</v>
      </c>
      <c r="S14">
        <v>57.635428571428577</v>
      </c>
    </row>
    <row r="15" spans="1:19" x14ac:dyDescent="0.25">
      <c r="A15" s="1" t="s">
        <v>30</v>
      </c>
      <c r="B15">
        <v>12.796086965595398</v>
      </c>
      <c r="C15">
        <v>35.829043503667101</v>
      </c>
      <c r="D15">
        <v>51.184347862381529</v>
      </c>
      <c r="E15">
        <v>79.335739186691299</v>
      </c>
      <c r="F15">
        <v>115.16478269035835</v>
      </c>
      <c r="G15">
        <v>117.72400008347743</v>
      </c>
      <c r="H15">
        <v>48.625130469262444</v>
      </c>
      <c r="I15">
        <v>20.473739144952621</v>
      </c>
      <c r="L15" s="1" t="s">
        <v>30</v>
      </c>
      <c r="M15">
        <v>96.249999999999901</v>
      </c>
      <c r="N15">
        <v>161.25</v>
      </c>
      <c r="Q15" s="1" t="s">
        <v>30</v>
      </c>
      <c r="R15">
        <v>54.382565142209749</v>
      </c>
      <c r="S15">
        <v>25.591795361039907</v>
      </c>
    </row>
    <row r="16" spans="1:19" x14ac:dyDescent="0.25">
      <c r="A16" s="1" t="s">
        <v>47</v>
      </c>
      <c r="B16">
        <v>9.0757609506993866</v>
      </c>
      <c r="C16">
        <v>18.151521901398773</v>
      </c>
      <c r="D16">
        <v>90.757609506993859</v>
      </c>
      <c r="E16">
        <v>63.530326654895802</v>
      </c>
      <c r="F16">
        <v>63.530326654895802</v>
      </c>
      <c r="G16">
        <v>27.22728285209816</v>
      </c>
      <c r="H16">
        <v>18.151521901398773</v>
      </c>
      <c r="I16">
        <v>9.0757609506993866</v>
      </c>
      <c r="L16" s="1" t="s">
        <v>47</v>
      </c>
      <c r="M16">
        <v>217.5</v>
      </c>
      <c r="N16">
        <v>278.75</v>
      </c>
      <c r="Q16" s="1" t="s">
        <v>47</v>
      </c>
      <c r="R16">
        <v>68.067200236829052</v>
      </c>
      <c r="S16">
        <v>74.873920260511881</v>
      </c>
    </row>
    <row r="17" spans="1:19" x14ac:dyDescent="0.25">
      <c r="A17" s="1" t="s">
        <v>48</v>
      </c>
      <c r="B17">
        <v>11.977963022911842</v>
      </c>
      <c r="C17">
        <v>0</v>
      </c>
      <c r="D17">
        <v>35.933889068735525</v>
      </c>
      <c r="E17">
        <v>35.933889068735525</v>
      </c>
      <c r="F17">
        <v>35.933889068735525</v>
      </c>
      <c r="G17">
        <v>23.955926045823684</v>
      </c>
      <c r="H17">
        <v>11.977963022911842</v>
      </c>
      <c r="I17">
        <v>23.955926045823684</v>
      </c>
      <c r="L17" s="1" t="s">
        <v>48</v>
      </c>
      <c r="M17">
        <v>162.5</v>
      </c>
      <c r="N17">
        <v>58.75</v>
      </c>
      <c r="Q17" s="1" t="s">
        <v>48</v>
      </c>
      <c r="R17">
        <v>32.938911059637768</v>
      </c>
      <c r="S17">
        <v>185.65568051795833</v>
      </c>
    </row>
    <row r="18" spans="1:19" x14ac:dyDescent="0.25">
      <c r="A18" s="1" t="s">
        <v>49</v>
      </c>
      <c r="B18">
        <v>19.80967618212448</v>
      </c>
      <c r="C18">
        <v>39.619352364248961</v>
      </c>
      <c r="D18">
        <v>39.619352364248961</v>
      </c>
      <c r="E18">
        <v>19.80967618212448</v>
      </c>
      <c r="F18">
        <v>39.619352364248961</v>
      </c>
      <c r="G18">
        <v>19.80967618212448</v>
      </c>
      <c r="H18">
        <v>59.429028546373438</v>
      </c>
      <c r="I18">
        <v>19.80967618212448</v>
      </c>
      <c r="L18" s="1" t="s">
        <v>49</v>
      </c>
      <c r="M18">
        <v>110</v>
      </c>
      <c r="N18">
        <v>37.5</v>
      </c>
      <c r="Q18" s="1" t="s">
        <v>49</v>
      </c>
      <c r="R18">
        <v>74.285186809129357</v>
      </c>
      <c r="S18">
        <v>148.57037361825869</v>
      </c>
    </row>
    <row r="20" spans="1:19" x14ac:dyDescent="0.25">
      <c r="A20" s="1" t="s">
        <v>60</v>
      </c>
      <c r="B20">
        <f>AVERAGE(B4:B18)</f>
        <v>18.759748467716054</v>
      </c>
      <c r="C20">
        <f t="shared" ref="C20:I20" si="0">AVERAGE(C4:C18)</f>
        <v>27.809330745112053</v>
      </c>
      <c r="D20">
        <f t="shared" si="0"/>
        <v>45.573128698579161</v>
      </c>
      <c r="E20">
        <f t="shared" si="0"/>
        <v>51.89936930884889</v>
      </c>
      <c r="F20">
        <f t="shared" si="0"/>
        <v>70.587846848036023</v>
      </c>
      <c r="G20">
        <f t="shared" si="0"/>
        <v>51.269322030485334</v>
      </c>
      <c r="H20">
        <f t="shared" si="0"/>
        <v>43.311774795810429</v>
      </c>
      <c r="I20">
        <f t="shared" si="0"/>
        <v>27.481750218467724</v>
      </c>
      <c r="L20" s="1" t="s">
        <v>60</v>
      </c>
      <c r="M20">
        <f>AVERAGE(M4:M18)</f>
        <v>123.41666666666667</v>
      </c>
      <c r="N20">
        <f>AVERAGE(N4:N18)</f>
        <v>123.6904761904761</v>
      </c>
      <c r="Q20" s="1" t="s">
        <v>60</v>
      </c>
      <c r="R20">
        <f>AVERAGE(R4:R18)</f>
        <v>39.632839988638565</v>
      </c>
      <c r="S20">
        <f>AVERAGE(S4:S18)</f>
        <v>84.81904239062257</v>
      </c>
    </row>
    <row r="21" spans="1:19" x14ac:dyDescent="0.25">
      <c r="A21" s="1" t="s">
        <v>61</v>
      </c>
      <c r="B21">
        <f>_xlfn.STDEV.S(B4:B18)</f>
        <v>27.967953544709708</v>
      </c>
      <c r="C21">
        <f t="shared" ref="C21:I21" si="1">_xlfn.STDEV.S(C4:C18)</f>
        <v>29.974805827820482</v>
      </c>
      <c r="D21">
        <f t="shared" si="1"/>
        <v>43.006906466537643</v>
      </c>
      <c r="E21">
        <f t="shared" si="1"/>
        <v>20.870605380157016</v>
      </c>
      <c r="F21">
        <f t="shared" si="1"/>
        <v>41.406102530054909</v>
      </c>
      <c r="G21">
        <f t="shared" si="1"/>
        <v>32.446400304266085</v>
      </c>
      <c r="H21">
        <f t="shared" si="1"/>
        <v>31.074483908809192</v>
      </c>
      <c r="I21">
        <f t="shared" si="1"/>
        <v>19.11880058141686</v>
      </c>
      <c r="L21" s="1" t="s">
        <v>61</v>
      </c>
      <c r="M21">
        <f>_xlfn.STDEV.S(M4:M18)</f>
        <v>65.310980500642415</v>
      </c>
      <c r="N21">
        <f>_xlfn.STDEV.S(N4:N18)</f>
        <v>60.358073695676119</v>
      </c>
      <c r="Q21" s="1" t="s">
        <v>61</v>
      </c>
      <c r="R21">
        <f>_xlfn.STDEV.S(R4:R18)</f>
        <v>26.34147381432658</v>
      </c>
      <c r="S21">
        <f>_xlfn.STDEV.S(S4:S18)</f>
        <v>52.114508057012948</v>
      </c>
    </row>
    <row r="22" spans="1:19" x14ac:dyDescent="0.25">
      <c r="A22" s="1" t="s">
        <v>40</v>
      </c>
      <c r="B22">
        <f>B21/SQRT(15)</f>
        <v>7.2212945537442259</v>
      </c>
      <c r="C22">
        <f t="shared" ref="C22:H22" si="2">C21/SQRT(15)</f>
        <v>7.7394615851299831</v>
      </c>
      <c r="D22">
        <f t="shared" si="2"/>
        <v>11.104335501120023</v>
      </c>
      <c r="E22">
        <f t="shared" si="2"/>
        <v>5.3887671375076689</v>
      </c>
      <c r="F22">
        <f t="shared" si="2"/>
        <v>10.691009702017297</v>
      </c>
      <c r="G22">
        <f t="shared" si="2"/>
        <v>8.377624534853453</v>
      </c>
      <c r="H22">
        <f t="shared" si="2"/>
        <v>8.0233972447205577</v>
      </c>
      <c r="I22">
        <f>I21/SQRT(8)</f>
        <v>6.7595167696365843</v>
      </c>
      <c r="L22" s="1" t="s">
        <v>40</v>
      </c>
      <c r="M22">
        <f>M21/SQRT(15)</f>
        <v>16.86322265356436</v>
      </c>
      <c r="N22">
        <f>N21/SQRT(15)</f>
        <v>15.584387615500903</v>
      </c>
      <c r="Q22" s="1" t="s">
        <v>40</v>
      </c>
      <c r="R22">
        <f>R21/SQRT(15)</f>
        <v>6.8013392931630401</v>
      </c>
      <c r="S22">
        <f>S21/SQRT(15)</f>
        <v>13.455908120040226</v>
      </c>
    </row>
    <row r="26" spans="1:19" x14ac:dyDescent="0.25">
      <c r="B26" s="1" t="s">
        <v>59</v>
      </c>
      <c r="C26" s="1"/>
      <c r="D26" s="1"/>
      <c r="E26" s="1"/>
      <c r="F26" s="1"/>
      <c r="G26" s="1"/>
      <c r="H26" s="1"/>
      <c r="I26" s="1"/>
    </row>
    <row r="27" spans="1:19" x14ac:dyDescent="0.25">
      <c r="B27" s="1" t="s">
        <v>50</v>
      </c>
      <c r="C27" s="1" t="s">
        <v>51</v>
      </c>
      <c r="D27" s="1" t="s">
        <v>52</v>
      </c>
      <c r="E27" s="1" t="s">
        <v>53</v>
      </c>
      <c r="F27" s="1" t="s">
        <v>54</v>
      </c>
      <c r="G27" s="1" t="s">
        <v>55</v>
      </c>
      <c r="H27" s="1" t="s">
        <v>56</v>
      </c>
      <c r="I27" s="1" t="s">
        <v>57</v>
      </c>
    </row>
    <row r="28" spans="1:19" x14ac:dyDescent="0.25">
      <c r="A28" s="1" t="s">
        <v>19</v>
      </c>
      <c r="B28">
        <v>109.95892801024766</v>
      </c>
      <c r="C28">
        <v>95.297737608881306</v>
      </c>
      <c r="D28">
        <v>102.62833280956448</v>
      </c>
      <c r="E28">
        <v>109.95892801024766</v>
      </c>
      <c r="F28">
        <v>102.62833280956448</v>
      </c>
      <c r="G28">
        <v>65.975356806148682</v>
      </c>
      <c r="H28">
        <v>7.3305952006831774</v>
      </c>
    </row>
    <row r="29" spans="1:19" x14ac:dyDescent="0.25">
      <c r="A29" s="1" t="s">
        <v>20</v>
      </c>
      <c r="B29">
        <v>91.401529511978694</v>
      </c>
      <c r="C29">
        <v>106.63511776397516</v>
      </c>
      <c r="D29">
        <v>101.55725501330967</v>
      </c>
      <c r="E29">
        <v>101.55725501330967</v>
      </c>
      <c r="F29">
        <v>111.71298051464063</v>
      </c>
      <c r="G29">
        <v>71.090078509316768</v>
      </c>
      <c r="H29">
        <v>66.01221575865128</v>
      </c>
    </row>
    <row r="30" spans="1:19" x14ac:dyDescent="0.25">
      <c r="A30" s="1" t="s">
        <v>21</v>
      </c>
      <c r="B30">
        <v>16.388176746849943</v>
      </c>
      <c r="C30">
        <v>49.16453024054983</v>
      </c>
      <c r="D30">
        <v>98.32906048109983</v>
      </c>
      <c r="E30">
        <v>311.37535819014892</v>
      </c>
      <c r="F30">
        <v>131.10541397479969</v>
      </c>
      <c r="G30">
        <v>147.49359072164967</v>
      </c>
      <c r="H30">
        <v>114.71723722794977</v>
      </c>
    </row>
    <row r="31" spans="1:19" x14ac:dyDescent="0.25">
      <c r="A31" s="1" t="s">
        <v>22</v>
      </c>
      <c r="B31">
        <v>15.675907560262969</v>
      </c>
      <c r="C31">
        <v>94.055445361577952</v>
      </c>
      <c r="D31">
        <v>31.351815120525938</v>
      </c>
      <c r="E31">
        <v>78.379537801314996</v>
      </c>
      <c r="F31">
        <v>15.675907560262969</v>
      </c>
      <c r="G31">
        <v>188.11089072315559</v>
      </c>
      <c r="H31">
        <v>125.40726048210389</v>
      </c>
    </row>
    <row r="32" spans="1:19" x14ac:dyDescent="0.25">
      <c r="A32" s="1" t="s">
        <v>23</v>
      </c>
      <c r="B32">
        <v>20.840065014991325</v>
      </c>
      <c r="C32">
        <v>41.680130029982749</v>
      </c>
      <c r="D32">
        <v>62.520195044974074</v>
      </c>
      <c r="E32">
        <v>177.14055262742625</v>
      </c>
      <c r="F32">
        <v>135.4604225974436</v>
      </c>
      <c r="G32">
        <v>177.14055262742625</v>
      </c>
      <c r="H32">
        <v>166.7205201199306</v>
      </c>
    </row>
    <row r="33" spans="1:9" x14ac:dyDescent="0.25">
      <c r="A33" s="1" t="s">
        <v>24</v>
      </c>
      <c r="B33">
        <v>167.68602272505291</v>
      </c>
      <c r="C33">
        <v>111.79068181670208</v>
      </c>
      <c r="D33">
        <v>125.76451704378982</v>
      </c>
      <c r="E33">
        <v>195.6336931792284</v>
      </c>
      <c r="F33">
        <v>153.71218749796517</v>
      </c>
      <c r="G33">
        <v>181.65985795214067</v>
      </c>
      <c r="H33">
        <v>55.895340908351109</v>
      </c>
    </row>
    <row r="34" spans="1:9" x14ac:dyDescent="0.25">
      <c r="A34" s="1" t="s">
        <v>25</v>
      </c>
      <c r="B34">
        <v>69.33066673589488</v>
      </c>
      <c r="C34">
        <v>49.521904811353508</v>
      </c>
      <c r="D34">
        <v>108.9481905849775</v>
      </c>
      <c r="E34">
        <v>118.85257154724819</v>
      </c>
      <c r="F34">
        <v>108.9481905849775</v>
      </c>
      <c r="G34">
        <v>168.37447635860158</v>
      </c>
      <c r="H34">
        <v>99.043809622706831</v>
      </c>
      <c r="I34">
        <v>29.713142886812047</v>
      </c>
    </row>
    <row r="35" spans="1:9" x14ac:dyDescent="0.25">
      <c r="A35" s="1" t="s">
        <v>26</v>
      </c>
      <c r="B35">
        <v>48.191590063158017</v>
      </c>
      <c r="C35">
        <v>48.191590063158017</v>
      </c>
      <c r="D35">
        <v>60.239487578947497</v>
      </c>
      <c r="E35">
        <v>132.52687267368421</v>
      </c>
      <c r="F35">
        <v>84.335282610526434</v>
      </c>
      <c r="G35">
        <v>228.91005280000002</v>
      </c>
      <c r="H35">
        <v>48.191590063158017</v>
      </c>
      <c r="I35">
        <v>24.095795031578948</v>
      </c>
    </row>
    <row r="36" spans="1:9" x14ac:dyDescent="0.25">
      <c r="A36" s="1" t="s">
        <v>27</v>
      </c>
      <c r="B36">
        <v>46.520129955290727</v>
      </c>
      <c r="C36">
        <v>69.780194932936041</v>
      </c>
      <c r="D36">
        <v>232.60064977645308</v>
      </c>
      <c r="E36">
        <v>104.67029239940399</v>
      </c>
      <c r="F36">
        <v>139.56038986587185</v>
      </c>
      <c r="G36">
        <v>93.040259910581341</v>
      </c>
      <c r="H36">
        <v>0</v>
      </c>
    </row>
    <row r="37" spans="1:9" x14ac:dyDescent="0.25">
      <c r="A37" s="1" t="s">
        <v>28</v>
      </c>
      <c r="B37">
        <v>39.772262593128069</v>
      </c>
      <c r="C37">
        <v>95.453430223507354</v>
      </c>
      <c r="D37">
        <v>135.22569281663533</v>
      </c>
      <c r="E37">
        <v>206.81576548426557</v>
      </c>
      <c r="F37">
        <v>198.86131296563997</v>
      </c>
      <c r="G37">
        <v>190.90686044701448</v>
      </c>
      <c r="H37">
        <v>63.635620149004872</v>
      </c>
      <c r="I37">
        <v>15.908905037251197</v>
      </c>
    </row>
    <row r="38" spans="1:9" x14ac:dyDescent="0.25">
      <c r="A38" s="1" t="s">
        <v>29</v>
      </c>
      <c r="B38">
        <v>4.9052154171428572</v>
      </c>
      <c r="C38">
        <v>93.199092925714339</v>
      </c>
      <c r="D38">
        <v>122.6303854285715</v>
      </c>
      <c r="E38">
        <v>181.49297043428572</v>
      </c>
      <c r="F38">
        <v>88.293877508571541</v>
      </c>
      <c r="G38">
        <v>98.104308342857195</v>
      </c>
      <c r="H38">
        <v>63.76780042285715</v>
      </c>
      <c r="I38">
        <v>34.336507920000052</v>
      </c>
    </row>
    <row r="39" spans="1:9" x14ac:dyDescent="0.25">
      <c r="A39" s="1" t="s">
        <v>30</v>
      </c>
      <c r="B39">
        <v>102.368695724763</v>
      </c>
      <c r="C39">
        <v>92.131826152286692</v>
      </c>
      <c r="D39">
        <v>110.04634790412021</v>
      </c>
      <c r="E39">
        <v>110.04634790412021</v>
      </c>
      <c r="F39">
        <v>120.28321747659652</v>
      </c>
      <c r="G39">
        <v>125.40165226283466</v>
      </c>
      <c r="H39">
        <v>81.894956579810398</v>
      </c>
      <c r="I39">
        <v>58.862000041738717</v>
      </c>
    </row>
    <row r="40" spans="1:9" x14ac:dyDescent="0.25">
      <c r="A40" s="1" t="s">
        <v>47</v>
      </c>
      <c r="B40">
        <v>108.90913140839264</v>
      </c>
      <c r="C40">
        <v>172.43945806328836</v>
      </c>
      <c r="D40">
        <v>127.06065330979141</v>
      </c>
      <c r="E40">
        <v>127.06065330979141</v>
      </c>
      <c r="F40">
        <v>154.28793616188958</v>
      </c>
      <c r="G40">
        <v>136.1364142604908</v>
      </c>
      <c r="H40">
        <v>45.378804753497029</v>
      </c>
      <c r="I40">
        <v>0</v>
      </c>
    </row>
    <row r="41" spans="1:9" x14ac:dyDescent="0.25">
      <c r="A41" s="1" t="s">
        <v>48</v>
      </c>
      <c r="B41">
        <v>0</v>
      </c>
      <c r="C41">
        <v>23.955926045823684</v>
      </c>
      <c r="D41">
        <v>275.49314952697239</v>
      </c>
      <c r="E41">
        <v>155.71351929785396</v>
      </c>
      <c r="F41">
        <v>239.55926045823688</v>
      </c>
      <c r="G41">
        <v>203.62537138950134</v>
      </c>
      <c r="H41">
        <v>155.71351929785396</v>
      </c>
      <c r="I41">
        <v>0</v>
      </c>
    </row>
    <row r="42" spans="1:9" x14ac:dyDescent="0.25">
      <c r="A42" s="1" t="s">
        <v>49</v>
      </c>
      <c r="B42">
        <v>158.47740945699604</v>
      </c>
      <c r="C42">
        <v>217.90643800336929</v>
      </c>
      <c r="D42">
        <v>297.14514273186717</v>
      </c>
      <c r="E42">
        <v>198.09676182124483</v>
      </c>
      <c r="F42">
        <v>178.28708563912053</v>
      </c>
      <c r="G42">
        <v>39.619352364248961</v>
      </c>
      <c r="H42">
        <v>19.80967618212448</v>
      </c>
      <c r="I42">
        <v>39.619352364248961</v>
      </c>
    </row>
    <row r="44" spans="1:9" x14ac:dyDescent="0.25">
      <c r="A44" s="1" t="s">
        <v>60</v>
      </c>
      <c r="B44">
        <f>AVERAGE(B28:B42)</f>
        <v>66.695048728276646</v>
      </c>
      <c r="C44">
        <f t="shared" ref="C44:I44" si="3">AVERAGE(C28:C42)</f>
        <v>90.746900269540419</v>
      </c>
      <c r="D44">
        <f t="shared" si="3"/>
        <v>132.76939167810667</v>
      </c>
      <c r="E44">
        <f t="shared" si="3"/>
        <v>153.95473864623827</v>
      </c>
      <c r="F44">
        <f t="shared" si="3"/>
        <v>130.84745321507381</v>
      </c>
      <c r="G44">
        <f t="shared" si="3"/>
        <v>141.03927169839787</v>
      </c>
      <c r="H44">
        <f t="shared" si="3"/>
        <v>74.234596451245508</v>
      </c>
      <c r="I44">
        <f t="shared" si="3"/>
        <v>25.316962910203742</v>
      </c>
    </row>
    <row r="45" spans="1:9" x14ac:dyDescent="0.25">
      <c r="A45" s="1" t="s">
        <v>61</v>
      </c>
      <c r="B45">
        <f>_xlfn.STDEV.S(B28:B42)</f>
        <v>54.211098492102145</v>
      </c>
      <c r="C45">
        <f t="shared" ref="C45:I45" si="4">_xlfn.STDEV.S(C28:C42)</f>
        <v>50.81336340194315</v>
      </c>
      <c r="D45">
        <f t="shared" si="4"/>
        <v>76.615876113374114</v>
      </c>
      <c r="E45">
        <f t="shared" si="4"/>
        <v>59.596543532494032</v>
      </c>
      <c r="F45">
        <f t="shared" si="4"/>
        <v>52.682658991276192</v>
      </c>
      <c r="G45">
        <f t="shared" si="4"/>
        <v>56.891114219221457</v>
      </c>
      <c r="H45">
        <f t="shared" si="4"/>
        <v>50.149661984956808</v>
      </c>
      <c r="I45">
        <f t="shared" si="4"/>
        <v>20.00859271393022</v>
      </c>
    </row>
    <row r="46" spans="1:9" x14ac:dyDescent="0.25">
      <c r="A46" s="1" t="s">
        <v>40</v>
      </c>
      <c r="B46">
        <f>B45/SQRT(15)</f>
        <v>13.997245442634775</v>
      </c>
      <c r="C46">
        <f t="shared" ref="C46" si="5">C45/SQRT(15)</f>
        <v>13.119954014700751</v>
      </c>
      <c r="D46">
        <f t="shared" ref="D46" si="6">D45/SQRT(15)</f>
        <v>19.782134149479237</v>
      </c>
      <c r="E46">
        <f t="shared" ref="E46" si="7">E45/SQRT(15)</f>
        <v>15.387761372858314</v>
      </c>
      <c r="F46">
        <f t="shared" ref="F46" si="8">F45/SQRT(15)</f>
        <v>13.602604060475807</v>
      </c>
      <c r="G46">
        <f t="shared" ref="G46" si="9">G45/SQRT(15)</f>
        <v>14.689222527881912</v>
      </c>
      <c r="H46">
        <f t="shared" ref="H46" si="10">H45/SQRT(15)</f>
        <v>12.94858704571126</v>
      </c>
      <c r="I46">
        <f>I45/SQRT(8)</f>
        <v>7.0741057950099018</v>
      </c>
    </row>
    <row r="50" spans="1:9" x14ac:dyDescent="0.25">
      <c r="B50" s="1" t="s">
        <v>58</v>
      </c>
      <c r="C50" s="1"/>
      <c r="D50" s="1"/>
      <c r="E50" s="1"/>
      <c r="F50" s="1"/>
      <c r="G50" s="1"/>
      <c r="H50" s="1"/>
      <c r="I50" s="1"/>
    </row>
    <row r="51" spans="1:9" x14ac:dyDescent="0.25">
      <c r="B51" s="1" t="s">
        <v>50</v>
      </c>
      <c r="C51" s="1" t="s">
        <v>51</v>
      </c>
      <c r="D51" s="1" t="s">
        <v>52</v>
      </c>
      <c r="E51" s="1" t="s">
        <v>53</v>
      </c>
      <c r="F51" s="1" t="s">
        <v>54</v>
      </c>
      <c r="G51" s="1" t="s">
        <v>55</v>
      </c>
      <c r="H51" s="1" t="s">
        <v>56</v>
      </c>
      <c r="I51" s="1" t="s">
        <v>57</v>
      </c>
    </row>
    <row r="52" spans="1:9" x14ac:dyDescent="0.25">
      <c r="A52" s="1" t="s">
        <v>19</v>
      </c>
      <c r="B52">
        <v>87.967142408198143</v>
      </c>
      <c r="C52">
        <v>139.28130881298037</v>
      </c>
      <c r="D52">
        <v>95.297737608881306</v>
      </c>
      <c r="E52">
        <v>124.62011841161403</v>
      </c>
      <c r="F52">
        <v>139.28130881298037</v>
      </c>
      <c r="G52">
        <v>124.62011841161403</v>
      </c>
      <c r="H52">
        <v>80.636547207514951</v>
      </c>
    </row>
    <row r="53" spans="1:9" x14ac:dyDescent="0.25">
      <c r="A53" s="1" t="s">
        <v>20</v>
      </c>
      <c r="B53">
        <v>126.9465687666371</v>
      </c>
      <c r="C53">
        <v>86.323666761313234</v>
      </c>
      <c r="D53">
        <v>101.55725501330967</v>
      </c>
      <c r="E53">
        <v>106.63511776397516</v>
      </c>
      <c r="F53">
        <v>66.01221575865128</v>
      </c>
      <c r="G53">
        <v>45.700764755989404</v>
      </c>
      <c r="H53">
        <v>20.311451002661986</v>
      </c>
    </row>
    <row r="54" spans="1:9" x14ac:dyDescent="0.25">
      <c r="A54" s="1" t="s">
        <v>21</v>
      </c>
      <c r="B54">
        <v>0</v>
      </c>
      <c r="C54">
        <v>32.776353493699887</v>
      </c>
      <c r="D54">
        <v>180.26994421534937</v>
      </c>
      <c r="E54">
        <v>131.10541397479969</v>
      </c>
      <c r="F54">
        <v>98.32906048109983</v>
      </c>
      <c r="G54">
        <v>131.10541397479969</v>
      </c>
      <c r="H54">
        <v>81.94088373424988</v>
      </c>
    </row>
    <row r="55" spans="1:9" x14ac:dyDescent="0.25">
      <c r="A55" s="1" t="s">
        <v>22</v>
      </c>
      <c r="B55">
        <v>0</v>
      </c>
      <c r="C55">
        <v>78.379537801314996</v>
      </c>
      <c r="D55">
        <v>78.379537801314996</v>
      </c>
      <c r="E55">
        <v>297.84224364499642</v>
      </c>
      <c r="F55">
        <v>313.51815120525936</v>
      </c>
      <c r="G55">
        <v>188.11089072315559</v>
      </c>
      <c r="H55">
        <v>109.73135292184092</v>
      </c>
    </row>
    <row r="56" spans="1:9" x14ac:dyDescent="0.25">
      <c r="A56" s="1" t="s">
        <v>23</v>
      </c>
      <c r="B56">
        <v>10.420032507495662</v>
      </c>
      <c r="C56">
        <v>0</v>
      </c>
      <c r="D56">
        <v>135.4604225974436</v>
      </c>
      <c r="E56">
        <v>31.260097522486983</v>
      </c>
      <c r="F56">
        <v>72.940227552469736</v>
      </c>
      <c r="G56">
        <v>177.14055262742625</v>
      </c>
      <c r="H56">
        <v>197.98061764241757</v>
      </c>
    </row>
    <row r="57" spans="1:9" x14ac:dyDescent="0.25">
      <c r="A57" s="1" t="s">
        <v>24</v>
      </c>
      <c r="B57">
        <v>125.76451704378982</v>
      </c>
      <c r="C57">
        <v>55.895340908351109</v>
      </c>
      <c r="D57">
        <v>13.973835227087744</v>
      </c>
      <c r="E57">
        <v>125.76451704378982</v>
      </c>
      <c r="F57">
        <v>27.947670454175487</v>
      </c>
      <c r="G57">
        <v>167.68602272505291</v>
      </c>
      <c r="H57">
        <v>41.921505681263227</v>
      </c>
    </row>
    <row r="58" spans="1:9" x14ac:dyDescent="0.25">
      <c r="A58" s="1" t="s">
        <v>25</v>
      </c>
      <c r="B58">
        <v>49.521904811353508</v>
      </c>
      <c r="C58">
        <v>89.139428660436238</v>
      </c>
      <c r="D58">
        <v>108.9481905849775</v>
      </c>
      <c r="E58">
        <v>168.37447635860158</v>
      </c>
      <c r="F58">
        <v>178.27885732087228</v>
      </c>
      <c r="G58">
        <v>168.37447635860158</v>
      </c>
      <c r="H58">
        <v>128.75695250951887</v>
      </c>
      <c r="I58">
        <v>79.235047698165559</v>
      </c>
    </row>
    <row r="59" spans="1:9" x14ac:dyDescent="0.25">
      <c r="A59" s="1" t="s">
        <v>26</v>
      </c>
      <c r="B59">
        <v>96.383180126315921</v>
      </c>
      <c r="C59">
        <v>72.287385094736962</v>
      </c>
      <c r="D59">
        <v>132.52687267368421</v>
      </c>
      <c r="E59">
        <v>240.95795031578947</v>
      </c>
      <c r="F59">
        <v>204.81425776842104</v>
      </c>
      <c r="G59">
        <v>84.335282610526434</v>
      </c>
      <c r="H59">
        <v>144.5747701894737</v>
      </c>
      <c r="I59">
        <v>144.5747701894737</v>
      </c>
    </row>
    <row r="60" spans="1:9" x14ac:dyDescent="0.25">
      <c r="A60" s="1" t="s">
        <v>27</v>
      </c>
      <c r="B60">
        <v>0</v>
      </c>
      <c r="C60">
        <v>69.780194932936041</v>
      </c>
      <c r="D60">
        <v>151.19042235469448</v>
      </c>
      <c r="E60">
        <v>186.08051982116245</v>
      </c>
      <c r="F60">
        <v>244.23068226527573</v>
      </c>
      <c r="G60">
        <v>139.56038986587185</v>
      </c>
      <c r="H60">
        <v>139.56038986587185</v>
      </c>
    </row>
    <row r="61" spans="1:9" x14ac:dyDescent="0.25">
      <c r="A61" s="1" t="s">
        <v>28</v>
      </c>
      <c r="B61">
        <v>23.863357555876796</v>
      </c>
      <c r="C61">
        <v>87.498977704881668</v>
      </c>
      <c r="D61">
        <v>159.08905037251205</v>
      </c>
      <c r="E61">
        <v>79.544525186256138</v>
      </c>
      <c r="F61">
        <v>318.17810074502393</v>
      </c>
      <c r="G61">
        <v>55.681167630379271</v>
      </c>
      <c r="H61">
        <v>71.590072667630466</v>
      </c>
      <c r="I61">
        <v>23.863357555876796</v>
      </c>
    </row>
    <row r="62" spans="1:9" x14ac:dyDescent="0.25">
      <c r="A62" s="1" t="s">
        <v>29</v>
      </c>
      <c r="B62">
        <v>14.715646251428574</v>
      </c>
      <c r="C62">
        <v>93.199092925714339</v>
      </c>
      <c r="D62">
        <v>186.39818585142856</v>
      </c>
      <c r="E62">
        <v>161.8721087657143</v>
      </c>
      <c r="F62">
        <v>127.5356008457143</v>
      </c>
      <c r="G62">
        <v>152.06167793142856</v>
      </c>
      <c r="H62">
        <v>83.388662091428628</v>
      </c>
      <c r="I62">
        <v>127.5356008457143</v>
      </c>
    </row>
    <row r="63" spans="1:9" x14ac:dyDescent="0.25">
      <c r="A63" s="1" t="s">
        <v>30</v>
      </c>
      <c r="B63">
        <v>71.658087007334089</v>
      </c>
      <c r="C63">
        <v>94.691043545405748</v>
      </c>
      <c r="D63">
        <v>56.30278264861964</v>
      </c>
      <c r="E63">
        <v>120.28321747659652</v>
      </c>
      <c r="F63">
        <v>120.28321747659652</v>
      </c>
      <c r="G63">
        <v>120.28321747659652</v>
      </c>
      <c r="H63">
        <v>92.131826152286692</v>
      </c>
      <c r="I63">
        <v>102.368695724763</v>
      </c>
    </row>
    <row r="64" spans="1:9" x14ac:dyDescent="0.25">
      <c r="A64" s="1" t="s">
        <v>47</v>
      </c>
      <c r="B64">
        <v>9.0757609506993866</v>
      </c>
      <c r="C64">
        <v>145.21217521119019</v>
      </c>
      <c r="D64">
        <v>99.833370457693249</v>
      </c>
      <c r="E64">
        <v>90.757609506993859</v>
      </c>
      <c r="F64">
        <v>217.81826281678528</v>
      </c>
      <c r="G64">
        <v>245.04554566888342</v>
      </c>
      <c r="H64">
        <v>27.22728285209816</v>
      </c>
      <c r="I64">
        <v>54.454565704196412</v>
      </c>
    </row>
    <row r="65" spans="1:9" x14ac:dyDescent="0.25">
      <c r="A65" s="1" t="s">
        <v>48</v>
      </c>
      <c r="B65">
        <v>0</v>
      </c>
      <c r="C65">
        <v>35.933889068735525</v>
      </c>
      <c r="D65">
        <v>227.58129743532498</v>
      </c>
      <c r="E65">
        <v>215.60333441241318</v>
      </c>
      <c r="F65">
        <v>83.845741160383014</v>
      </c>
      <c r="G65">
        <v>131.75759325203026</v>
      </c>
      <c r="H65">
        <v>71.867778137471177</v>
      </c>
      <c r="I65">
        <v>59.889815114559333</v>
      </c>
    </row>
    <row r="66" spans="1:9" x14ac:dyDescent="0.25">
      <c r="A66" s="1" t="s">
        <v>49</v>
      </c>
      <c r="B66">
        <v>19.80967618212448</v>
      </c>
      <c r="C66">
        <v>217.90643800336929</v>
      </c>
      <c r="D66">
        <v>19.80967618212448</v>
      </c>
      <c r="E66">
        <v>257.52579036761824</v>
      </c>
      <c r="F66">
        <v>19.80967618212448</v>
      </c>
      <c r="G66">
        <v>59.429028546373438</v>
      </c>
      <c r="H66">
        <v>19.80967618212448</v>
      </c>
      <c r="I66">
        <v>39.619352364248961</v>
      </c>
    </row>
    <row r="68" spans="1:9" x14ac:dyDescent="0.25">
      <c r="A68" s="1" t="s">
        <v>60</v>
      </c>
      <c r="B68">
        <f>AVERAGE(B52:B66)</f>
        <v>42.408391574083566</v>
      </c>
      <c r="C68">
        <f t="shared" ref="C68:I68" si="11">AVERAGE(C52:C66)</f>
        <v>86.553655528337686</v>
      </c>
      <c r="D68">
        <f t="shared" si="11"/>
        <v>116.44123873496305</v>
      </c>
      <c r="E68">
        <f t="shared" si="11"/>
        <v>155.88180270485384</v>
      </c>
      <c r="F68">
        <f t="shared" si="11"/>
        <v>148.85486872305552</v>
      </c>
      <c r="G68">
        <f t="shared" si="11"/>
        <v>132.72614283724863</v>
      </c>
      <c r="H68">
        <f t="shared" si="11"/>
        <v>87.428651255856849</v>
      </c>
      <c r="I68">
        <f t="shared" si="11"/>
        <v>78.942650649624767</v>
      </c>
    </row>
    <row r="69" spans="1:9" x14ac:dyDescent="0.25">
      <c r="A69" s="1" t="s">
        <v>61</v>
      </c>
      <c r="B69">
        <f>_xlfn.STDEV.S(B52:B66)</f>
        <v>47.01039842262761</v>
      </c>
      <c r="C69">
        <f t="shared" ref="C69:I69" si="12">_xlfn.STDEV.S(C52:C66)</f>
        <v>52.119444310953988</v>
      </c>
      <c r="D69">
        <f t="shared" si="12"/>
        <v>60.279178842426546</v>
      </c>
      <c r="E69">
        <f t="shared" si="12"/>
        <v>72.792567716649714</v>
      </c>
      <c r="F69">
        <f t="shared" si="12"/>
        <v>94.745060564340278</v>
      </c>
      <c r="G69">
        <f t="shared" si="12"/>
        <v>54.783281409454915</v>
      </c>
      <c r="H69">
        <f t="shared" si="12"/>
        <v>50.561429210870486</v>
      </c>
      <c r="I69">
        <f t="shared" si="12"/>
        <v>42.695670857690082</v>
      </c>
    </row>
    <row r="70" spans="1:9" x14ac:dyDescent="0.25">
      <c r="A70" s="1" t="s">
        <v>40</v>
      </c>
      <c r="B70">
        <f>B69/SQRT(15)</f>
        <v>12.138032679294144</v>
      </c>
      <c r="C70">
        <f t="shared" ref="C70" si="13">C69/SQRT(15)</f>
        <v>13.457182655327312</v>
      </c>
      <c r="D70">
        <f t="shared" ref="D70" si="14">D69/SQRT(15)</f>
        <v>15.564017051985099</v>
      </c>
      <c r="E70">
        <f t="shared" ref="E70" si="15">E69/SQRT(15)</f>
        <v>18.794960166284</v>
      </c>
      <c r="F70">
        <f t="shared" ref="F70" si="16">F69/SQRT(15)</f>
        <v>24.463069446740199</v>
      </c>
      <c r="G70">
        <f t="shared" ref="G70" si="17">G69/SQRT(15)</f>
        <v>14.144982436627551</v>
      </c>
      <c r="H70">
        <f t="shared" ref="H70" si="18">H69/SQRT(15)</f>
        <v>13.054904886276439</v>
      </c>
      <c r="I70">
        <f>I69/SQRT(8)</f>
        <v>15.095199195390757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Figure 2</vt:lpstr>
      <vt:lpstr>Figure 3</vt:lpstr>
      <vt:lpstr>Figure 4</vt:lpstr>
    </vt:vector>
  </TitlesOfParts>
  <Company>Imperial College London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Fabian, Joseph</dc:creator>
  <cp:lastModifiedBy>Fabian, Joseph</cp:lastModifiedBy>
  <dcterms:created xsi:type="dcterms:W3CDTF">2019-05-21T10:00:32Z</dcterms:created>
  <dcterms:modified xsi:type="dcterms:W3CDTF">2019-07-31T12:51:24Z</dcterms:modified>
</cp:coreProperties>
</file>