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90" windowWidth="15600" windowHeight="11760"/>
  </bookViews>
  <sheets>
    <sheet name="TOU" sheetId="6" r:id="rId1"/>
    <sheet name="DATA and TABLES" sheetId="1" r:id="rId2"/>
    <sheet name="GRAPH ESTIMATED CAAR" sheetId="4" r:id="rId3"/>
  </sheets>
  <calcPr calcId="145621"/>
</workbook>
</file>

<file path=xl/calcChain.xml><?xml version="1.0" encoding="utf-8"?>
<calcChain xmlns="http://schemas.openxmlformats.org/spreadsheetml/2006/main">
  <c r="M57" i="1" l="1"/>
  <c r="L57" i="1"/>
  <c r="Q28" i="1"/>
  <c r="Q36" i="1" s="1"/>
  <c r="Q44" i="1" s="1"/>
  <c r="Q52" i="1" s="1"/>
  <c r="Q57" i="1" s="1"/>
  <c r="P28" i="1"/>
  <c r="P36" i="1" s="1"/>
  <c r="P44" i="1" s="1"/>
  <c r="P52" i="1" s="1"/>
  <c r="P57" i="1" s="1"/>
  <c r="O28" i="1"/>
  <c r="O36" i="1" s="1"/>
  <c r="O44" i="1" s="1"/>
  <c r="O52" i="1" s="1"/>
  <c r="O57" i="1" s="1"/>
  <c r="N28" i="1"/>
  <c r="N36" i="1" s="1"/>
  <c r="N44" i="1" s="1"/>
  <c r="N52" i="1" s="1"/>
  <c r="N57" i="1" s="1"/>
  <c r="M28" i="1"/>
  <c r="M36" i="1" s="1"/>
  <c r="M44" i="1" s="1"/>
  <c r="M52" i="1" s="1"/>
  <c r="L28" i="1"/>
  <c r="L36" i="1" s="1"/>
  <c r="L44" i="1" s="1"/>
  <c r="L52" i="1" s="1"/>
  <c r="K28" i="1"/>
  <c r="K36" i="1" s="1"/>
  <c r="K44" i="1" s="1"/>
  <c r="K52" i="1" s="1"/>
  <c r="K57" i="1" s="1"/>
  <c r="J28" i="1"/>
  <c r="J36" i="1" s="1"/>
  <c r="J44" i="1" s="1"/>
  <c r="J52" i="1" s="1"/>
  <c r="J57" i="1" s="1"/>
  <c r="I28" i="1"/>
  <c r="I36" i="1" s="1"/>
  <c r="I44" i="1" s="1"/>
  <c r="I52" i="1" s="1"/>
  <c r="I57" i="1" s="1"/>
  <c r="H28" i="1"/>
  <c r="H36" i="1" s="1"/>
  <c r="H44" i="1" s="1"/>
  <c r="H52" i="1" s="1"/>
  <c r="H57" i="1" s="1"/>
  <c r="G28" i="1"/>
  <c r="G36" i="1" s="1"/>
  <c r="G44" i="1" s="1"/>
  <c r="G52" i="1" s="1"/>
  <c r="G57" i="1" s="1"/>
  <c r="F28" i="1"/>
  <c r="F36" i="1" s="1"/>
  <c r="F44" i="1" s="1"/>
  <c r="F52" i="1" s="1"/>
  <c r="F57" i="1" s="1"/>
  <c r="Q20" i="1"/>
  <c r="P20" i="1"/>
  <c r="O20" i="1"/>
  <c r="N20" i="1"/>
  <c r="M20" i="1"/>
  <c r="L20" i="1"/>
  <c r="K20" i="1"/>
  <c r="J20" i="1"/>
  <c r="I20" i="1"/>
  <c r="H20" i="1"/>
  <c r="G20" i="1"/>
  <c r="F20" i="1"/>
  <c r="Q40" i="1" l="1"/>
  <c r="P40" i="1"/>
  <c r="O40" i="1"/>
  <c r="N40" i="1"/>
  <c r="M40" i="1"/>
  <c r="L40" i="1"/>
  <c r="K40" i="1"/>
  <c r="J40" i="1"/>
  <c r="I40" i="1"/>
  <c r="H40" i="1"/>
  <c r="G40" i="1"/>
  <c r="F40" i="1"/>
  <c r="Q39" i="1"/>
  <c r="P39" i="1"/>
  <c r="O39" i="1"/>
  <c r="N39" i="1"/>
  <c r="M39" i="1"/>
  <c r="L39" i="1"/>
  <c r="K39" i="1"/>
  <c r="J39" i="1"/>
  <c r="I39" i="1"/>
  <c r="H39" i="1"/>
  <c r="G39" i="1"/>
  <c r="F39" i="1"/>
  <c r="Q38" i="1"/>
  <c r="P38" i="1"/>
  <c r="O38" i="1"/>
  <c r="N38" i="1"/>
  <c r="M38" i="1"/>
  <c r="L38" i="1"/>
  <c r="K38" i="1"/>
  <c r="J38" i="1"/>
  <c r="I38" i="1"/>
  <c r="H38" i="1"/>
  <c r="G38" i="1"/>
  <c r="F38" i="1"/>
  <c r="Q37" i="1"/>
  <c r="P37" i="1"/>
  <c r="O37" i="1"/>
  <c r="N37" i="1"/>
  <c r="M37" i="1"/>
  <c r="L37" i="1"/>
  <c r="K37" i="1"/>
  <c r="J37" i="1"/>
  <c r="I37" i="1"/>
  <c r="H37" i="1"/>
  <c r="G37" i="1"/>
  <c r="F37" i="1"/>
  <c r="D16" i="1"/>
  <c r="D32" i="1" s="1"/>
  <c r="D40" i="1" s="1"/>
  <c r="D48" i="1" s="1"/>
  <c r="C16" i="1"/>
  <c r="C32" i="1" s="1"/>
  <c r="C40" i="1" s="1"/>
  <c r="C48" i="1" s="1"/>
  <c r="B16" i="1"/>
  <c r="B32" i="1" s="1"/>
  <c r="B40" i="1" s="1"/>
  <c r="B48" i="1" s="1"/>
  <c r="A16" i="1"/>
  <c r="A32" i="1" s="1"/>
  <c r="A40" i="1" s="1"/>
  <c r="A48" i="1" s="1"/>
  <c r="D15" i="1"/>
  <c r="D31" i="1" s="1"/>
  <c r="D39" i="1" s="1"/>
  <c r="D47" i="1" s="1"/>
  <c r="C15" i="1"/>
  <c r="C31" i="1" s="1"/>
  <c r="C39" i="1" s="1"/>
  <c r="C47" i="1" s="1"/>
  <c r="B15" i="1"/>
  <c r="B31" i="1" s="1"/>
  <c r="B39" i="1" s="1"/>
  <c r="B47" i="1" s="1"/>
  <c r="A15" i="1"/>
  <c r="A31" i="1" s="1"/>
  <c r="A39" i="1" s="1"/>
  <c r="A47" i="1" s="1"/>
  <c r="D14" i="1"/>
  <c r="D22" i="1" s="1"/>
  <c r="C14" i="1"/>
  <c r="C30" i="1" s="1"/>
  <c r="C38" i="1" s="1"/>
  <c r="C46" i="1" s="1"/>
  <c r="B14" i="1"/>
  <c r="B22" i="1" s="1"/>
  <c r="A14" i="1"/>
  <c r="A30" i="1" s="1"/>
  <c r="A38" i="1" s="1"/>
  <c r="A46" i="1" s="1"/>
  <c r="D13" i="1"/>
  <c r="D21" i="1" s="1"/>
  <c r="C13" i="1"/>
  <c r="C29" i="1" s="1"/>
  <c r="C37" i="1" s="1"/>
  <c r="C45" i="1" s="1"/>
  <c r="B13" i="1"/>
  <c r="B21" i="1" s="1"/>
  <c r="A13" i="1"/>
  <c r="A29" i="1" s="1"/>
  <c r="A37" i="1" s="1"/>
  <c r="A45" i="1" s="1"/>
  <c r="D12" i="1"/>
  <c r="D28" i="1" s="1"/>
  <c r="D36" i="1" s="1"/>
  <c r="D44" i="1" s="1"/>
  <c r="C12" i="1"/>
  <c r="C28" i="1" s="1"/>
  <c r="C36" i="1" s="1"/>
  <c r="C44" i="1" s="1"/>
  <c r="B12" i="1"/>
  <c r="B20" i="1" s="1"/>
  <c r="A12" i="1"/>
  <c r="A28" i="1" s="1"/>
  <c r="A36" i="1" s="1"/>
  <c r="A44" i="1" s="1"/>
  <c r="Q24" i="1"/>
  <c r="P24" i="1"/>
  <c r="O24" i="1"/>
  <c r="N24" i="1"/>
  <c r="M24" i="1"/>
  <c r="L24" i="1"/>
  <c r="K24" i="1"/>
  <c r="J24" i="1"/>
  <c r="I24" i="1"/>
  <c r="H24" i="1"/>
  <c r="G24" i="1"/>
  <c r="F24" i="1"/>
  <c r="Q23" i="1"/>
  <c r="P23" i="1"/>
  <c r="O23" i="1"/>
  <c r="N23" i="1"/>
  <c r="M23" i="1"/>
  <c r="L23" i="1"/>
  <c r="K23" i="1"/>
  <c r="J23" i="1"/>
  <c r="I23" i="1"/>
  <c r="H23" i="1"/>
  <c r="G23" i="1"/>
  <c r="F23" i="1"/>
  <c r="Q22" i="1"/>
  <c r="P22" i="1"/>
  <c r="O22" i="1"/>
  <c r="N22" i="1"/>
  <c r="M22" i="1"/>
  <c r="L22" i="1"/>
  <c r="K22" i="1"/>
  <c r="J22" i="1"/>
  <c r="I22" i="1"/>
  <c r="H22" i="1"/>
  <c r="G22" i="1"/>
  <c r="F22" i="1"/>
  <c r="Q21" i="1"/>
  <c r="P21" i="1"/>
  <c r="O21" i="1"/>
  <c r="N21" i="1"/>
  <c r="M21" i="1"/>
  <c r="L21" i="1"/>
  <c r="K21" i="1"/>
  <c r="J21" i="1"/>
  <c r="I21" i="1"/>
  <c r="H21" i="1"/>
  <c r="G21" i="1"/>
  <c r="F21" i="1"/>
  <c r="D24" i="1"/>
  <c r="B24" i="1"/>
  <c r="D20" i="1"/>
  <c r="A22" i="1" l="1"/>
  <c r="D23" i="1"/>
  <c r="A20" i="1"/>
  <c r="B23" i="1"/>
  <c r="C20" i="1"/>
  <c r="A21" i="1"/>
  <c r="A23" i="1"/>
  <c r="D29" i="1"/>
  <c r="D37" i="1" s="1"/>
  <c r="D45" i="1" s="1"/>
  <c r="G45" i="1"/>
  <c r="D30" i="1"/>
  <c r="D38" i="1" s="1"/>
  <c r="D46" i="1" s="1"/>
  <c r="B30" i="1"/>
  <c r="B38" i="1" s="1"/>
  <c r="B46" i="1" s="1"/>
  <c r="B29" i="1"/>
  <c r="B37" i="1" s="1"/>
  <c r="B45" i="1" s="1"/>
  <c r="B28" i="1"/>
  <c r="B36" i="1" s="1"/>
  <c r="B44" i="1" s="1"/>
  <c r="C21" i="1"/>
  <c r="C22" i="1"/>
  <c r="C23" i="1"/>
  <c r="A24" i="1"/>
  <c r="C24" i="1"/>
  <c r="J45" i="1" l="1"/>
  <c r="L45" i="1"/>
  <c r="N45" i="1"/>
  <c r="P45" i="1"/>
  <c r="F45" i="1"/>
  <c r="F46" i="1"/>
  <c r="G46" i="1"/>
  <c r="H46" i="1"/>
  <c r="I46" i="1"/>
  <c r="J46" i="1"/>
  <c r="K46" i="1"/>
  <c r="L46" i="1"/>
  <c r="M46" i="1"/>
  <c r="N46" i="1"/>
  <c r="O46" i="1"/>
  <c r="P46" i="1"/>
  <c r="Q46" i="1"/>
  <c r="F47" i="1"/>
  <c r="G47" i="1"/>
  <c r="H47" i="1"/>
  <c r="I47" i="1"/>
  <c r="J47" i="1"/>
  <c r="K47" i="1"/>
  <c r="L47" i="1"/>
  <c r="M47" i="1"/>
  <c r="N47" i="1"/>
  <c r="O47" i="1"/>
  <c r="P47" i="1"/>
  <c r="Q47" i="1"/>
  <c r="F48" i="1"/>
  <c r="G48" i="1"/>
  <c r="H48" i="1"/>
  <c r="I48" i="1"/>
  <c r="J48" i="1"/>
  <c r="K48" i="1"/>
  <c r="L48" i="1"/>
  <c r="M48" i="1"/>
  <c r="N48" i="1"/>
  <c r="O48" i="1"/>
  <c r="P48" i="1"/>
  <c r="Q48" i="1"/>
  <c r="I45" i="1"/>
  <c r="K45" i="1"/>
  <c r="K53" i="1" s="1"/>
  <c r="M45" i="1"/>
  <c r="O45" i="1"/>
  <c r="O53" i="1" s="1"/>
  <c r="Q45" i="1"/>
  <c r="Q53" i="1" s="1"/>
  <c r="M53" i="1" l="1"/>
  <c r="I53" i="1"/>
  <c r="G53" i="1"/>
  <c r="F53" i="1"/>
  <c r="F58" i="1" s="1"/>
  <c r="N53" i="1"/>
  <c r="J53" i="1"/>
  <c r="P53" i="1"/>
  <c r="L53" i="1"/>
  <c r="H45" i="1"/>
  <c r="H53" i="1" s="1"/>
  <c r="H58" i="1" l="1"/>
  <c r="G58" i="1"/>
  <c r="P58" i="1"/>
  <c r="J58" i="1"/>
  <c r="M58" i="1"/>
  <c r="I58" i="1"/>
  <c r="K58" i="1"/>
  <c r="O58" i="1"/>
  <c r="L58" i="1"/>
  <c r="N58" i="1"/>
  <c r="Q58" i="1"/>
</calcChain>
</file>

<file path=xl/sharedStrings.xml><?xml version="1.0" encoding="utf-8"?>
<sst xmlns="http://schemas.openxmlformats.org/spreadsheetml/2006/main" count="56" uniqueCount="56">
  <si>
    <t>UPS</t>
  </si>
  <si>
    <t>UPS Airlines</t>
  </si>
  <si>
    <t>Alaska Airlines</t>
  </si>
  <si>
    <t>ALK</t>
  </si>
  <si>
    <t>American Airlines</t>
  </si>
  <si>
    <t>AAMRQ</t>
  </si>
  <si>
    <t>Southwest Airlines</t>
  </si>
  <si>
    <t>LUV</t>
  </si>
  <si>
    <t>Alabama</t>
  </si>
  <si>
    <t>California</t>
  </si>
  <si>
    <t>Arizona</t>
  </si>
  <si>
    <t>NY City</t>
  </si>
  <si>
    <t>Case no.</t>
  </si>
  <si>
    <t>Crash date</t>
  </si>
  <si>
    <t>Airline</t>
  </si>
  <si>
    <t>Ticker</t>
  </si>
  <si>
    <t>Day 0 date</t>
  </si>
  <si>
    <t>Crash location</t>
  </si>
  <si>
    <t>Specimen of airline crashes</t>
  </si>
  <si>
    <t>S&amp;P 500 Index levels around the event dates</t>
  </si>
  <si>
    <t>Airlines' stock prices around the event dates</t>
  </si>
  <si>
    <t>Airlines' stock returns around the event dates</t>
  </si>
  <si>
    <t>S&amp;P 500 Index returns around the event dates</t>
  </si>
  <si>
    <t>t=-6</t>
  </si>
  <si>
    <t>t=-5</t>
  </si>
  <si>
    <t>t=-4</t>
  </si>
  <si>
    <t>t=-3</t>
  </si>
  <si>
    <t>t=-2</t>
  </si>
  <si>
    <t>t=-1</t>
  </si>
  <si>
    <t>t=0</t>
  </si>
  <si>
    <t>t=1</t>
  </si>
  <si>
    <t>t=2</t>
  </si>
  <si>
    <t>t=3</t>
  </si>
  <si>
    <t>t=4</t>
  </si>
  <si>
    <t>t=5</t>
  </si>
  <si>
    <t>t=6</t>
  </si>
  <si>
    <t>Estimated AARs around the event dates</t>
  </si>
  <si>
    <t>Estimated ARs around the event dates</t>
  </si>
  <si>
    <t>Estimated CAAR around the event dates</t>
  </si>
  <si>
    <t>CAAR</t>
  </si>
  <si>
    <t>AAR</t>
  </si>
  <si>
    <t>ACCEPTANCE OF TERMS</t>
  </si>
  <si>
    <t>PERSONAL AND NON-COMMERCIAL USE LIMITATION</t>
  </si>
  <si>
    <t>Enjoy,</t>
  </si>
  <si>
    <t>Doron Kliger</t>
  </si>
  <si>
    <t>The usage of this file is provided to you subject to the following Terms of Use ("TOU").</t>
  </si>
  <si>
    <t>We reserve the right to update the TOU at any time without notice.</t>
  </si>
  <si>
    <t xml:space="preserve">The file is for your personal and non-commercial use. </t>
  </si>
  <si>
    <t>You may not modify, copy, distribute, transmit, display, perform, reproduce, publish, license, create derivative works from, and or transfer this file.</t>
  </si>
  <si>
    <t>You may not sell any information, software, products or services obtained from this file.</t>
  </si>
  <si>
    <t>DISCLAIMER</t>
  </si>
  <si>
    <t>THE FILE IS PROVIDED ON AN "AS IS" BASIS.</t>
  </si>
  <si>
    <t>WE DISCLAIM ANY AND ALL WARRANTIES, EXPRESS OR IMPLIED, WITH RESPECT TO THE FILE OR ANY USAGE OF IT.</t>
  </si>
  <si>
    <t>IN NO EVENT SHALL WE BE LIABLE FOR ANY DIRECT, INDIRECT, INCIDENTAL, PUNITIVE, OR CONSEQUENTIAL DAMAGES OF ANY KIND WHATSOEVER WITH RESPECT TO THE FILE AND ANY USAGE OF IT.</t>
  </si>
  <si>
    <t>Using the file will be considered as your consent to the above TOU.</t>
  </si>
  <si>
    <t>Gregory Gurevich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</si>
</sst>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m\ d\,\ 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sz val="11"/>
      <color theme="1"/>
      <name val="Arial"/>
      <family val="2"/>
      <charset val="177"/>
    </font>
    <font>
      <b/>
      <sz val="10"/>
      <name val="Arial"/>
      <family val="2"/>
    </font>
    <font>
      <sz val="10"/>
      <color rgb="FF333333"/>
      <name val="Arial"/>
      <family val="2"/>
    </font>
    <font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/>
        <b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9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4" fillId="0" borderId="0"/>
    <xf numFmtId="0" fontId="6" fillId="0" borderId="0"/>
  </cellStyleXfs>
  <cellXfs count="32">
    <xf numFmtId="0" fontId="0" fillId="0" borderId="0" xfId="0"/>
    <xf numFmtId="0" fontId="3" fillId="0" borderId="0" xfId="0" applyFont="1"/>
    <xf numFmtId="0" fontId="2" fillId="2" borderId="1" xfId="0" applyFont="1" applyFill="1" applyBorder="1" applyAlignment="1"/>
    <xf numFmtId="0" fontId="2" fillId="2" borderId="2" xfId="0" applyFont="1" applyFill="1" applyBorder="1" applyAlignment="1"/>
    <xf numFmtId="0" fontId="0" fillId="3" borderId="3" xfId="0" applyFont="1" applyFill="1" applyBorder="1"/>
    <xf numFmtId="164" fontId="0" fillId="3" borderId="4" xfId="0" applyNumberFormat="1" applyFont="1" applyFill="1" applyBorder="1"/>
    <xf numFmtId="0" fontId="0" fillId="3" borderId="4" xfId="0" applyFont="1" applyFill="1" applyBorder="1"/>
    <xf numFmtId="2" fontId="0" fillId="3" borderId="4" xfId="0" applyNumberFormat="1" applyFont="1" applyFill="1" applyBorder="1"/>
    <xf numFmtId="2" fontId="0" fillId="3" borderId="5" xfId="0" applyNumberFormat="1" applyFont="1" applyFill="1" applyBorder="1"/>
    <xf numFmtId="0" fontId="0" fillId="4" borderId="3" xfId="0" applyFont="1" applyFill="1" applyBorder="1"/>
    <xf numFmtId="164" fontId="0" fillId="4" borderId="4" xfId="0" applyNumberFormat="1" applyFont="1" applyFill="1" applyBorder="1"/>
    <xf numFmtId="0" fontId="0" fillId="4" borderId="4" xfId="0" applyFont="1" applyFill="1" applyBorder="1"/>
    <xf numFmtId="2" fontId="0" fillId="4" borderId="4" xfId="0" applyNumberFormat="1" applyFont="1" applyFill="1" applyBorder="1"/>
    <xf numFmtId="2" fontId="0" fillId="4" borderId="5" xfId="0" applyNumberFormat="1" applyFont="1" applyFill="1" applyBorder="1"/>
    <xf numFmtId="0" fontId="0" fillId="4" borderId="6" xfId="0" applyFont="1" applyFill="1" applyBorder="1"/>
    <xf numFmtId="164" fontId="0" fillId="4" borderId="7" xfId="0" applyNumberFormat="1" applyFont="1" applyFill="1" applyBorder="1"/>
    <xf numFmtId="0" fontId="0" fillId="4" borderId="7" xfId="0" applyFont="1" applyFill="1" applyBorder="1"/>
    <xf numFmtId="2" fontId="0" fillId="4" borderId="7" xfId="0" applyNumberFormat="1" applyFont="1" applyFill="1" applyBorder="1"/>
    <xf numFmtId="2" fontId="0" fillId="4" borderId="8" xfId="0" applyNumberFormat="1" applyFont="1" applyFill="1" applyBorder="1"/>
    <xf numFmtId="164" fontId="0" fillId="0" borderId="0" xfId="0" applyNumberFormat="1"/>
    <xf numFmtId="10" fontId="0" fillId="3" borderId="4" xfId="1" applyNumberFormat="1" applyFont="1" applyFill="1" applyBorder="1"/>
    <xf numFmtId="10" fontId="0" fillId="3" borderId="5" xfId="1" applyNumberFormat="1" applyFont="1" applyFill="1" applyBorder="1"/>
    <xf numFmtId="10" fontId="0" fillId="4" borderId="4" xfId="1" applyNumberFormat="1" applyFont="1" applyFill="1" applyBorder="1"/>
    <xf numFmtId="10" fontId="0" fillId="4" borderId="5" xfId="1" applyNumberFormat="1" applyFont="1" applyFill="1" applyBorder="1"/>
    <xf numFmtId="10" fontId="0" fillId="4" borderId="7" xfId="1" applyNumberFormat="1" applyFont="1" applyFill="1" applyBorder="1"/>
    <xf numFmtId="10" fontId="0" fillId="4" borderId="8" xfId="1" applyNumberFormat="1" applyFont="1" applyFill="1" applyBorder="1"/>
    <xf numFmtId="0" fontId="5" fillId="0" borderId="0" xfId="2" applyFont="1"/>
    <xf numFmtId="0" fontId="4" fillId="0" borderId="0" xfId="2"/>
    <xf numFmtId="0" fontId="6" fillId="0" borderId="0" xfId="3"/>
    <xf numFmtId="0" fontId="7" fillId="0" borderId="0" xfId="2" applyFont="1"/>
    <xf numFmtId="0" fontId="8" fillId="0" borderId="0" xfId="3" applyFont="1"/>
    <xf numFmtId="0" fontId="9" fillId="0" borderId="0" xfId="3" applyFont="1"/>
  </cellXfs>
  <cellStyles count="4">
    <cellStyle name="Normal" xfId="0" builtinId="0"/>
    <cellStyle name="Normal 2" xfId="3"/>
    <cellStyle name="Normal_Monopoly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hartsheet" Target="chartsheets/sheet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2.8203513022410667E-2"/>
          <c:y val="0.18091462525517646"/>
          <c:w val="0.94172836087796719"/>
          <c:h val="0.75379593175853199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and TABLES'!$E$58</c:f>
              <c:strCache>
                <c:ptCount val="1"/>
                <c:pt idx="0">
                  <c:v>CAAR</c:v>
                </c:pt>
              </c:strCache>
            </c:strRef>
          </c:tx>
          <c:spPr>
            <a:ln>
              <a:solidFill>
                <a:srgbClr val="FF0000"/>
              </a:solidFill>
            </a:ln>
          </c:spPr>
          <c:marker>
            <c:symbol val="none"/>
          </c:marker>
          <c:xVal>
            <c:numRef>
              <c:f>'DATA and TABLES'!$F$56:$Q$56</c:f>
              <c:numCache>
                <c:formatCode>General</c:formatCode>
                <c:ptCount val="12"/>
                <c:pt idx="0">
                  <c:v>-5</c:v>
                </c:pt>
                <c:pt idx="1">
                  <c:v>-4</c:v>
                </c:pt>
                <c:pt idx="2">
                  <c:v>-3</c:v>
                </c:pt>
                <c:pt idx="3">
                  <c:v>-2</c:v>
                </c:pt>
                <c:pt idx="4">
                  <c:v>-1</c:v>
                </c:pt>
                <c:pt idx="5">
                  <c:v>0</c:v>
                </c:pt>
                <c:pt idx="6">
                  <c:v>1</c:v>
                </c:pt>
                <c:pt idx="7">
                  <c:v>2</c:v>
                </c:pt>
                <c:pt idx="8">
                  <c:v>3</c:v>
                </c:pt>
                <c:pt idx="9">
                  <c:v>4</c:v>
                </c:pt>
                <c:pt idx="10">
                  <c:v>5</c:v>
                </c:pt>
                <c:pt idx="11">
                  <c:v>6</c:v>
                </c:pt>
              </c:numCache>
            </c:numRef>
          </c:xVal>
          <c:yVal>
            <c:numRef>
              <c:f>'DATA and TABLES'!$F$58:$Q$58</c:f>
              <c:numCache>
                <c:formatCode>0.00%</c:formatCode>
                <c:ptCount val="12"/>
                <c:pt idx="0">
                  <c:v>-2.953714694847176E-4</c:v>
                </c:pt>
                <c:pt idx="1">
                  <c:v>8.7798917622422534E-4</c:v>
                </c:pt>
                <c:pt idx="2">
                  <c:v>6.5683790422309263E-3</c:v>
                </c:pt>
                <c:pt idx="3">
                  <c:v>1.225300911338234E-2</c:v>
                </c:pt>
                <c:pt idx="4">
                  <c:v>-3.662035223763821E-3</c:v>
                </c:pt>
                <c:pt idx="5">
                  <c:v>-3.3146131357922132E-2</c:v>
                </c:pt>
                <c:pt idx="6">
                  <c:v>-3.3584877681228031E-2</c:v>
                </c:pt>
                <c:pt idx="7">
                  <c:v>-2.8856378518171688E-2</c:v>
                </c:pt>
                <c:pt idx="8">
                  <c:v>-2.6587203092500067E-2</c:v>
                </c:pt>
                <c:pt idx="9">
                  <c:v>-1.2437552865677964E-2</c:v>
                </c:pt>
                <c:pt idx="10">
                  <c:v>-8.5594029428568696E-3</c:v>
                </c:pt>
                <c:pt idx="11">
                  <c:v>-1.2875345890617729E-2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59407104"/>
        <c:axId val="201405184"/>
      </c:scatterChart>
      <c:valAx>
        <c:axId val="1594071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201405184"/>
        <c:crosses val="autoZero"/>
        <c:crossBetween val="midCat"/>
      </c:valAx>
      <c:valAx>
        <c:axId val="201405184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159407104"/>
        <c:crosses val="autoZero"/>
        <c:crossBetween val="midCat"/>
      </c:valAx>
      <c:spPr>
        <a:noFill/>
        <a:ln w="25400">
          <a:noFill/>
        </a:ln>
      </c:spPr>
    </c:plotArea>
    <c:legend>
      <c:legendPos val="l"/>
      <c:layout>
        <c:manualLayout>
          <c:xMode val="edge"/>
          <c:yMode val="edge"/>
          <c:x val="7.326007326007326E-3"/>
          <c:y val="8.6665793099614339E-3"/>
          <c:w val="0.13822733696749445"/>
          <c:h val="3.8642635631211758E-2"/>
        </c:manualLayout>
      </c:layout>
      <c:overlay val="0"/>
    </c:legend>
    <c:plotVisOnly val="1"/>
    <c:dispBlanksAs val="gap"/>
    <c:showDLblsOverMax val="0"/>
  </c:chart>
  <c:txPr>
    <a:bodyPr/>
    <a:lstStyle/>
    <a:p>
      <a:pPr>
        <a:defRPr sz="1200">
          <a:latin typeface="Times New Roman" pitchFamily="18" charset="0"/>
          <a:cs typeface="Times New Roman" pitchFamily="18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27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70192" cy="628894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D22"/>
  <sheetViews>
    <sheetView tabSelected="1" workbookViewId="0"/>
  </sheetViews>
  <sheetFormatPr defaultColWidth="9.140625" defaultRowHeight="12.75" x14ac:dyDescent="0.2"/>
  <cols>
    <col min="1" max="16384" width="9.140625" style="27"/>
  </cols>
  <sheetData>
    <row r="1" spans="1:1" ht="23.25" x14ac:dyDescent="0.35">
      <c r="A1" s="26" t="s">
        <v>41</v>
      </c>
    </row>
    <row r="3" spans="1:1" x14ac:dyDescent="0.2">
      <c r="A3" s="29" t="s">
        <v>45</v>
      </c>
    </row>
    <row r="4" spans="1:1" x14ac:dyDescent="0.2">
      <c r="A4" s="29" t="s">
        <v>46</v>
      </c>
    </row>
    <row r="5" spans="1:1" ht="23.25" x14ac:dyDescent="0.35">
      <c r="A5" s="26" t="s">
        <v>42</v>
      </c>
    </row>
    <row r="7" spans="1:1" x14ac:dyDescent="0.2">
      <c r="A7" s="27" t="s">
        <v>47</v>
      </c>
    </row>
    <row r="8" spans="1:1" x14ac:dyDescent="0.2">
      <c r="A8" s="27" t="s">
        <v>48</v>
      </c>
    </row>
    <row r="9" spans="1:1" x14ac:dyDescent="0.2">
      <c r="A9" s="27" t="s">
        <v>49</v>
      </c>
    </row>
    <row r="11" spans="1:1" ht="23.25" x14ac:dyDescent="0.35">
      <c r="A11" s="26" t="s">
        <v>50</v>
      </c>
    </row>
    <row r="13" spans="1:1" x14ac:dyDescent="0.2">
      <c r="A13" s="30" t="s">
        <v>51</v>
      </c>
    </row>
    <row r="14" spans="1:1" x14ac:dyDescent="0.2">
      <c r="A14" s="31" t="s">
        <v>52</v>
      </c>
    </row>
    <row r="15" spans="1:1" x14ac:dyDescent="0.2">
      <c r="A15" s="31" t="s">
        <v>53</v>
      </c>
    </row>
    <row r="17" spans="1:4" ht="23.25" x14ac:dyDescent="0.35">
      <c r="A17" s="26" t="s">
        <v>54</v>
      </c>
      <c r="B17" s="28"/>
      <c r="C17" s="28"/>
      <c r="D17" s="28"/>
    </row>
    <row r="18" spans="1:4" ht="14.25" x14ac:dyDescent="0.2">
      <c r="B18" s="28"/>
      <c r="C18" s="28"/>
      <c r="D18" s="28"/>
    </row>
    <row r="19" spans="1:4" ht="14.25" x14ac:dyDescent="0.2">
      <c r="A19" s="29" t="s">
        <v>43</v>
      </c>
      <c r="B19" s="28"/>
      <c r="C19" s="28"/>
      <c r="D19" s="28"/>
    </row>
    <row r="20" spans="1:4" ht="14.25" x14ac:dyDescent="0.2">
      <c r="B20" s="28"/>
      <c r="C20" s="28"/>
      <c r="D20" s="28"/>
    </row>
    <row r="21" spans="1:4" x14ac:dyDescent="0.2">
      <c r="A21" s="29" t="s">
        <v>44</v>
      </c>
    </row>
    <row r="22" spans="1:4" x14ac:dyDescent="0.2">
      <c r="A22" s="29" t="s">
        <v>55</v>
      </c>
    </row>
  </sheetData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58"/>
  <sheetViews>
    <sheetView zoomScale="75" zoomScaleNormal="75" workbookViewId="0">
      <pane xSplit="9510" ySplit="6165" topLeftCell="L54"/>
      <selection pane="topRight" activeCell="Q16" sqref="Q16"/>
      <selection pane="bottomLeft" activeCell="A54" sqref="A54"/>
      <selection pane="bottomRight" activeCell="L61" sqref="L61"/>
    </sheetView>
  </sheetViews>
  <sheetFormatPr defaultRowHeight="15" x14ac:dyDescent="0.25"/>
  <cols>
    <col min="1" max="1" width="12" bestFit="1" customWidth="1"/>
    <col min="2" max="2" width="22.7109375" customWidth="1"/>
    <col min="3" max="3" width="20" customWidth="1"/>
    <col min="4" max="4" width="15" customWidth="1"/>
    <col min="5" max="15" width="9.28515625" bestFit="1" customWidth="1"/>
    <col min="17" max="17" width="10.42578125" customWidth="1"/>
  </cols>
  <sheetData>
    <row r="3" spans="1:17" x14ac:dyDescent="0.25">
      <c r="A3" s="1" t="s">
        <v>18</v>
      </c>
    </row>
    <row r="4" spans="1:17" ht="15.75" thickBot="1" x14ac:dyDescent="0.3">
      <c r="A4" s="2" t="s">
        <v>12</v>
      </c>
      <c r="B4" s="3" t="s">
        <v>13</v>
      </c>
      <c r="C4" s="3" t="s">
        <v>16</v>
      </c>
      <c r="D4" s="3" t="s">
        <v>17</v>
      </c>
      <c r="E4" s="3" t="s">
        <v>14</v>
      </c>
      <c r="F4" s="3" t="s">
        <v>15</v>
      </c>
    </row>
    <row r="5" spans="1:17" ht="15.75" thickTop="1" x14ac:dyDescent="0.25">
      <c r="A5" s="4">
        <v>1</v>
      </c>
      <c r="B5" s="5">
        <v>36556</v>
      </c>
      <c r="C5" s="5">
        <v>36557</v>
      </c>
      <c r="D5" s="6" t="s">
        <v>9</v>
      </c>
      <c r="E5" s="6" t="s">
        <v>2</v>
      </c>
      <c r="F5" s="6" t="s">
        <v>3</v>
      </c>
    </row>
    <row r="6" spans="1:17" x14ac:dyDescent="0.25">
      <c r="A6" s="9">
        <v>2</v>
      </c>
      <c r="B6" s="10">
        <v>37207</v>
      </c>
      <c r="C6" s="10">
        <v>37207</v>
      </c>
      <c r="D6" s="11" t="s">
        <v>11</v>
      </c>
      <c r="E6" s="11" t="s">
        <v>4</v>
      </c>
      <c r="F6" s="11" t="s">
        <v>5</v>
      </c>
    </row>
    <row r="7" spans="1:17" x14ac:dyDescent="0.25">
      <c r="A7" s="4">
        <v>3</v>
      </c>
      <c r="B7" s="5">
        <v>40634</v>
      </c>
      <c r="C7" s="5">
        <v>40635</v>
      </c>
      <c r="D7" s="6" t="s">
        <v>10</v>
      </c>
      <c r="E7" s="6" t="s">
        <v>6</v>
      </c>
      <c r="F7" s="6" t="s">
        <v>7</v>
      </c>
    </row>
    <row r="8" spans="1:17" x14ac:dyDescent="0.25">
      <c r="A8" s="14">
        <v>4</v>
      </c>
      <c r="B8" s="15">
        <v>41500</v>
      </c>
      <c r="C8" s="15">
        <v>41500</v>
      </c>
      <c r="D8" s="16" t="s">
        <v>8</v>
      </c>
      <c r="E8" s="16" t="s">
        <v>1</v>
      </c>
      <c r="F8" s="16" t="s">
        <v>0</v>
      </c>
    </row>
    <row r="11" spans="1:17" x14ac:dyDescent="0.25">
      <c r="A11" s="1" t="s">
        <v>20</v>
      </c>
    </row>
    <row r="12" spans="1:17" ht="15.75" thickBot="1" x14ac:dyDescent="0.3">
      <c r="A12" s="2" t="str">
        <f>A4</f>
        <v>Case no.</v>
      </c>
      <c r="B12" s="3" t="str">
        <f>C4</f>
        <v>Day 0 date</v>
      </c>
      <c r="C12" s="3" t="str">
        <f>E4</f>
        <v>Airline</v>
      </c>
      <c r="D12" s="3" t="str">
        <f>F4</f>
        <v>Ticker</v>
      </c>
      <c r="E12" s="3" t="s">
        <v>23</v>
      </c>
      <c r="F12" s="3" t="s">
        <v>24</v>
      </c>
      <c r="G12" s="3" t="s">
        <v>25</v>
      </c>
      <c r="H12" s="3" t="s">
        <v>26</v>
      </c>
      <c r="I12" s="3" t="s">
        <v>27</v>
      </c>
      <c r="J12" s="3" t="s">
        <v>28</v>
      </c>
      <c r="K12" s="3" t="s">
        <v>29</v>
      </c>
      <c r="L12" s="3" t="s">
        <v>30</v>
      </c>
      <c r="M12" s="3" t="s">
        <v>31</v>
      </c>
      <c r="N12" s="3" t="s">
        <v>32</v>
      </c>
      <c r="O12" s="3" t="s">
        <v>33</v>
      </c>
      <c r="P12" s="3" t="s">
        <v>34</v>
      </c>
      <c r="Q12" s="3" t="s">
        <v>35</v>
      </c>
    </row>
    <row r="13" spans="1:17" ht="15.75" thickTop="1" x14ac:dyDescent="0.25">
      <c r="A13" s="4">
        <f t="shared" ref="A13:A16" si="0">A5</f>
        <v>1</v>
      </c>
      <c r="B13" s="5">
        <f t="shared" ref="B13:B16" si="1">C5</f>
        <v>36557</v>
      </c>
      <c r="C13" s="6" t="str">
        <f t="shared" ref="C13:D13" si="2">E5</f>
        <v>Alaska Airlines</v>
      </c>
      <c r="D13" s="6" t="str">
        <f t="shared" si="2"/>
        <v>ALK</v>
      </c>
      <c r="E13" s="7">
        <v>14.97</v>
      </c>
      <c r="F13" s="7">
        <v>15.16</v>
      </c>
      <c r="G13" s="7">
        <v>16.03</v>
      </c>
      <c r="H13" s="7">
        <v>15.84</v>
      </c>
      <c r="I13" s="7">
        <v>16.22</v>
      </c>
      <c r="J13" s="7">
        <v>15.84</v>
      </c>
      <c r="K13" s="7">
        <v>15.78</v>
      </c>
      <c r="L13" s="7">
        <v>15.81</v>
      </c>
      <c r="M13" s="7">
        <v>15.47</v>
      </c>
      <c r="N13" s="7">
        <v>15.25</v>
      </c>
      <c r="O13" s="7">
        <v>15.1</v>
      </c>
      <c r="P13" s="7">
        <v>14.94</v>
      </c>
      <c r="Q13" s="8">
        <v>14.7</v>
      </c>
    </row>
    <row r="14" spans="1:17" x14ac:dyDescent="0.25">
      <c r="A14" s="9">
        <f t="shared" si="0"/>
        <v>2</v>
      </c>
      <c r="B14" s="10">
        <f t="shared" si="1"/>
        <v>37207</v>
      </c>
      <c r="C14" s="11" t="str">
        <f t="shared" ref="C14:D14" si="3">E6</f>
        <v>American Airlines</v>
      </c>
      <c r="D14" s="11" t="str">
        <f t="shared" si="3"/>
        <v>AAMRQ</v>
      </c>
      <c r="E14" s="12">
        <v>18.739999999999998</v>
      </c>
      <c r="F14" s="12">
        <v>18.899999999999999</v>
      </c>
      <c r="G14" s="12">
        <v>18.36</v>
      </c>
      <c r="H14" s="12">
        <v>18.55</v>
      </c>
      <c r="I14" s="12">
        <v>18.28</v>
      </c>
      <c r="J14" s="12">
        <v>18.13</v>
      </c>
      <c r="K14" s="12">
        <v>16.489999999999998</v>
      </c>
      <c r="L14" s="12">
        <v>17.010000000000002</v>
      </c>
      <c r="M14" s="12">
        <v>17.940000000000001</v>
      </c>
      <c r="N14" s="12">
        <v>18.75</v>
      </c>
      <c r="O14" s="12">
        <v>20.059999999999999</v>
      </c>
      <c r="P14" s="12">
        <v>20.77</v>
      </c>
      <c r="Q14" s="13">
        <v>19.86</v>
      </c>
    </row>
    <row r="15" spans="1:17" x14ac:dyDescent="0.25">
      <c r="A15" s="4">
        <f t="shared" si="0"/>
        <v>3</v>
      </c>
      <c r="B15" s="5">
        <f t="shared" si="1"/>
        <v>40635</v>
      </c>
      <c r="C15" s="6" t="str">
        <f t="shared" ref="C15:D15" si="4">E7</f>
        <v>Southwest Airlines</v>
      </c>
      <c r="D15" s="6" t="str">
        <f t="shared" si="4"/>
        <v>LUV</v>
      </c>
      <c r="E15" s="7">
        <v>12.53</v>
      </c>
      <c r="F15" s="7">
        <v>12.43</v>
      </c>
      <c r="G15" s="7">
        <v>12.36</v>
      </c>
      <c r="H15" s="7">
        <v>12.66</v>
      </c>
      <c r="I15" s="7">
        <v>12.48</v>
      </c>
      <c r="J15" s="7">
        <v>12.52</v>
      </c>
      <c r="K15" s="7">
        <v>12.31</v>
      </c>
      <c r="L15" s="7">
        <v>12.05</v>
      </c>
      <c r="M15" s="7">
        <v>12.01</v>
      </c>
      <c r="N15" s="7">
        <v>11.66</v>
      </c>
      <c r="O15" s="7">
        <v>11.54</v>
      </c>
      <c r="P15" s="7">
        <v>11.64</v>
      </c>
      <c r="Q15" s="8">
        <v>11.7</v>
      </c>
    </row>
    <row r="16" spans="1:17" x14ac:dyDescent="0.25">
      <c r="A16" s="14">
        <f t="shared" si="0"/>
        <v>4</v>
      </c>
      <c r="B16" s="15">
        <f t="shared" si="1"/>
        <v>41500</v>
      </c>
      <c r="C16" s="16" t="str">
        <f t="shared" ref="C16:D16" si="5">E8</f>
        <v>UPS Airlines</v>
      </c>
      <c r="D16" s="16" t="str">
        <f t="shared" si="5"/>
        <v>UPS</v>
      </c>
      <c r="E16" s="17">
        <v>86.79</v>
      </c>
      <c r="F16" s="17">
        <v>86.72</v>
      </c>
      <c r="G16" s="17">
        <v>86.96</v>
      </c>
      <c r="H16" s="17">
        <v>86.65</v>
      </c>
      <c r="I16" s="17">
        <v>86.61</v>
      </c>
      <c r="J16" s="17">
        <v>86.55</v>
      </c>
      <c r="K16" s="17">
        <v>86.3</v>
      </c>
      <c r="L16" s="17">
        <v>85.43</v>
      </c>
      <c r="M16" s="17">
        <v>85.52</v>
      </c>
      <c r="N16" s="17">
        <v>85.55</v>
      </c>
      <c r="O16" s="17">
        <v>85.77</v>
      </c>
      <c r="P16" s="17">
        <v>85.56</v>
      </c>
      <c r="Q16" s="18">
        <v>86.43</v>
      </c>
    </row>
    <row r="18" spans="1:17" x14ac:dyDescent="0.25">
      <c r="B18" s="19"/>
    </row>
    <row r="19" spans="1:17" x14ac:dyDescent="0.25">
      <c r="A19" s="1" t="s">
        <v>21</v>
      </c>
      <c r="B19" s="19"/>
    </row>
    <row r="20" spans="1:17" ht="15.75" thickBot="1" x14ac:dyDescent="0.3">
      <c r="A20" s="2" t="str">
        <f t="shared" ref="A20:P24" si="6">A12</f>
        <v>Case no.</v>
      </c>
      <c r="B20" s="3" t="str">
        <f t="shared" si="6"/>
        <v>Day 0 date</v>
      </c>
      <c r="C20" s="3" t="str">
        <f t="shared" si="6"/>
        <v>Airline</v>
      </c>
      <c r="D20" s="3" t="str">
        <f t="shared" si="6"/>
        <v>Ticker</v>
      </c>
      <c r="E20" s="3"/>
      <c r="F20" s="3" t="str">
        <f t="shared" si="6"/>
        <v>t=-5</v>
      </c>
      <c r="G20" s="3" t="str">
        <f t="shared" si="6"/>
        <v>t=-4</v>
      </c>
      <c r="H20" s="3" t="str">
        <f t="shared" si="6"/>
        <v>t=-3</v>
      </c>
      <c r="I20" s="3" t="str">
        <f t="shared" si="6"/>
        <v>t=-2</v>
      </c>
      <c r="J20" s="3" t="str">
        <f t="shared" si="6"/>
        <v>t=-1</v>
      </c>
      <c r="K20" s="3" t="str">
        <f t="shared" si="6"/>
        <v>t=0</v>
      </c>
      <c r="L20" s="3" t="str">
        <f t="shared" si="6"/>
        <v>t=1</v>
      </c>
      <c r="M20" s="3" t="str">
        <f t="shared" si="6"/>
        <v>t=2</v>
      </c>
      <c r="N20" s="3" t="str">
        <f t="shared" si="6"/>
        <v>t=3</v>
      </c>
      <c r="O20" s="3" t="str">
        <f t="shared" si="6"/>
        <v>t=4</v>
      </c>
      <c r="P20" s="3" t="str">
        <f t="shared" si="6"/>
        <v>t=5</v>
      </c>
      <c r="Q20" s="3" t="str">
        <f t="shared" ref="Q20" si="7">Q12</f>
        <v>t=6</v>
      </c>
    </row>
    <row r="21" spans="1:17" ht="15.75" thickTop="1" x14ac:dyDescent="0.25">
      <c r="A21" s="4">
        <f t="shared" si="6"/>
        <v>1</v>
      </c>
      <c r="B21" s="5">
        <f t="shared" si="6"/>
        <v>36557</v>
      </c>
      <c r="C21" s="6" t="str">
        <f t="shared" si="6"/>
        <v>Alaska Airlines</v>
      </c>
      <c r="D21" s="6" t="str">
        <f t="shared" si="6"/>
        <v>ALK</v>
      </c>
      <c r="E21" s="7"/>
      <c r="F21" s="20">
        <f t="shared" ref="F21:Q21" si="8">(F13/E13-1)</f>
        <v>1.2692050768203123E-2</v>
      </c>
      <c r="G21" s="20">
        <f t="shared" si="8"/>
        <v>5.7387862796833833E-2</v>
      </c>
      <c r="H21" s="20">
        <f t="shared" si="8"/>
        <v>-1.1852776044915858E-2</v>
      </c>
      <c r="I21" s="20">
        <f t="shared" si="8"/>
        <v>2.3989898989899006E-2</v>
      </c>
      <c r="J21" s="20">
        <f t="shared" si="8"/>
        <v>-2.3427866831072675E-2</v>
      </c>
      <c r="K21" s="20">
        <f t="shared" si="8"/>
        <v>-3.7878787878787845E-3</v>
      </c>
      <c r="L21" s="20">
        <f t="shared" si="8"/>
        <v>1.9011406844107182E-3</v>
      </c>
      <c r="M21" s="20">
        <f t="shared" si="8"/>
        <v>-2.1505376344086002E-2</v>
      </c>
      <c r="N21" s="20">
        <f t="shared" si="8"/>
        <v>-1.4221073044602517E-2</v>
      </c>
      <c r="O21" s="20">
        <f t="shared" si="8"/>
        <v>-9.8360655737704805E-3</v>
      </c>
      <c r="P21" s="20">
        <f t="shared" si="8"/>
        <v>-1.059602649006619E-2</v>
      </c>
      <c r="Q21" s="21">
        <f t="shared" si="8"/>
        <v>-1.6064257028112428E-2</v>
      </c>
    </row>
    <row r="22" spans="1:17" x14ac:dyDescent="0.25">
      <c r="A22" s="9">
        <f t="shared" si="6"/>
        <v>2</v>
      </c>
      <c r="B22" s="10">
        <f t="shared" si="6"/>
        <v>37207</v>
      </c>
      <c r="C22" s="11" t="str">
        <f t="shared" si="6"/>
        <v>American Airlines</v>
      </c>
      <c r="D22" s="11" t="str">
        <f t="shared" si="6"/>
        <v>AAMRQ</v>
      </c>
      <c r="E22" s="12"/>
      <c r="F22" s="22">
        <f t="shared" ref="F22:Q22" si="9">(F14/E14-1)</f>
        <v>8.5378868729988344E-3</v>
      </c>
      <c r="G22" s="22">
        <f t="shared" si="9"/>
        <v>-2.8571428571428581E-2</v>
      </c>
      <c r="H22" s="22">
        <f t="shared" si="9"/>
        <v>1.0348583877995754E-2</v>
      </c>
      <c r="I22" s="22">
        <f t="shared" si="9"/>
        <v>-1.4555256064689992E-2</v>
      </c>
      <c r="J22" s="22">
        <f t="shared" si="9"/>
        <v>-8.2056892778994417E-3</v>
      </c>
      <c r="K22" s="22">
        <f t="shared" si="9"/>
        <v>-9.0457804743519055E-2</v>
      </c>
      <c r="L22" s="22">
        <f t="shared" si="9"/>
        <v>3.1534263189812117E-2</v>
      </c>
      <c r="M22" s="22">
        <f t="shared" si="9"/>
        <v>5.467372134038806E-2</v>
      </c>
      <c r="N22" s="22">
        <f t="shared" si="9"/>
        <v>4.5150501672240662E-2</v>
      </c>
      <c r="O22" s="22">
        <f t="shared" si="9"/>
        <v>6.9866666666666521E-2</v>
      </c>
      <c r="P22" s="22">
        <f t="shared" si="9"/>
        <v>3.5393818544366962E-2</v>
      </c>
      <c r="Q22" s="23">
        <f t="shared" si="9"/>
        <v>-4.3813192103996146E-2</v>
      </c>
    </row>
    <row r="23" spans="1:17" x14ac:dyDescent="0.25">
      <c r="A23" s="4">
        <f t="shared" si="6"/>
        <v>3</v>
      </c>
      <c r="B23" s="5">
        <f t="shared" si="6"/>
        <v>40635</v>
      </c>
      <c r="C23" s="6" t="str">
        <f t="shared" si="6"/>
        <v>Southwest Airlines</v>
      </c>
      <c r="D23" s="6" t="str">
        <f t="shared" si="6"/>
        <v>LUV</v>
      </c>
      <c r="E23" s="7"/>
      <c r="F23" s="20">
        <f t="shared" ref="F23:Q23" si="10">(F15/E15-1)</f>
        <v>-7.9808459696727452E-3</v>
      </c>
      <c r="G23" s="20">
        <f t="shared" si="10"/>
        <v>-5.6315366049879412E-3</v>
      </c>
      <c r="H23" s="20">
        <f t="shared" si="10"/>
        <v>2.4271844660194164E-2</v>
      </c>
      <c r="I23" s="20">
        <f t="shared" si="10"/>
        <v>-1.4218009478672911E-2</v>
      </c>
      <c r="J23" s="20">
        <f t="shared" si="10"/>
        <v>3.2051282051281937E-3</v>
      </c>
      <c r="K23" s="20">
        <f t="shared" si="10"/>
        <v>-1.6773162939297093E-2</v>
      </c>
      <c r="L23" s="20">
        <f t="shared" si="10"/>
        <v>-2.1121039805036546E-2</v>
      </c>
      <c r="M23" s="20">
        <f t="shared" si="10"/>
        <v>-3.3195020746888959E-3</v>
      </c>
      <c r="N23" s="20">
        <f t="shared" si="10"/>
        <v>-2.9142381348875923E-2</v>
      </c>
      <c r="O23" s="20">
        <f t="shared" si="10"/>
        <v>-1.0291595197255643E-2</v>
      </c>
      <c r="P23" s="20">
        <f t="shared" si="10"/>
        <v>8.6655112651647936E-3</v>
      </c>
      <c r="Q23" s="21">
        <f t="shared" si="10"/>
        <v>5.1546391752577136E-3</v>
      </c>
    </row>
    <row r="24" spans="1:17" x14ac:dyDescent="0.25">
      <c r="A24" s="14">
        <f t="shared" si="6"/>
        <v>4</v>
      </c>
      <c r="B24" s="15">
        <f t="shared" si="6"/>
        <v>41500</v>
      </c>
      <c r="C24" s="16" t="str">
        <f t="shared" si="6"/>
        <v>UPS Airlines</v>
      </c>
      <c r="D24" s="16" t="str">
        <f t="shared" si="6"/>
        <v>UPS</v>
      </c>
      <c r="E24" s="17"/>
      <c r="F24" s="24">
        <f t="shared" ref="F24:Q24" si="11">(F16/E16-1)</f>
        <v>-8.0654453278039551E-4</v>
      </c>
      <c r="G24" s="24">
        <f t="shared" si="11"/>
        <v>2.7675276752767708E-3</v>
      </c>
      <c r="H24" s="24">
        <f t="shared" si="11"/>
        <v>-3.5648574057036697E-3</v>
      </c>
      <c r="I24" s="24">
        <f t="shared" si="11"/>
        <v>-4.6162723600695621E-4</v>
      </c>
      <c r="J24" s="24">
        <f t="shared" si="11"/>
        <v>-6.9276065119505681E-4</v>
      </c>
      <c r="K24" s="24">
        <f t="shared" si="11"/>
        <v>-2.8885037550548942E-3</v>
      </c>
      <c r="L24" s="24">
        <f t="shared" si="11"/>
        <v>-1.0081112398609426E-2</v>
      </c>
      <c r="M24" s="24">
        <f t="shared" si="11"/>
        <v>1.053494088727458E-3</v>
      </c>
      <c r="N24" s="24">
        <f t="shared" si="11"/>
        <v>3.5079513564073572E-4</v>
      </c>
      <c r="O24" s="24">
        <f t="shared" si="11"/>
        <v>2.5715955581531169E-3</v>
      </c>
      <c r="P24" s="24">
        <f t="shared" si="11"/>
        <v>-2.4484085344524953E-3</v>
      </c>
      <c r="Q24" s="25">
        <f t="shared" si="11"/>
        <v>1.0168302945301688E-2</v>
      </c>
    </row>
    <row r="27" spans="1:17" x14ac:dyDescent="0.25">
      <c r="A27" s="1" t="s">
        <v>19</v>
      </c>
      <c r="B27" s="19"/>
    </row>
    <row r="28" spans="1:17" ht="15.75" thickBot="1" x14ac:dyDescent="0.3">
      <c r="A28" s="2" t="str">
        <f t="shared" ref="A28:P32" si="12">A12</f>
        <v>Case no.</v>
      </c>
      <c r="B28" s="3" t="str">
        <f t="shared" si="12"/>
        <v>Day 0 date</v>
      </c>
      <c r="C28" s="3" t="str">
        <f t="shared" si="12"/>
        <v>Airline</v>
      </c>
      <c r="D28" s="3" t="str">
        <f t="shared" si="12"/>
        <v>Ticker</v>
      </c>
      <c r="E28" s="3"/>
      <c r="F28" s="3" t="str">
        <f t="shared" si="12"/>
        <v>t=-5</v>
      </c>
      <c r="G28" s="3" t="str">
        <f t="shared" si="12"/>
        <v>t=-4</v>
      </c>
      <c r="H28" s="3" t="str">
        <f t="shared" si="12"/>
        <v>t=-3</v>
      </c>
      <c r="I28" s="3" t="str">
        <f t="shared" si="12"/>
        <v>t=-2</v>
      </c>
      <c r="J28" s="3" t="str">
        <f t="shared" si="12"/>
        <v>t=-1</v>
      </c>
      <c r="K28" s="3" t="str">
        <f t="shared" si="12"/>
        <v>t=0</v>
      </c>
      <c r="L28" s="3" t="str">
        <f t="shared" si="12"/>
        <v>t=1</v>
      </c>
      <c r="M28" s="3" t="str">
        <f t="shared" si="12"/>
        <v>t=2</v>
      </c>
      <c r="N28" s="3" t="str">
        <f t="shared" si="12"/>
        <v>t=3</v>
      </c>
      <c r="O28" s="3" t="str">
        <f t="shared" si="12"/>
        <v>t=4</v>
      </c>
      <c r="P28" s="3" t="str">
        <f t="shared" si="12"/>
        <v>t=5</v>
      </c>
      <c r="Q28" s="3" t="str">
        <f t="shared" ref="Q28" si="13">Q12</f>
        <v>t=6</v>
      </c>
    </row>
    <row r="29" spans="1:17" ht="15.75" thickTop="1" x14ac:dyDescent="0.25">
      <c r="A29" s="4">
        <f t="shared" si="12"/>
        <v>1</v>
      </c>
      <c r="B29" s="5">
        <f t="shared" si="12"/>
        <v>36557</v>
      </c>
      <c r="C29" s="6" t="str">
        <f t="shared" si="12"/>
        <v>Alaska Airlines</v>
      </c>
      <c r="D29" s="6" t="str">
        <f t="shared" si="12"/>
        <v>ALK</v>
      </c>
      <c r="E29" s="7">
        <v>1401.91</v>
      </c>
      <c r="F29" s="7">
        <v>1410.03</v>
      </c>
      <c r="G29" s="7">
        <v>1404.09</v>
      </c>
      <c r="H29" s="7">
        <v>1398.56</v>
      </c>
      <c r="I29" s="7">
        <v>1360.16</v>
      </c>
      <c r="J29" s="7">
        <v>1394.46</v>
      </c>
      <c r="K29" s="7">
        <v>1409.28</v>
      </c>
      <c r="L29" s="7">
        <v>1409.12</v>
      </c>
      <c r="M29" s="7">
        <v>1424.97</v>
      </c>
      <c r="N29" s="7">
        <v>1424.37</v>
      </c>
      <c r="O29" s="7">
        <v>1423</v>
      </c>
      <c r="P29" s="7">
        <v>1441.75</v>
      </c>
      <c r="Q29" s="8">
        <v>1411.71</v>
      </c>
    </row>
    <row r="30" spans="1:17" x14ac:dyDescent="0.25">
      <c r="A30" s="9">
        <f t="shared" si="12"/>
        <v>2</v>
      </c>
      <c r="B30" s="10">
        <f t="shared" si="12"/>
        <v>37207</v>
      </c>
      <c r="C30" s="11" t="str">
        <f t="shared" si="12"/>
        <v>American Airlines</v>
      </c>
      <c r="D30" s="11" t="str">
        <f t="shared" si="12"/>
        <v>AAMRQ</v>
      </c>
      <c r="E30" s="12">
        <v>1087.2</v>
      </c>
      <c r="F30" s="12">
        <v>1102.8399999999999</v>
      </c>
      <c r="G30" s="12">
        <v>1118.8599999999999</v>
      </c>
      <c r="H30" s="12">
        <v>1115.8</v>
      </c>
      <c r="I30" s="12">
        <v>1118.54</v>
      </c>
      <c r="J30" s="12">
        <v>1120.31</v>
      </c>
      <c r="K30" s="12">
        <v>1118.33</v>
      </c>
      <c r="L30" s="12">
        <v>1139.0899999999999</v>
      </c>
      <c r="M30" s="12">
        <v>1141.21</v>
      </c>
      <c r="N30" s="12">
        <v>1142.24</v>
      </c>
      <c r="O30" s="12">
        <v>1138.6500000000001</v>
      </c>
      <c r="P30" s="12">
        <v>1151.06</v>
      </c>
      <c r="Q30" s="13">
        <v>1142.6600000000001</v>
      </c>
    </row>
    <row r="31" spans="1:17" x14ac:dyDescent="0.25">
      <c r="A31" s="4">
        <f t="shared" si="12"/>
        <v>3</v>
      </c>
      <c r="B31" s="5">
        <f t="shared" si="12"/>
        <v>40635</v>
      </c>
      <c r="C31" s="6" t="str">
        <f t="shared" si="12"/>
        <v>Southwest Airlines</v>
      </c>
      <c r="D31" s="6" t="str">
        <f t="shared" si="12"/>
        <v>LUV</v>
      </c>
      <c r="E31" s="7">
        <v>1313.8</v>
      </c>
      <c r="F31" s="7">
        <v>1310.19</v>
      </c>
      <c r="G31" s="7">
        <v>1319.44</v>
      </c>
      <c r="H31" s="7">
        <v>1328.26</v>
      </c>
      <c r="I31" s="7">
        <v>1325.83</v>
      </c>
      <c r="J31" s="7">
        <v>1332.41</v>
      </c>
      <c r="K31" s="7">
        <v>1332.87</v>
      </c>
      <c r="L31" s="7">
        <v>1332.63</v>
      </c>
      <c r="M31" s="7">
        <v>1335.54</v>
      </c>
      <c r="N31" s="7">
        <v>1333.51</v>
      </c>
      <c r="O31" s="7">
        <v>1328.17</v>
      </c>
      <c r="P31" s="7">
        <v>1324.46</v>
      </c>
      <c r="Q31" s="8">
        <v>1314.16</v>
      </c>
    </row>
    <row r="32" spans="1:17" x14ac:dyDescent="0.25">
      <c r="A32" s="14">
        <f t="shared" si="12"/>
        <v>4</v>
      </c>
      <c r="B32" s="15">
        <f t="shared" si="12"/>
        <v>41500</v>
      </c>
      <c r="C32" s="16" t="str">
        <f t="shared" si="12"/>
        <v>UPS Airlines</v>
      </c>
      <c r="D32" s="16" t="str">
        <f t="shared" si="12"/>
        <v>UPS</v>
      </c>
      <c r="E32" s="17">
        <v>1697.37</v>
      </c>
      <c r="F32" s="17">
        <v>1690.91</v>
      </c>
      <c r="G32" s="17">
        <v>1697.48</v>
      </c>
      <c r="H32" s="17">
        <v>1691.42</v>
      </c>
      <c r="I32" s="17">
        <v>1689.47</v>
      </c>
      <c r="J32" s="17">
        <v>1694.16</v>
      </c>
      <c r="K32" s="17">
        <v>1685.39</v>
      </c>
      <c r="L32" s="17">
        <v>1661.32</v>
      </c>
      <c r="M32" s="17">
        <v>1655.83</v>
      </c>
      <c r="N32" s="17">
        <v>1646.06</v>
      </c>
      <c r="O32" s="17">
        <v>1652.35</v>
      </c>
      <c r="P32" s="17">
        <v>1642.8</v>
      </c>
      <c r="Q32" s="18">
        <v>1656.96</v>
      </c>
    </row>
    <row r="35" spans="1:17" x14ac:dyDescent="0.25">
      <c r="A35" s="1" t="s">
        <v>22</v>
      </c>
      <c r="B35" s="19"/>
    </row>
    <row r="36" spans="1:17" ht="15.75" thickBot="1" x14ac:dyDescent="0.3">
      <c r="A36" s="2" t="str">
        <f t="shared" ref="A36:P40" si="14">A28</f>
        <v>Case no.</v>
      </c>
      <c r="B36" s="3" t="str">
        <f t="shared" si="14"/>
        <v>Day 0 date</v>
      </c>
      <c r="C36" s="3" t="str">
        <f t="shared" si="14"/>
        <v>Airline</v>
      </c>
      <c r="D36" s="3" t="str">
        <f t="shared" si="14"/>
        <v>Ticker</v>
      </c>
      <c r="E36" s="3"/>
      <c r="F36" s="3" t="str">
        <f t="shared" si="14"/>
        <v>t=-5</v>
      </c>
      <c r="G36" s="3" t="str">
        <f t="shared" si="14"/>
        <v>t=-4</v>
      </c>
      <c r="H36" s="3" t="str">
        <f t="shared" si="14"/>
        <v>t=-3</v>
      </c>
      <c r="I36" s="3" t="str">
        <f t="shared" si="14"/>
        <v>t=-2</v>
      </c>
      <c r="J36" s="3" t="str">
        <f t="shared" si="14"/>
        <v>t=-1</v>
      </c>
      <c r="K36" s="3" t="str">
        <f t="shared" si="14"/>
        <v>t=0</v>
      </c>
      <c r="L36" s="3" t="str">
        <f t="shared" si="14"/>
        <v>t=1</v>
      </c>
      <c r="M36" s="3" t="str">
        <f t="shared" si="14"/>
        <v>t=2</v>
      </c>
      <c r="N36" s="3" t="str">
        <f t="shared" si="14"/>
        <v>t=3</v>
      </c>
      <c r="O36" s="3" t="str">
        <f t="shared" si="14"/>
        <v>t=4</v>
      </c>
      <c r="P36" s="3" t="str">
        <f t="shared" si="14"/>
        <v>t=5</v>
      </c>
      <c r="Q36" s="3" t="str">
        <f t="shared" ref="Q36" si="15">Q28</f>
        <v>t=6</v>
      </c>
    </row>
    <row r="37" spans="1:17" ht="15.75" thickTop="1" x14ac:dyDescent="0.25">
      <c r="A37" s="4">
        <f t="shared" si="14"/>
        <v>1</v>
      </c>
      <c r="B37" s="5">
        <f t="shared" si="14"/>
        <v>36557</v>
      </c>
      <c r="C37" s="6" t="str">
        <f t="shared" si="14"/>
        <v>Alaska Airlines</v>
      </c>
      <c r="D37" s="6" t="str">
        <f t="shared" si="14"/>
        <v>ALK</v>
      </c>
      <c r="E37" s="7"/>
      <c r="F37" s="20">
        <f>(F29/E29-1)</f>
        <v>5.7920979235470682E-3</v>
      </c>
      <c r="G37" s="20">
        <f t="shared" ref="G37:Q37" si="16">(G29/F29-1)</f>
        <v>-4.2126763260356137E-3</v>
      </c>
      <c r="H37" s="20">
        <f t="shared" si="16"/>
        <v>-3.938493971184176E-3</v>
      </c>
      <c r="I37" s="20">
        <f t="shared" si="16"/>
        <v>-2.7456812721656454E-2</v>
      </c>
      <c r="J37" s="20">
        <f t="shared" si="16"/>
        <v>2.5217621456299133E-2</v>
      </c>
      <c r="K37" s="20">
        <f t="shared" si="16"/>
        <v>1.0627769889419492E-2</v>
      </c>
      <c r="L37" s="20">
        <f t="shared" si="16"/>
        <v>-1.1353315168038947E-4</v>
      </c>
      <c r="M37" s="20">
        <f t="shared" si="16"/>
        <v>1.1248154876802641E-2</v>
      </c>
      <c r="N37" s="20">
        <f t="shared" si="16"/>
        <v>-4.2106149603160503E-4</v>
      </c>
      <c r="O37" s="20">
        <f t="shared" si="16"/>
        <v>-9.618287383192925E-4</v>
      </c>
      <c r="P37" s="20">
        <f t="shared" si="16"/>
        <v>1.3176387912860132E-2</v>
      </c>
      <c r="Q37" s="21">
        <f t="shared" si="16"/>
        <v>-2.0835789838737573E-2</v>
      </c>
    </row>
    <row r="38" spans="1:17" x14ac:dyDescent="0.25">
      <c r="A38" s="9">
        <f t="shared" si="14"/>
        <v>2</v>
      </c>
      <c r="B38" s="10">
        <f t="shared" si="14"/>
        <v>37207</v>
      </c>
      <c r="C38" s="11" t="str">
        <f t="shared" si="14"/>
        <v>American Airlines</v>
      </c>
      <c r="D38" s="11" t="str">
        <f t="shared" si="14"/>
        <v>AAMRQ</v>
      </c>
      <c r="E38" s="12"/>
      <c r="F38" s="22">
        <f t="shared" ref="F38:Q38" si="17">(F30/E30-1)</f>
        <v>1.4385577630610547E-2</v>
      </c>
      <c r="G38" s="22">
        <f t="shared" si="17"/>
        <v>1.4526132530557456E-2</v>
      </c>
      <c r="H38" s="22">
        <f t="shared" si="17"/>
        <v>-2.7349266217399082E-3</v>
      </c>
      <c r="I38" s="22">
        <f t="shared" si="17"/>
        <v>2.4556372109696412E-3</v>
      </c>
      <c r="J38" s="22">
        <f t="shared" si="17"/>
        <v>1.5824199402791894E-3</v>
      </c>
      <c r="K38" s="22">
        <f t="shared" si="17"/>
        <v>-1.7673679606537984E-3</v>
      </c>
      <c r="L38" s="22">
        <f t="shared" si="17"/>
        <v>1.8563393631575664E-2</v>
      </c>
      <c r="M38" s="22">
        <f t="shared" si="17"/>
        <v>1.8611347654708954E-3</v>
      </c>
      <c r="N38" s="22">
        <f t="shared" si="17"/>
        <v>9.0255080134249432E-4</v>
      </c>
      <c r="O38" s="22">
        <f t="shared" si="17"/>
        <v>-3.1429471914833362E-3</v>
      </c>
      <c r="P38" s="22">
        <f t="shared" si="17"/>
        <v>1.089887147060109E-2</v>
      </c>
      <c r="Q38" s="23">
        <f t="shared" si="17"/>
        <v>-7.2976213229544173E-3</v>
      </c>
    </row>
    <row r="39" spans="1:17" x14ac:dyDescent="0.25">
      <c r="A39" s="4">
        <f t="shared" si="14"/>
        <v>3</v>
      </c>
      <c r="B39" s="5">
        <f t="shared" si="14"/>
        <v>40635</v>
      </c>
      <c r="C39" s="6" t="str">
        <f t="shared" si="14"/>
        <v>Southwest Airlines</v>
      </c>
      <c r="D39" s="6" t="str">
        <f t="shared" si="14"/>
        <v>LUV</v>
      </c>
      <c r="E39" s="7"/>
      <c r="F39" s="20">
        <f t="shared" ref="F39:Q39" si="18">(F31/E31-1)</f>
        <v>-2.7477546049626822E-3</v>
      </c>
      <c r="G39" s="20">
        <f t="shared" si="18"/>
        <v>7.0600447263373667E-3</v>
      </c>
      <c r="H39" s="20">
        <f t="shared" si="18"/>
        <v>6.6846540956768674E-3</v>
      </c>
      <c r="I39" s="20">
        <f t="shared" si="18"/>
        <v>-1.8294610994835647E-3</v>
      </c>
      <c r="J39" s="20">
        <f t="shared" si="18"/>
        <v>4.9629288822852224E-3</v>
      </c>
      <c r="K39" s="20">
        <f t="shared" si="18"/>
        <v>3.4523907806138787E-4</v>
      </c>
      <c r="L39" s="20">
        <f t="shared" si="18"/>
        <v>-1.8006257174352225E-4</v>
      </c>
      <c r="M39" s="20">
        <f t="shared" si="18"/>
        <v>2.1836518763647117E-3</v>
      </c>
      <c r="N39" s="20">
        <f t="shared" si="18"/>
        <v>-1.5199844257752781E-3</v>
      </c>
      <c r="O39" s="20">
        <f t="shared" si="18"/>
        <v>-4.0044694078034127E-3</v>
      </c>
      <c r="P39" s="20">
        <f t="shared" si="18"/>
        <v>-2.7933171205493101E-3</v>
      </c>
      <c r="Q39" s="21">
        <f t="shared" si="18"/>
        <v>-7.7767542998655736E-3</v>
      </c>
    </row>
    <row r="40" spans="1:17" x14ac:dyDescent="0.25">
      <c r="A40" s="14">
        <f t="shared" si="14"/>
        <v>4</v>
      </c>
      <c r="B40" s="15">
        <f t="shared" si="14"/>
        <v>41500</v>
      </c>
      <c r="C40" s="16" t="str">
        <f t="shared" si="14"/>
        <v>UPS Airlines</v>
      </c>
      <c r="D40" s="16" t="str">
        <f t="shared" si="14"/>
        <v>UPS</v>
      </c>
      <c r="E40" s="17"/>
      <c r="F40" s="24">
        <f t="shared" ref="F40:Q40" si="19">(F32/E32-1)</f>
        <v>-3.8058879325072459E-3</v>
      </c>
      <c r="G40" s="24">
        <f t="shared" si="19"/>
        <v>3.8854817819991005E-3</v>
      </c>
      <c r="H40" s="24">
        <f t="shared" si="19"/>
        <v>-3.5699978792091969E-3</v>
      </c>
      <c r="I40" s="24">
        <f t="shared" si="19"/>
        <v>-1.1528774639061323E-3</v>
      </c>
      <c r="J40" s="24">
        <f t="shared" si="19"/>
        <v>2.7760185146821215E-3</v>
      </c>
      <c r="K40" s="24">
        <f t="shared" si="19"/>
        <v>-5.1766066959436641E-3</v>
      </c>
      <c r="L40" s="24">
        <f t="shared" si="19"/>
        <v>-1.428156094435129E-2</v>
      </c>
      <c r="M40" s="24">
        <f t="shared" si="19"/>
        <v>-3.3046011605230019E-3</v>
      </c>
      <c r="N40" s="24">
        <f t="shared" si="19"/>
        <v>-5.9003641678191387E-3</v>
      </c>
      <c r="O40" s="24">
        <f t="shared" si="19"/>
        <v>3.8212458841111463E-3</v>
      </c>
      <c r="P40" s="24">
        <f t="shared" si="19"/>
        <v>-5.7796471691832219E-3</v>
      </c>
      <c r="Q40" s="25">
        <f t="shared" si="19"/>
        <v>8.6194302410518286E-3</v>
      </c>
    </row>
    <row r="43" spans="1:17" x14ac:dyDescent="0.25">
      <c r="A43" s="1" t="s">
        <v>37</v>
      </c>
      <c r="B43" s="19"/>
    </row>
    <row r="44" spans="1:17" ht="15.75" thickBot="1" x14ac:dyDescent="0.3">
      <c r="A44" s="2" t="str">
        <f t="shared" ref="A44:Q44" si="20">A36</f>
        <v>Case no.</v>
      </c>
      <c r="B44" s="3" t="str">
        <f t="shared" si="20"/>
        <v>Day 0 date</v>
      </c>
      <c r="C44" s="3" t="str">
        <f t="shared" si="20"/>
        <v>Airline</v>
      </c>
      <c r="D44" s="3" t="str">
        <f t="shared" si="20"/>
        <v>Ticker</v>
      </c>
      <c r="E44" s="3"/>
      <c r="F44" s="3" t="str">
        <f t="shared" si="20"/>
        <v>t=-5</v>
      </c>
      <c r="G44" s="3" t="str">
        <f t="shared" si="20"/>
        <v>t=-4</v>
      </c>
      <c r="H44" s="3" t="str">
        <f t="shared" si="20"/>
        <v>t=-3</v>
      </c>
      <c r="I44" s="3" t="str">
        <f t="shared" si="20"/>
        <v>t=-2</v>
      </c>
      <c r="J44" s="3" t="str">
        <f t="shared" si="20"/>
        <v>t=-1</v>
      </c>
      <c r="K44" s="3" t="str">
        <f t="shared" si="20"/>
        <v>t=0</v>
      </c>
      <c r="L44" s="3" t="str">
        <f t="shared" si="20"/>
        <v>t=1</v>
      </c>
      <c r="M44" s="3" t="str">
        <f t="shared" si="20"/>
        <v>t=2</v>
      </c>
      <c r="N44" s="3" t="str">
        <f t="shared" si="20"/>
        <v>t=3</v>
      </c>
      <c r="O44" s="3" t="str">
        <f t="shared" si="20"/>
        <v>t=4</v>
      </c>
      <c r="P44" s="3" t="str">
        <f t="shared" si="20"/>
        <v>t=5</v>
      </c>
      <c r="Q44" s="3" t="str">
        <f t="shared" si="20"/>
        <v>t=6</v>
      </c>
    </row>
    <row r="45" spans="1:17" ht="15.75" thickTop="1" x14ac:dyDescent="0.25">
      <c r="A45" s="4">
        <f t="shared" ref="A45:D45" si="21">A37</f>
        <v>1</v>
      </c>
      <c r="B45" s="5">
        <f t="shared" si="21"/>
        <v>36557</v>
      </c>
      <c r="C45" s="6" t="str">
        <f t="shared" si="21"/>
        <v>Alaska Airlines</v>
      </c>
      <c r="D45" s="6" t="str">
        <f t="shared" si="21"/>
        <v>ALK</v>
      </c>
      <c r="E45" s="7"/>
      <c r="F45" s="20">
        <f t="shared" ref="F45:Q45" si="22">F21-F37</f>
        <v>6.8999528446560543E-3</v>
      </c>
      <c r="G45" s="20">
        <f t="shared" si="22"/>
        <v>6.1600539122869447E-2</v>
      </c>
      <c r="H45" s="20">
        <f t="shared" si="22"/>
        <v>-7.9142820737316821E-3</v>
      </c>
      <c r="I45" s="20">
        <f t="shared" si="22"/>
        <v>5.144671171155546E-2</v>
      </c>
      <c r="J45" s="20">
        <f t="shared" si="22"/>
        <v>-4.8645488287371808E-2</v>
      </c>
      <c r="K45" s="20">
        <f t="shared" si="22"/>
        <v>-1.4415648677298276E-2</v>
      </c>
      <c r="L45" s="20">
        <f t="shared" si="22"/>
        <v>2.0146738360911076E-3</v>
      </c>
      <c r="M45" s="20">
        <f t="shared" si="22"/>
        <v>-3.2753531220888643E-2</v>
      </c>
      <c r="N45" s="20">
        <f t="shared" si="22"/>
        <v>-1.3800011548570912E-2</v>
      </c>
      <c r="O45" s="20">
        <f t="shared" si="22"/>
        <v>-8.874236835451188E-3</v>
      </c>
      <c r="P45" s="20">
        <f t="shared" si="22"/>
        <v>-2.3772414402926323E-2</v>
      </c>
      <c r="Q45" s="21">
        <f t="shared" si="22"/>
        <v>4.7715328106251453E-3</v>
      </c>
    </row>
    <row r="46" spans="1:17" x14ac:dyDescent="0.25">
      <c r="A46" s="9">
        <f t="shared" ref="A46:D46" si="23">A38</f>
        <v>2</v>
      </c>
      <c r="B46" s="10">
        <f t="shared" si="23"/>
        <v>37207</v>
      </c>
      <c r="C46" s="11" t="str">
        <f t="shared" si="23"/>
        <v>American Airlines</v>
      </c>
      <c r="D46" s="11" t="str">
        <f t="shared" si="23"/>
        <v>AAMRQ</v>
      </c>
      <c r="E46" s="12"/>
      <c r="F46" s="22">
        <f t="shared" ref="F46:Q46" si="24">F22-F38</f>
        <v>-5.8476907576117121E-3</v>
      </c>
      <c r="G46" s="22">
        <f t="shared" si="24"/>
        <v>-4.3097561101986037E-2</v>
      </c>
      <c r="H46" s="22">
        <f t="shared" si="24"/>
        <v>1.3083510499735662E-2</v>
      </c>
      <c r="I46" s="22">
        <f t="shared" si="24"/>
        <v>-1.7010893275659633E-2</v>
      </c>
      <c r="J46" s="22">
        <f t="shared" si="24"/>
        <v>-9.7881092181786311E-3</v>
      </c>
      <c r="K46" s="22">
        <f t="shared" si="24"/>
        <v>-8.8690436782865256E-2</v>
      </c>
      <c r="L46" s="22">
        <f t="shared" si="24"/>
        <v>1.2970869558236453E-2</v>
      </c>
      <c r="M46" s="22">
        <f t="shared" si="24"/>
        <v>5.2812586574917164E-2</v>
      </c>
      <c r="N46" s="22">
        <f t="shared" si="24"/>
        <v>4.4247950870898167E-2</v>
      </c>
      <c r="O46" s="22">
        <f t="shared" si="24"/>
        <v>7.3009613858149858E-2</v>
      </c>
      <c r="P46" s="22">
        <f t="shared" si="24"/>
        <v>2.4494947073765871E-2</v>
      </c>
      <c r="Q46" s="23">
        <f t="shared" si="24"/>
        <v>-3.6515570781041728E-2</v>
      </c>
    </row>
    <row r="47" spans="1:17" x14ac:dyDescent="0.25">
      <c r="A47" s="4">
        <f t="shared" ref="A47:D47" si="25">A39</f>
        <v>3</v>
      </c>
      <c r="B47" s="5">
        <f t="shared" si="25"/>
        <v>40635</v>
      </c>
      <c r="C47" s="6" t="str">
        <f t="shared" si="25"/>
        <v>Southwest Airlines</v>
      </c>
      <c r="D47" s="6" t="str">
        <f t="shared" si="25"/>
        <v>LUV</v>
      </c>
      <c r="E47" s="7"/>
      <c r="F47" s="20">
        <f t="shared" ref="F47:Q47" si="26">F23-F39</f>
        <v>-5.233091364710063E-3</v>
      </c>
      <c r="G47" s="20">
        <f t="shared" si="26"/>
        <v>-1.2691581331325308E-2</v>
      </c>
      <c r="H47" s="20">
        <f t="shared" si="26"/>
        <v>1.7587190564517297E-2</v>
      </c>
      <c r="I47" s="20">
        <f t="shared" si="26"/>
        <v>-1.2388548379189346E-2</v>
      </c>
      <c r="J47" s="20">
        <f t="shared" si="26"/>
        <v>-1.7578006771570287E-3</v>
      </c>
      <c r="K47" s="20">
        <f t="shared" si="26"/>
        <v>-1.7118402017358481E-2</v>
      </c>
      <c r="L47" s="20">
        <f t="shared" si="26"/>
        <v>-2.0940977233293023E-2</v>
      </c>
      <c r="M47" s="20">
        <f t="shared" si="26"/>
        <v>-5.5031539510536076E-3</v>
      </c>
      <c r="N47" s="20">
        <f t="shared" si="26"/>
        <v>-2.7622396923100645E-2</v>
      </c>
      <c r="O47" s="20">
        <f t="shared" si="26"/>
        <v>-6.2871257894522303E-3</v>
      </c>
      <c r="P47" s="20">
        <f t="shared" si="26"/>
        <v>1.1458828385714104E-2</v>
      </c>
      <c r="Q47" s="21">
        <f t="shared" si="26"/>
        <v>1.2931393475123287E-2</v>
      </c>
    </row>
    <row r="48" spans="1:17" x14ac:dyDescent="0.25">
      <c r="A48" s="14">
        <f t="shared" ref="A48:D48" si="27">A40</f>
        <v>4</v>
      </c>
      <c r="B48" s="15">
        <f t="shared" si="27"/>
        <v>41500</v>
      </c>
      <c r="C48" s="16" t="str">
        <f t="shared" si="27"/>
        <v>UPS Airlines</v>
      </c>
      <c r="D48" s="16" t="str">
        <f t="shared" si="27"/>
        <v>UPS</v>
      </c>
      <c r="E48" s="17"/>
      <c r="F48" s="24">
        <f t="shared" ref="F48:Q48" si="28">F24-F40</f>
        <v>2.9993433997268504E-3</v>
      </c>
      <c r="G48" s="24">
        <f t="shared" si="28"/>
        <v>-1.1179541067223298E-3</v>
      </c>
      <c r="H48" s="24">
        <f t="shared" si="28"/>
        <v>5.1404735055271544E-6</v>
      </c>
      <c r="I48" s="24">
        <f t="shared" si="28"/>
        <v>6.9125022789917612E-4</v>
      </c>
      <c r="J48" s="24">
        <f t="shared" si="28"/>
        <v>-3.4687791658771783E-3</v>
      </c>
      <c r="K48" s="24">
        <f t="shared" si="28"/>
        <v>2.2881029408887699E-3</v>
      </c>
      <c r="L48" s="24">
        <f t="shared" si="28"/>
        <v>4.2004485457418639E-3</v>
      </c>
      <c r="M48" s="24">
        <f t="shared" si="28"/>
        <v>4.3580952492504599E-3</v>
      </c>
      <c r="N48" s="24">
        <f t="shared" si="28"/>
        <v>6.2511593034598745E-3</v>
      </c>
      <c r="O48" s="24">
        <f t="shared" si="28"/>
        <v>-1.2496503259580294E-3</v>
      </c>
      <c r="P48" s="24">
        <f t="shared" si="28"/>
        <v>3.3312386347307266E-3</v>
      </c>
      <c r="Q48" s="25">
        <f t="shared" si="28"/>
        <v>1.5488727042498596E-3</v>
      </c>
    </row>
    <row r="51" spans="1:17" x14ac:dyDescent="0.25">
      <c r="A51" s="1" t="s">
        <v>36</v>
      </c>
      <c r="B51" s="19"/>
    </row>
    <row r="52" spans="1:17" ht="15.75" thickBot="1" x14ac:dyDescent="0.3">
      <c r="A52" s="2"/>
      <c r="B52" s="3"/>
      <c r="C52" s="3"/>
      <c r="D52" s="3"/>
      <c r="E52" s="3"/>
      <c r="F52" s="3" t="str">
        <f t="shared" ref="F52:Q52" si="29">F44</f>
        <v>t=-5</v>
      </c>
      <c r="G52" s="3" t="str">
        <f t="shared" si="29"/>
        <v>t=-4</v>
      </c>
      <c r="H52" s="3" t="str">
        <f t="shared" si="29"/>
        <v>t=-3</v>
      </c>
      <c r="I52" s="3" t="str">
        <f t="shared" si="29"/>
        <v>t=-2</v>
      </c>
      <c r="J52" s="3" t="str">
        <f t="shared" si="29"/>
        <v>t=-1</v>
      </c>
      <c r="K52" s="3" t="str">
        <f t="shared" si="29"/>
        <v>t=0</v>
      </c>
      <c r="L52" s="3" t="str">
        <f t="shared" si="29"/>
        <v>t=1</v>
      </c>
      <c r="M52" s="3" t="str">
        <f t="shared" si="29"/>
        <v>t=2</v>
      </c>
      <c r="N52" s="3" t="str">
        <f t="shared" si="29"/>
        <v>t=3</v>
      </c>
      <c r="O52" s="3" t="str">
        <f t="shared" si="29"/>
        <v>t=4</v>
      </c>
      <c r="P52" s="3" t="str">
        <f t="shared" si="29"/>
        <v>t=5</v>
      </c>
      <c r="Q52" s="3" t="str">
        <f t="shared" si="29"/>
        <v>t=6</v>
      </c>
    </row>
    <row r="53" spans="1:17" ht="15.75" thickTop="1" x14ac:dyDescent="0.25">
      <c r="A53" s="4"/>
      <c r="B53" s="5"/>
      <c r="C53" s="6"/>
      <c r="D53" s="6"/>
      <c r="E53" s="7" t="s">
        <v>40</v>
      </c>
      <c r="F53" s="20">
        <f t="shared" ref="F53:Q53" si="30">AVERAGE(F45:F48)</f>
        <v>-2.953714694847176E-4</v>
      </c>
      <c r="G53" s="20">
        <f t="shared" si="30"/>
        <v>1.1733606457089429E-3</v>
      </c>
      <c r="H53" s="20">
        <f t="shared" si="30"/>
        <v>5.6903898660067009E-3</v>
      </c>
      <c r="I53" s="20">
        <f t="shared" si="30"/>
        <v>5.6846300711514142E-3</v>
      </c>
      <c r="J53" s="20">
        <f t="shared" si="30"/>
        <v>-1.5915044337146161E-2</v>
      </c>
      <c r="K53" s="20">
        <f t="shared" si="30"/>
        <v>-2.9484096134158311E-2</v>
      </c>
      <c r="L53" s="20">
        <f t="shared" si="30"/>
        <v>-4.3874632330589969E-4</v>
      </c>
      <c r="M53" s="20">
        <f t="shared" si="30"/>
        <v>4.7284991630563433E-3</v>
      </c>
      <c r="N53" s="20">
        <f t="shared" si="30"/>
        <v>2.2691754256716212E-3</v>
      </c>
      <c r="O53" s="20">
        <f t="shared" si="30"/>
        <v>1.4149650226822102E-2</v>
      </c>
      <c r="P53" s="20">
        <f t="shared" si="30"/>
        <v>3.8781499228210947E-3</v>
      </c>
      <c r="Q53" s="21">
        <f t="shared" si="30"/>
        <v>-4.3159429477608591E-3</v>
      </c>
    </row>
    <row r="56" spans="1:17" x14ac:dyDescent="0.25">
      <c r="A56" s="1" t="s">
        <v>38</v>
      </c>
      <c r="B56" s="19"/>
      <c r="F56">
        <v>-5</v>
      </c>
      <c r="G56">
        <v>-4</v>
      </c>
      <c r="H56">
        <v>-3</v>
      </c>
      <c r="I56">
        <v>-2</v>
      </c>
      <c r="J56">
        <v>-1</v>
      </c>
      <c r="K56">
        <v>0</v>
      </c>
      <c r="L56">
        <v>1</v>
      </c>
      <c r="M56">
        <v>2</v>
      </c>
      <c r="N56">
        <v>3</v>
      </c>
      <c r="O56">
        <v>4</v>
      </c>
      <c r="P56">
        <v>5</v>
      </c>
      <c r="Q56">
        <v>6</v>
      </c>
    </row>
    <row r="57" spans="1:17" ht="15.75" thickBot="1" x14ac:dyDescent="0.3">
      <c r="A57" s="2"/>
      <c r="B57" s="3"/>
      <c r="C57" s="3"/>
      <c r="D57" s="3"/>
      <c r="E57" s="3"/>
      <c r="F57" s="3" t="str">
        <f>F52</f>
        <v>t=-5</v>
      </c>
      <c r="G57" s="3" t="str">
        <f t="shared" ref="G57:Q57" si="31">G52</f>
        <v>t=-4</v>
      </c>
      <c r="H57" s="3" t="str">
        <f t="shared" si="31"/>
        <v>t=-3</v>
      </c>
      <c r="I57" s="3" t="str">
        <f t="shared" si="31"/>
        <v>t=-2</v>
      </c>
      <c r="J57" s="3" t="str">
        <f t="shared" si="31"/>
        <v>t=-1</v>
      </c>
      <c r="K57" s="3" t="str">
        <f t="shared" si="31"/>
        <v>t=0</v>
      </c>
      <c r="L57" s="3" t="str">
        <f t="shared" si="31"/>
        <v>t=1</v>
      </c>
      <c r="M57" s="3" t="str">
        <f t="shared" si="31"/>
        <v>t=2</v>
      </c>
      <c r="N57" s="3" t="str">
        <f t="shared" si="31"/>
        <v>t=3</v>
      </c>
      <c r="O57" s="3" t="str">
        <f t="shared" si="31"/>
        <v>t=4</v>
      </c>
      <c r="P57" s="3" t="str">
        <f t="shared" si="31"/>
        <v>t=5</v>
      </c>
      <c r="Q57" s="3" t="str">
        <f t="shared" si="31"/>
        <v>t=6</v>
      </c>
    </row>
    <row r="58" spans="1:17" ht="15.75" thickTop="1" x14ac:dyDescent="0.25">
      <c r="A58" s="4"/>
      <c r="B58" s="5"/>
      <c r="C58" s="6"/>
      <c r="D58" s="6"/>
      <c r="E58" s="7" t="s">
        <v>39</v>
      </c>
      <c r="F58" s="20">
        <f>SUM($F$53:F53)</f>
        <v>-2.953714694847176E-4</v>
      </c>
      <c r="G58" s="20">
        <f>SUM($F$53:G53)</f>
        <v>8.7798917622422534E-4</v>
      </c>
      <c r="H58" s="20">
        <f>SUM($F$53:H53)</f>
        <v>6.5683790422309263E-3</v>
      </c>
      <c r="I58" s="20">
        <f>SUM($F$53:I53)</f>
        <v>1.225300911338234E-2</v>
      </c>
      <c r="J58" s="20">
        <f>SUM($F$53:J53)</f>
        <v>-3.662035223763821E-3</v>
      </c>
      <c r="K58" s="20">
        <f>SUM($F$53:K53)</f>
        <v>-3.3146131357922132E-2</v>
      </c>
      <c r="L58" s="20">
        <f>SUM($F$53:L53)</f>
        <v>-3.3584877681228031E-2</v>
      </c>
      <c r="M58" s="20">
        <f>SUM($F$53:M53)</f>
        <v>-2.8856378518171688E-2</v>
      </c>
      <c r="N58" s="20">
        <f>SUM($F$53:N53)</f>
        <v>-2.6587203092500067E-2</v>
      </c>
      <c r="O58" s="20">
        <f>SUM($F$53:O53)</f>
        <v>-1.2437552865677964E-2</v>
      </c>
      <c r="P58" s="20">
        <f>SUM($F$53:P53)</f>
        <v>-8.5594029428568696E-3</v>
      </c>
      <c r="Q58" s="21">
        <f>SUM($F$53:Q53)</f>
        <v>-1.2875345890617729E-2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Charts</vt:lpstr>
      </vt:variant>
      <vt:variant>
        <vt:i4>1</vt:i4>
      </vt:variant>
    </vt:vector>
  </HeadingPairs>
  <TitlesOfParts>
    <vt:vector size="3" baseType="lpstr">
      <vt:lpstr>TOU</vt:lpstr>
      <vt:lpstr>DATA and TABLES</vt:lpstr>
      <vt:lpstr>GRAPH ESTIMATED CAAR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Gregory Gurevich</dc:creator>
  <cp:lastModifiedBy>Gregory Gurevich</cp:lastModifiedBy>
  <dcterms:created xsi:type="dcterms:W3CDTF">2013-11-26T11:26:18Z</dcterms:created>
  <dcterms:modified xsi:type="dcterms:W3CDTF">2014-10-28T20:46:15Z</dcterms:modified>
</cp:coreProperties>
</file>