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ROJECTS\crocodilians\croc kinematics\croc gait paper\drafts\SUBMISSION\"/>
    </mc:Choice>
  </mc:AlternateContent>
  <bookViews>
    <workbookView xWindow="5820" yWindow="1788" windowWidth="8208" windowHeight="4572" tabRatio="601"/>
  </bookViews>
  <sheets>
    <sheet name="crocodile codes" sheetId="18" r:id="rId1"/>
    <sheet name="dataset1_all" sheetId="10" r:id="rId2"/>
    <sheet name="dataset2_running" sheetId="14" r:id="rId3"/>
    <sheet name="dataset3_maximalspeed" sheetId="17" r:id="rId4"/>
  </sheets>
  <calcPr calcId="162913"/>
</workbook>
</file>

<file path=xl/calcChain.xml><?xml version="1.0" encoding="utf-8"?>
<calcChain xmlns="http://schemas.openxmlformats.org/spreadsheetml/2006/main">
  <c r="AC20" i="17" l="1"/>
  <c r="AD20" i="17" s="1"/>
  <c r="AB20" i="17"/>
  <c r="W20" i="17"/>
  <c r="T20" i="17"/>
  <c r="Q20" i="17"/>
  <c r="P20" i="17"/>
  <c r="AC28" i="17"/>
  <c r="AD28" i="17" s="1"/>
  <c r="AB28" i="17"/>
  <c r="W28" i="17"/>
  <c r="T28" i="17"/>
  <c r="Q28" i="17"/>
  <c r="P28" i="17"/>
  <c r="AC24" i="17"/>
  <c r="AD24" i="17" s="1"/>
  <c r="AB24" i="17"/>
  <c r="W24" i="17"/>
  <c r="T24" i="17"/>
  <c r="Q24" i="17"/>
  <c r="P24" i="17"/>
  <c r="AC17" i="17"/>
  <c r="AD17" i="17" s="1"/>
  <c r="AB17" i="17"/>
  <c r="W17" i="17"/>
  <c r="T17" i="17"/>
  <c r="Q17" i="17"/>
  <c r="P17" i="17"/>
  <c r="AC15" i="17"/>
  <c r="AD15" i="17" s="1"/>
  <c r="AB15" i="17"/>
  <c r="W15" i="17"/>
  <c r="T15" i="17"/>
  <c r="Q15" i="17"/>
  <c r="P15" i="17"/>
  <c r="AC14" i="17"/>
  <c r="AD14" i="17" s="1"/>
  <c r="AB14" i="17"/>
  <c r="W14" i="17"/>
  <c r="T14" i="17"/>
  <c r="Q14" i="17"/>
  <c r="P14" i="17"/>
  <c r="AC16" i="17"/>
  <c r="AD16" i="17" s="1"/>
  <c r="AB16" i="17"/>
  <c r="W16" i="17"/>
  <c r="T16" i="17"/>
  <c r="Q16" i="17"/>
  <c r="P16" i="17"/>
  <c r="AC13" i="17"/>
  <c r="AD13" i="17" s="1"/>
  <c r="AB13" i="17"/>
  <c r="W13" i="17"/>
  <c r="T13" i="17"/>
  <c r="Q13" i="17"/>
  <c r="P13" i="17"/>
  <c r="AC6" i="17"/>
  <c r="AD6" i="17" s="1"/>
  <c r="AB6" i="17"/>
  <c r="W6" i="17"/>
  <c r="T6" i="17"/>
  <c r="Q6" i="17"/>
  <c r="P6" i="17"/>
  <c r="AC5" i="17"/>
  <c r="AD5" i="17" s="1"/>
  <c r="AB5" i="17"/>
  <c r="W5" i="17"/>
  <c r="T5" i="17"/>
  <c r="Q5" i="17"/>
  <c r="P5" i="17"/>
  <c r="AD4" i="17"/>
  <c r="AC4" i="17"/>
  <c r="AB4" i="17"/>
  <c r="W4" i="17"/>
  <c r="T4" i="17"/>
  <c r="Q4" i="17"/>
  <c r="P4" i="17"/>
  <c r="AC3" i="17"/>
  <c r="AD3" i="17" s="1"/>
  <c r="AB3" i="17"/>
  <c r="W3" i="17"/>
  <c r="T3" i="17"/>
  <c r="Q3" i="17"/>
  <c r="P3" i="17"/>
  <c r="AC27" i="17"/>
  <c r="AD27" i="17" s="1"/>
  <c r="AB27" i="17"/>
  <c r="W27" i="17"/>
  <c r="T27" i="17"/>
  <c r="Q27" i="17"/>
  <c r="P27" i="17"/>
  <c r="AC25" i="17"/>
  <c r="AD25" i="17" s="1"/>
  <c r="AB25" i="17"/>
  <c r="W25" i="17"/>
  <c r="T25" i="17"/>
  <c r="Q25" i="17"/>
  <c r="P25" i="17"/>
  <c r="AC26" i="17"/>
  <c r="AD26" i="17" s="1"/>
  <c r="AB26" i="17"/>
  <c r="W26" i="17"/>
  <c r="T26" i="17"/>
  <c r="Q26" i="17"/>
  <c r="P26" i="17"/>
  <c r="AC23" i="17"/>
  <c r="AD23" i="17" s="1"/>
  <c r="AB23" i="17"/>
  <c r="W23" i="17"/>
  <c r="T23" i="17"/>
  <c r="Q23" i="17"/>
  <c r="P23" i="17"/>
  <c r="AC22" i="17"/>
  <c r="AD22" i="17" s="1"/>
  <c r="AB22" i="17"/>
  <c r="W22" i="17"/>
  <c r="T22" i="17"/>
  <c r="Q22" i="17"/>
  <c r="P22" i="17"/>
  <c r="AC21" i="17"/>
  <c r="AD21" i="17" s="1"/>
  <c r="AB21" i="17"/>
  <c r="W21" i="17"/>
  <c r="T21" i="17"/>
  <c r="Q21" i="17"/>
  <c r="P21" i="17"/>
  <c r="AD19" i="17"/>
  <c r="AC19" i="17"/>
  <c r="AB19" i="17"/>
  <c r="W19" i="17"/>
  <c r="T19" i="17"/>
  <c r="Q19" i="17"/>
  <c r="P19" i="17"/>
  <c r="AC18" i="17"/>
  <c r="AD18" i="17" s="1"/>
  <c r="AB18" i="17"/>
  <c r="W18" i="17"/>
  <c r="T18" i="17"/>
  <c r="Q18" i="17"/>
  <c r="P18" i="17"/>
  <c r="AC11" i="17"/>
  <c r="AD11" i="17" s="1"/>
  <c r="AB11" i="17"/>
  <c r="W11" i="17"/>
  <c r="T11" i="17"/>
  <c r="Q11" i="17"/>
  <c r="P11" i="17"/>
  <c r="AC12" i="17"/>
  <c r="AD12" i="17" s="1"/>
  <c r="AB12" i="17"/>
  <c r="W12" i="17"/>
  <c r="T12" i="17"/>
  <c r="Q12" i="17"/>
  <c r="P12" i="17"/>
  <c r="AC8" i="17"/>
  <c r="AD8" i="17" s="1"/>
  <c r="AB8" i="17"/>
  <c r="W8" i="17"/>
  <c r="T8" i="17"/>
  <c r="Q8" i="17"/>
  <c r="P8" i="17"/>
  <c r="AC7" i="17"/>
  <c r="AD7" i="17" s="1"/>
  <c r="AB7" i="17"/>
  <c r="W7" i="17"/>
  <c r="T7" i="17"/>
  <c r="Q7" i="17"/>
  <c r="P7" i="17"/>
  <c r="AC10" i="17"/>
  <c r="AD10" i="17" s="1"/>
  <c r="AB10" i="17"/>
  <c r="W10" i="17"/>
  <c r="T10" i="17"/>
  <c r="Q10" i="17"/>
  <c r="P10" i="17"/>
  <c r="AC9" i="17"/>
  <c r="AD9" i="17" s="1"/>
  <c r="AB9" i="17"/>
  <c r="W9" i="17"/>
  <c r="T9" i="17"/>
  <c r="Q9" i="17"/>
  <c r="P9" i="17"/>
  <c r="AD2" i="17"/>
  <c r="AC2" i="17"/>
  <c r="AB2" i="17"/>
  <c r="W2" i="17"/>
  <c r="T2" i="17"/>
  <c r="Q2" i="17"/>
  <c r="P2" i="17"/>
  <c r="AB3" i="14" l="1"/>
  <c r="AB4" i="14"/>
  <c r="AB5" i="14"/>
  <c r="AB6" i="14"/>
  <c r="AB7" i="14"/>
  <c r="AB8" i="14"/>
  <c r="AB9" i="14"/>
  <c r="AB10" i="14"/>
  <c r="AB11" i="14"/>
  <c r="AB12" i="14"/>
  <c r="AB13" i="14"/>
  <c r="AB14" i="14"/>
  <c r="AB15" i="14"/>
  <c r="AB16" i="14"/>
  <c r="AB17" i="14"/>
  <c r="AB18" i="14"/>
  <c r="AB19" i="14"/>
  <c r="AB20" i="14"/>
  <c r="AB21" i="14"/>
  <c r="AB22" i="14"/>
  <c r="AB23" i="14"/>
  <c r="AB24" i="14"/>
  <c r="AB25" i="14"/>
  <c r="AB26" i="14"/>
  <c r="AB27" i="14"/>
  <c r="AB28" i="14"/>
  <c r="AB29" i="14"/>
  <c r="AB30" i="14"/>
  <c r="AB31" i="14"/>
  <c r="AB32" i="14"/>
  <c r="AB33" i="14"/>
  <c r="AB34" i="14"/>
  <c r="AB35" i="14"/>
  <c r="AB36" i="14"/>
  <c r="AB37" i="14"/>
  <c r="AB38" i="14"/>
  <c r="AB39" i="14"/>
  <c r="AB40" i="14"/>
  <c r="AB41" i="14"/>
  <c r="AB42" i="14"/>
  <c r="AB43" i="14"/>
  <c r="AB44" i="14"/>
  <c r="AB45" i="14"/>
  <c r="AB46" i="14"/>
  <c r="AB47" i="14"/>
  <c r="AB48" i="14"/>
  <c r="AB49" i="14"/>
  <c r="AB50" i="14"/>
  <c r="AB51" i="14"/>
  <c r="AB52" i="14"/>
  <c r="AB53" i="14"/>
  <c r="AB54" i="14"/>
  <c r="AB55" i="14"/>
  <c r="AB56" i="14"/>
  <c r="AB57" i="14"/>
  <c r="AB58" i="14"/>
  <c r="AB59" i="14"/>
  <c r="AB60" i="14"/>
  <c r="AB61" i="14"/>
  <c r="AB62" i="14"/>
  <c r="AB63" i="14"/>
  <c r="AB64" i="14"/>
  <c r="AB65" i="14"/>
  <c r="AB66" i="14"/>
  <c r="AB67" i="14"/>
  <c r="AB68" i="14"/>
  <c r="AB69" i="14"/>
  <c r="AB70" i="14"/>
  <c r="AB71" i="14"/>
  <c r="AB72" i="14"/>
  <c r="AB73" i="14"/>
  <c r="AB74" i="14"/>
  <c r="AB75" i="14"/>
  <c r="AB76" i="14"/>
  <c r="AB77" i="14"/>
  <c r="AB78" i="14"/>
  <c r="AB79" i="14"/>
  <c r="AB80" i="14"/>
  <c r="AB81" i="14"/>
  <c r="AB82" i="14"/>
  <c r="AB83" i="14"/>
  <c r="AB84" i="14"/>
  <c r="AB85" i="14"/>
  <c r="AB86" i="14"/>
  <c r="AB87" i="14"/>
  <c r="AB88" i="14"/>
  <c r="AB2" i="14"/>
  <c r="AC3" i="10"/>
  <c r="AC4" i="10"/>
  <c r="AC5" i="10"/>
  <c r="AC6" i="10"/>
  <c r="AC7" i="10"/>
  <c r="AC8" i="10"/>
  <c r="AC9" i="10"/>
  <c r="AC10" i="10"/>
  <c r="AC11" i="10"/>
  <c r="AC12" i="10"/>
  <c r="AC13" i="10"/>
  <c r="AC14" i="10"/>
  <c r="AC15" i="10"/>
  <c r="AC16" i="10"/>
  <c r="AC17" i="10"/>
  <c r="AC18" i="10"/>
  <c r="AC19" i="10"/>
  <c r="AC20" i="10"/>
  <c r="AC21" i="10"/>
  <c r="AC22" i="10"/>
  <c r="AC23" i="10"/>
  <c r="AC24" i="10"/>
  <c r="AC25" i="10"/>
  <c r="AC26" i="10"/>
  <c r="AC27" i="10"/>
  <c r="AC28" i="10"/>
  <c r="AC29" i="10"/>
  <c r="AC30" i="10"/>
  <c r="AC31" i="10"/>
  <c r="AC32" i="10"/>
  <c r="AC33" i="10"/>
  <c r="AC34" i="10"/>
  <c r="AC35" i="10"/>
  <c r="AC36" i="10"/>
  <c r="AC37" i="10"/>
  <c r="AC38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55" i="10"/>
  <c r="AC56" i="10"/>
  <c r="AC57" i="10"/>
  <c r="AC58" i="10"/>
  <c r="AC59" i="10"/>
  <c r="AC60" i="10"/>
  <c r="AC61" i="10"/>
  <c r="AC62" i="10"/>
  <c r="AC63" i="10"/>
  <c r="AC64" i="10"/>
  <c r="AC65" i="10"/>
  <c r="AC66" i="10"/>
  <c r="AC67" i="10"/>
  <c r="AC68" i="10"/>
  <c r="AC69" i="10"/>
  <c r="AC70" i="10"/>
  <c r="AC71" i="10"/>
  <c r="AC72" i="10"/>
  <c r="AC73" i="10"/>
  <c r="AC74" i="10"/>
  <c r="AC75" i="10"/>
  <c r="AC76" i="10"/>
  <c r="AC77" i="10"/>
  <c r="AC78" i="10"/>
  <c r="AC79" i="10"/>
  <c r="AC80" i="10"/>
  <c r="AC81" i="10"/>
  <c r="AC82" i="10"/>
  <c r="AC83" i="10"/>
  <c r="AC84" i="10"/>
  <c r="AC85" i="10"/>
  <c r="AC86" i="10"/>
  <c r="AC87" i="10"/>
  <c r="AC88" i="10"/>
  <c r="AC89" i="10"/>
  <c r="AC90" i="10"/>
  <c r="AC91" i="10"/>
  <c r="AC92" i="10"/>
  <c r="AC93" i="10"/>
  <c r="AC94" i="10"/>
  <c r="AC95" i="10"/>
  <c r="AC96" i="10"/>
  <c r="AC97" i="10"/>
  <c r="AC98" i="10"/>
  <c r="AC99" i="10"/>
  <c r="AC100" i="10"/>
  <c r="AC101" i="10"/>
  <c r="AC102" i="10"/>
  <c r="AC103" i="10"/>
  <c r="AC104" i="10"/>
  <c r="AC105" i="10"/>
  <c r="AC106" i="10"/>
  <c r="AC107" i="10"/>
  <c r="AC108" i="10"/>
  <c r="AC109" i="10"/>
  <c r="AC110" i="10"/>
  <c r="AC111" i="10"/>
  <c r="AC112" i="10"/>
  <c r="AC113" i="10"/>
  <c r="AC114" i="10"/>
  <c r="AC115" i="10"/>
  <c r="AC116" i="10"/>
  <c r="AC117" i="10"/>
  <c r="AC118" i="10"/>
  <c r="AC119" i="10"/>
  <c r="AC120" i="10"/>
  <c r="AC121" i="10"/>
  <c r="AC122" i="10"/>
  <c r="AC123" i="10"/>
  <c r="AC124" i="10"/>
  <c r="AC125" i="10"/>
  <c r="AC126" i="10"/>
  <c r="AC127" i="10"/>
  <c r="AC128" i="10"/>
  <c r="AC129" i="10"/>
  <c r="AC130" i="10"/>
  <c r="AC131" i="10"/>
  <c r="AC132" i="10"/>
  <c r="AC133" i="10"/>
  <c r="AC134" i="10"/>
  <c r="AC135" i="10"/>
  <c r="AC136" i="10"/>
  <c r="AC137" i="10"/>
  <c r="AC138" i="10"/>
  <c r="AC139" i="10"/>
  <c r="AC140" i="10"/>
  <c r="AC141" i="10"/>
  <c r="AC142" i="10"/>
  <c r="AC143" i="10"/>
  <c r="AC144" i="10"/>
  <c r="AC145" i="10"/>
  <c r="AC146" i="10"/>
  <c r="AC147" i="10"/>
  <c r="AC148" i="10"/>
  <c r="AC149" i="10"/>
  <c r="AC150" i="10"/>
  <c r="AC151" i="10"/>
  <c r="AC152" i="10"/>
  <c r="AC153" i="10"/>
  <c r="AC154" i="10"/>
  <c r="AC155" i="10"/>
  <c r="AC156" i="10"/>
  <c r="AC157" i="10"/>
  <c r="AC158" i="10"/>
  <c r="AC159" i="10"/>
  <c r="AC160" i="10"/>
  <c r="AC161" i="10"/>
  <c r="AC162" i="10"/>
  <c r="AC163" i="10"/>
  <c r="AC164" i="10"/>
  <c r="AC165" i="10"/>
  <c r="AC166" i="10"/>
  <c r="AC167" i="10"/>
  <c r="AC168" i="10"/>
  <c r="AC169" i="10"/>
  <c r="AC170" i="10"/>
  <c r="AC171" i="10"/>
  <c r="AC172" i="10"/>
  <c r="AC173" i="10"/>
  <c r="AC174" i="10"/>
  <c r="AC175" i="10"/>
  <c r="AC176" i="10"/>
  <c r="AC177" i="10"/>
  <c r="AC178" i="10"/>
  <c r="AC179" i="10"/>
  <c r="AC180" i="10"/>
  <c r="AC181" i="10"/>
  <c r="AC182" i="10"/>
  <c r="AC183" i="10"/>
  <c r="AC184" i="10"/>
  <c r="AC185" i="10"/>
  <c r="AC2" i="10"/>
  <c r="AC88" i="14" l="1"/>
  <c r="AD88" i="14" s="1"/>
  <c r="W88" i="14"/>
  <c r="T88" i="14"/>
  <c r="Q88" i="14"/>
  <c r="P88" i="14"/>
  <c r="AC87" i="14"/>
  <c r="AD87" i="14" s="1"/>
  <c r="W87" i="14"/>
  <c r="T87" i="14"/>
  <c r="Q87" i="14"/>
  <c r="P87" i="14"/>
  <c r="AC86" i="14"/>
  <c r="AD86" i="14" s="1"/>
  <c r="W86" i="14"/>
  <c r="T86" i="14"/>
  <c r="Q86" i="14"/>
  <c r="P86" i="14"/>
  <c r="AC85" i="14"/>
  <c r="AD85" i="14" s="1"/>
  <c r="W85" i="14"/>
  <c r="T85" i="14"/>
  <c r="Q85" i="14"/>
  <c r="P85" i="14"/>
  <c r="AC84" i="14"/>
  <c r="AD84" i="14" s="1"/>
  <c r="W84" i="14"/>
  <c r="T84" i="14"/>
  <c r="Q84" i="14"/>
  <c r="P84" i="14"/>
  <c r="AC83" i="14"/>
  <c r="AD83" i="14" s="1"/>
  <c r="W83" i="14"/>
  <c r="T83" i="14"/>
  <c r="Q83" i="14"/>
  <c r="P83" i="14"/>
  <c r="AC82" i="14"/>
  <c r="AD82" i="14" s="1"/>
  <c r="W82" i="14"/>
  <c r="T82" i="14"/>
  <c r="Q82" i="14"/>
  <c r="P82" i="14"/>
  <c r="AC81" i="14"/>
  <c r="AD81" i="14" s="1"/>
  <c r="W81" i="14"/>
  <c r="T81" i="14"/>
  <c r="Q81" i="14"/>
  <c r="P81" i="14"/>
  <c r="AC80" i="14"/>
  <c r="AD80" i="14" s="1"/>
  <c r="W80" i="14"/>
  <c r="T80" i="14"/>
  <c r="Q80" i="14"/>
  <c r="P80" i="14"/>
  <c r="AC79" i="14"/>
  <c r="AD79" i="14" s="1"/>
  <c r="W79" i="14"/>
  <c r="T79" i="14"/>
  <c r="Q79" i="14"/>
  <c r="P79" i="14"/>
  <c r="AC78" i="14"/>
  <c r="AD78" i="14" s="1"/>
  <c r="W78" i="14"/>
  <c r="T78" i="14"/>
  <c r="Q78" i="14"/>
  <c r="P78" i="14"/>
  <c r="AC77" i="14"/>
  <c r="AD77" i="14" s="1"/>
  <c r="W77" i="14"/>
  <c r="T77" i="14"/>
  <c r="Q77" i="14"/>
  <c r="P77" i="14"/>
  <c r="AC76" i="14"/>
  <c r="AD76" i="14" s="1"/>
  <c r="W76" i="14"/>
  <c r="T76" i="14"/>
  <c r="Q76" i="14"/>
  <c r="P76" i="14"/>
  <c r="AC75" i="14"/>
  <c r="AD75" i="14" s="1"/>
  <c r="W75" i="14"/>
  <c r="T75" i="14"/>
  <c r="Q75" i="14"/>
  <c r="P75" i="14"/>
  <c r="AC74" i="14"/>
  <c r="AD74" i="14" s="1"/>
  <c r="W74" i="14"/>
  <c r="T74" i="14"/>
  <c r="Q74" i="14"/>
  <c r="P74" i="14"/>
  <c r="AC73" i="14"/>
  <c r="AD73" i="14" s="1"/>
  <c r="W73" i="14"/>
  <c r="T73" i="14"/>
  <c r="Q73" i="14"/>
  <c r="P73" i="14"/>
  <c r="AC72" i="14"/>
  <c r="AD72" i="14" s="1"/>
  <c r="W72" i="14"/>
  <c r="T72" i="14"/>
  <c r="Q72" i="14"/>
  <c r="P72" i="14"/>
  <c r="AC71" i="14"/>
  <c r="AD71" i="14" s="1"/>
  <c r="W71" i="14"/>
  <c r="T71" i="14"/>
  <c r="Q71" i="14"/>
  <c r="P71" i="14"/>
  <c r="AC70" i="14"/>
  <c r="AD70" i="14" s="1"/>
  <c r="W70" i="14"/>
  <c r="T70" i="14"/>
  <c r="Q70" i="14"/>
  <c r="P70" i="14"/>
  <c r="AC69" i="14"/>
  <c r="AD69" i="14" s="1"/>
  <c r="W69" i="14"/>
  <c r="T69" i="14"/>
  <c r="Q69" i="14"/>
  <c r="P69" i="14"/>
  <c r="AC68" i="14"/>
  <c r="AD68" i="14" s="1"/>
  <c r="W68" i="14"/>
  <c r="T68" i="14"/>
  <c r="Q68" i="14"/>
  <c r="P68" i="14"/>
  <c r="AC67" i="14"/>
  <c r="AD67" i="14" s="1"/>
  <c r="W67" i="14"/>
  <c r="T67" i="14"/>
  <c r="Q67" i="14"/>
  <c r="P67" i="14"/>
  <c r="AC66" i="14"/>
  <c r="AD66" i="14" s="1"/>
  <c r="W66" i="14"/>
  <c r="T66" i="14"/>
  <c r="Q66" i="14"/>
  <c r="P66" i="14"/>
  <c r="AC65" i="14"/>
  <c r="AD65" i="14" s="1"/>
  <c r="W65" i="14"/>
  <c r="T65" i="14"/>
  <c r="Q65" i="14"/>
  <c r="P65" i="14"/>
  <c r="AC64" i="14"/>
  <c r="AD64" i="14" s="1"/>
  <c r="W64" i="14"/>
  <c r="T64" i="14"/>
  <c r="Q64" i="14"/>
  <c r="P64" i="14"/>
  <c r="AC63" i="14"/>
  <c r="AD63" i="14" s="1"/>
  <c r="W63" i="14"/>
  <c r="T63" i="14"/>
  <c r="Q63" i="14"/>
  <c r="P63" i="14"/>
  <c r="AC62" i="14"/>
  <c r="AD62" i="14" s="1"/>
  <c r="W62" i="14"/>
  <c r="T62" i="14"/>
  <c r="Q62" i="14"/>
  <c r="P62" i="14"/>
  <c r="AC61" i="14"/>
  <c r="AD61" i="14" s="1"/>
  <c r="W61" i="14"/>
  <c r="T61" i="14"/>
  <c r="Q61" i="14"/>
  <c r="P61" i="14"/>
  <c r="AC60" i="14"/>
  <c r="AD60" i="14" s="1"/>
  <c r="W60" i="14"/>
  <c r="T60" i="14"/>
  <c r="Q60" i="14"/>
  <c r="P60" i="14"/>
  <c r="AC59" i="14"/>
  <c r="AD59" i="14" s="1"/>
  <c r="W59" i="14"/>
  <c r="T59" i="14"/>
  <c r="Q59" i="14"/>
  <c r="P59" i="14"/>
  <c r="AC58" i="14"/>
  <c r="AD58" i="14" s="1"/>
  <c r="W58" i="14"/>
  <c r="T58" i="14"/>
  <c r="Q58" i="14"/>
  <c r="P58" i="14"/>
  <c r="AC57" i="14"/>
  <c r="AD57" i="14" s="1"/>
  <c r="W57" i="14"/>
  <c r="T57" i="14"/>
  <c r="Q57" i="14"/>
  <c r="P57" i="14"/>
  <c r="AC56" i="14"/>
  <c r="AD56" i="14" s="1"/>
  <c r="W56" i="14"/>
  <c r="T56" i="14"/>
  <c r="Q56" i="14"/>
  <c r="P56" i="14"/>
  <c r="AC55" i="14"/>
  <c r="AD55" i="14" s="1"/>
  <c r="W55" i="14"/>
  <c r="T55" i="14"/>
  <c r="Q55" i="14"/>
  <c r="P55" i="14"/>
  <c r="AC54" i="14"/>
  <c r="AD54" i="14" s="1"/>
  <c r="W54" i="14"/>
  <c r="T54" i="14"/>
  <c r="Q54" i="14"/>
  <c r="P54" i="14"/>
  <c r="AC53" i="14"/>
  <c r="AD53" i="14" s="1"/>
  <c r="W53" i="14"/>
  <c r="T53" i="14"/>
  <c r="Q53" i="14"/>
  <c r="P53" i="14"/>
  <c r="AC52" i="14"/>
  <c r="AD52" i="14" s="1"/>
  <c r="W52" i="14"/>
  <c r="T52" i="14"/>
  <c r="Q52" i="14"/>
  <c r="P52" i="14"/>
  <c r="AC51" i="14"/>
  <c r="AD51" i="14" s="1"/>
  <c r="W51" i="14"/>
  <c r="T51" i="14"/>
  <c r="Q51" i="14"/>
  <c r="P51" i="14"/>
  <c r="AC50" i="14"/>
  <c r="AD50" i="14" s="1"/>
  <c r="W50" i="14"/>
  <c r="T50" i="14"/>
  <c r="Q50" i="14"/>
  <c r="P50" i="14"/>
  <c r="AC49" i="14"/>
  <c r="AD49" i="14" s="1"/>
  <c r="W49" i="14"/>
  <c r="T49" i="14"/>
  <c r="Q49" i="14"/>
  <c r="P49" i="14"/>
  <c r="AC48" i="14"/>
  <c r="AD48" i="14" s="1"/>
  <c r="W48" i="14"/>
  <c r="T48" i="14"/>
  <c r="Q48" i="14"/>
  <c r="P48" i="14"/>
  <c r="AC47" i="14"/>
  <c r="AD47" i="14" s="1"/>
  <c r="W47" i="14"/>
  <c r="T47" i="14"/>
  <c r="Q47" i="14"/>
  <c r="P47" i="14"/>
  <c r="AC46" i="14"/>
  <c r="AD46" i="14" s="1"/>
  <c r="W46" i="14"/>
  <c r="T46" i="14"/>
  <c r="Q46" i="14"/>
  <c r="P46" i="14"/>
  <c r="AC45" i="14"/>
  <c r="AD45" i="14" s="1"/>
  <c r="W45" i="14"/>
  <c r="T45" i="14"/>
  <c r="Q45" i="14"/>
  <c r="P45" i="14"/>
  <c r="AC44" i="14"/>
  <c r="AD44" i="14" s="1"/>
  <c r="W44" i="14"/>
  <c r="T44" i="14"/>
  <c r="Q44" i="14"/>
  <c r="P44" i="14"/>
  <c r="AC43" i="14"/>
  <c r="AD43" i="14" s="1"/>
  <c r="W43" i="14"/>
  <c r="T43" i="14"/>
  <c r="Q43" i="14"/>
  <c r="P43" i="14"/>
  <c r="AC42" i="14"/>
  <c r="AD42" i="14" s="1"/>
  <c r="W42" i="14"/>
  <c r="T42" i="14"/>
  <c r="Q42" i="14"/>
  <c r="P42" i="14"/>
  <c r="AC41" i="14"/>
  <c r="AD41" i="14" s="1"/>
  <c r="W41" i="14"/>
  <c r="T41" i="14"/>
  <c r="Q41" i="14"/>
  <c r="P41" i="14"/>
  <c r="AC40" i="14"/>
  <c r="AD40" i="14" s="1"/>
  <c r="W40" i="14"/>
  <c r="T40" i="14"/>
  <c r="Q40" i="14"/>
  <c r="P40" i="14"/>
  <c r="AC39" i="14"/>
  <c r="AD39" i="14" s="1"/>
  <c r="W39" i="14"/>
  <c r="T39" i="14"/>
  <c r="Q39" i="14"/>
  <c r="P39" i="14"/>
  <c r="AC38" i="14"/>
  <c r="AD38" i="14" s="1"/>
  <c r="W38" i="14"/>
  <c r="T38" i="14"/>
  <c r="Q38" i="14"/>
  <c r="P38" i="14"/>
  <c r="AC37" i="14"/>
  <c r="AD37" i="14" s="1"/>
  <c r="W37" i="14"/>
  <c r="T37" i="14"/>
  <c r="Q37" i="14"/>
  <c r="P37" i="14"/>
  <c r="AC36" i="14"/>
  <c r="AD36" i="14" s="1"/>
  <c r="W36" i="14"/>
  <c r="T36" i="14"/>
  <c r="Q36" i="14"/>
  <c r="P36" i="14"/>
  <c r="AC35" i="14"/>
  <c r="AD35" i="14" s="1"/>
  <c r="W35" i="14"/>
  <c r="T35" i="14"/>
  <c r="Q35" i="14"/>
  <c r="P35" i="14"/>
  <c r="AC34" i="14"/>
  <c r="AD34" i="14" s="1"/>
  <c r="W34" i="14"/>
  <c r="T34" i="14"/>
  <c r="Q34" i="14"/>
  <c r="P34" i="14"/>
  <c r="AC33" i="14"/>
  <c r="AD33" i="14" s="1"/>
  <c r="W33" i="14"/>
  <c r="T33" i="14"/>
  <c r="Q33" i="14"/>
  <c r="P33" i="14"/>
  <c r="AC32" i="14"/>
  <c r="AD32" i="14" s="1"/>
  <c r="W32" i="14"/>
  <c r="T32" i="14"/>
  <c r="Q32" i="14"/>
  <c r="P32" i="14"/>
  <c r="AC31" i="14"/>
  <c r="AD31" i="14" s="1"/>
  <c r="W31" i="14"/>
  <c r="T31" i="14"/>
  <c r="Q31" i="14"/>
  <c r="P31" i="14"/>
  <c r="AC30" i="14"/>
  <c r="AD30" i="14" s="1"/>
  <c r="W30" i="14"/>
  <c r="T30" i="14"/>
  <c r="Q30" i="14"/>
  <c r="P30" i="14"/>
  <c r="AC29" i="14"/>
  <c r="AD29" i="14" s="1"/>
  <c r="W29" i="14"/>
  <c r="T29" i="14"/>
  <c r="Q29" i="14"/>
  <c r="P29" i="14"/>
  <c r="AC28" i="14"/>
  <c r="AD28" i="14" s="1"/>
  <c r="W28" i="14"/>
  <c r="T28" i="14"/>
  <c r="Q28" i="14"/>
  <c r="P28" i="14"/>
  <c r="AC27" i="14"/>
  <c r="AD27" i="14" s="1"/>
  <c r="W27" i="14"/>
  <c r="T27" i="14"/>
  <c r="Q27" i="14"/>
  <c r="P27" i="14"/>
  <c r="AC26" i="14"/>
  <c r="AD26" i="14" s="1"/>
  <c r="W26" i="14"/>
  <c r="T26" i="14"/>
  <c r="Q26" i="14"/>
  <c r="P26" i="14"/>
  <c r="AC25" i="14"/>
  <c r="AD25" i="14" s="1"/>
  <c r="W25" i="14"/>
  <c r="T25" i="14"/>
  <c r="Q25" i="14"/>
  <c r="P25" i="14"/>
  <c r="AC24" i="14"/>
  <c r="AD24" i="14" s="1"/>
  <c r="W24" i="14"/>
  <c r="T24" i="14"/>
  <c r="Q24" i="14"/>
  <c r="P24" i="14"/>
  <c r="AC23" i="14"/>
  <c r="AD23" i="14" s="1"/>
  <c r="W23" i="14"/>
  <c r="T23" i="14"/>
  <c r="Q23" i="14"/>
  <c r="P23" i="14"/>
  <c r="AC22" i="14"/>
  <c r="AD22" i="14" s="1"/>
  <c r="W22" i="14"/>
  <c r="T22" i="14"/>
  <c r="Q22" i="14"/>
  <c r="P22" i="14"/>
  <c r="AC21" i="14"/>
  <c r="AD21" i="14" s="1"/>
  <c r="W21" i="14"/>
  <c r="T21" i="14"/>
  <c r="Q21" i="14"/>
  <c r="P21" i="14"/>
  <c r="AC20" i="14"/>
  <c r="AD20" i="14" s="1"/>
  <c r="W20" i="14"/>
  <c r="T20" i="14"/>
  <c r="Q20" i="14"/>
  <c r="P20" i="14"/>
  <c r="AC19" i="14"/>
  <c r="AD19" i="14" s="1"/>
  <c r="W19" i="14"/>
  <c r="T19" i="14"/>
  <c r="Q19" i="14"/>
  <c r="P19" i="14"/>
  <c r="AC18" i="14"/>
  <c r="AD18" i="14" s="1"/>
  <c r="W18" i="14"/>
  <c r="T18" i="14"/>
  <c r="Q18" i="14"/>
  <c r="P18" i="14"/>
  <c r="AC17" i="14"/>
  <c r="AD17" i="14" s="1"/>
  <c r="W17" i="14"/>
  <c r="T17" i="14"/>
  <c r="Q17" i="14"/>
  <c r="P17" i="14"/>
  <c r="AC16" i="14"/>
  <c r="AD16" i="14" s="1"/>
  <c r="W16" i="14"/>
  <c r="T16" i="14"/>
  <c r="Q16" i="14"/>
  <c r="P16" i="14"/>
  <c r="AC15" i="14"/>
  <c r="AD15" i="14" s="1"/>
  <c r="W15" i="14"/>
  <c r="T15" i="14"/>
  <c r="Q15" i="14"/>
  <c r="P15" i="14"/>
  <c r="AC14" i="14"/>
  <c r="AD14" i="14" s="1"/>
  <c r="W14" i="14"/>
  <c r="T14" i="14"/>
  <c r="Q14" i="14"/>
  <c r="P14" i="14"/>
  <c r="AC13" i="14"/>
  <c r="AD13" i="14" s="1"/>
  <c r="W13" i="14"/>
  <c r="T13" i="14"/>
  <c r="Q13" i="14"/>
  <c r="P13" i="14"/>
  <c r="AC12" i="14"/>
  <c r="AD12" i="14" s="1"/>
  <c r="W12" i="14"/>
  <c r="T12" i="14"/>
  <c r="Q12" i="14"/>
  <c r="P12" i="14"/>
  <c r="AC11" i="14"/>
  <c r="AD11" i="14" s="1"/>
  <c r="W11" i="14"/>
  <c r="T11" i="14"/>
  <c r="Q11" i="14"/>
  <c r="P11" i="14"/>
  <c r="AC10" i="14"/>
  <c r="AD10" i="14" s="1"/>
  <c r="W10" i="14"/>
  <c r="T10" i="14"/>
  <c r="Q10" i="14"/>
  <c r="P10" i="14"/>
  <c r="AC9" i="14"/>
  <c r="AD9" i="14" s="1"/>
  <c r="W9" i="14"/>
  <c r="T9" i="14"/>
  <c r="Q9" i="14"/>
  <c r="P9" i="14"/>
  <c r="AC8" i="14"/>
  <c r="AD8" i="14" s="1"/>
  <c r="W8" i="14"/>
  <c r="T8" i="14"/>
  <c r="Q8" i="14"/>
  <c r="P8" i="14"/>
  <c r="AC7" i="14"/>
  <c r="AD7" i="14" s="1"/>
  <c r="W7" i="14"/>
  <c r="T7" i="14"/>
  <c r="Q7" i="14"/>
  <c r="P7" i="14"/>
  <c r="AC6" i="14"/>
  <c r="AD6" i="14" s="1"/>
  <c r="W6" i="14"/>
  <c r="T6" i="14"/>
  <c r="Q6" i="14"/>
  <c r="P6" i="14"/>
  <c r="AC5" i="14"/>
  <c r="AD5" i="14" s="1"/>
  <c r="W5" i="14"/>
  <c r="T5" i="14"/>
  <c r="Q5" i="14"/>
  <c r="P5" i="14"/>
  <c r="AC4" i="14"/>
  <c r="AD4" i="14" s="1"/>
  <c r="W4" i="14"/>
  <c r="T4" i="14"/>
  <c r="Q4" i="14"/>
  <c r="P4" i="14"/>
  <c r="AC3" i="14"/>
  <c r="AD3" i="14" s="1"/>
  <c r="W3" i="14"/>
  <c r="T3" i="14"/>
  <c r="Q3" i="14"/>
  <c r="P3" i="14"/>
  <c r="AC2" i="14"/>
  <c r="AD2" i="14" s="1"/>
  <c r="W2" i="14"/>
  <c r="T2" i="14"/>
  <c r="Q2" i="14"/>
  <c r="P2" i="14"/>
  <c r="AD185" i="10" l="1"/>
  <c r="AE185" i="10" s="1"/>
  <c r="X185" i="10"/>
  <c r="U185" i="10"/>
  <c r="R185" i="10"/>
  <c r="Q185" i="10"/>
  <c r="AD184" i="10"/>
  <c r="AE184" i="10" s="1"/>
  <c r="X184" i="10"/>
  <c r="U184" i="10"/>
  <c r="R184" i="10"/>
  <c r="Q184" i="10"/>
  <c r="AD183" i="10"/>
  <c r="AE183" i="10" s="1"/>
  <c r="X183" i="10"/>
  <c r="U183" i="10"/>
  <c r="R183" i="10"/>
  <c r="Q183" i="10"/>
  <c r="AD182" i="10"/>
  <c r="AE182" i="10" s="1"/>
  <c r="X182" i="10"/>
  <c r="U182" i="10"/>
  <c r="R182" i="10"/>
  <c r="Q182" i="10"/>
  <c r="AD181" i="10"/>
  <c r="AE181" i="10" s="1"/>
  <c r="X181" i="10"/>
  <c r="U181" i="10"/>
  <c r="R181" i="10"/>
  <c r="Q181" i="10"/>
  <c r="AD180" i="10"/>
  <c r="AE180" i="10" s="1"/>
  <c r="X180" i="10"/>
  <c r="U180" i="10"/>
  <c r="R180" i="10"/>
  <c r="Q180" i="10"/>
  <c r="AD179" i="10"/>
  <c r="AE179" i="10" s="1"/>
  <c r="X179" i="10"/>
  <c r="U179" i="10"/>
  <c r="R179" i="10"/>
  <c r="Q179" i="10"/>
  <c r="AD178" i="10"/>
  <c r="AE178" i="10" s="1"/>
  <c r="X178" i="10"/>
  <c r="U178" i="10"/>
  <c r="R178" i="10"/>
  <c r="Q178" i="10"/>
  <c r="AD177" i="10"/>
  <c r="AE177" i="10" s="1"/>
  <c r="X177" i="10"/>
  <c r="U177" i="10"/>
  <c r="R177" i="10"/>
  <c r="Q177" i="10"/>
  <c r="AE176" i="10"/>
  <c r="AD176" i="10"/>
  <c r="X176" i="10"/>
  <c r="U176" i="10"/>
  <c r="R176" i="10"/>
  <c r="Q176" i="10"/>
  <c r="AD175" i="10"/>
  <c r="AE175" i="10" s="1"/>
  <c r="X175" i="10"/>
  <c r="U175" i="10"/>
  <c r="R175" i="10"/>
  <c r="Q175" i="10"/>
  <c r="AD174" i="10"/>
  <c r="AE174" i="10" s="1"/>
  <c r="X174" i="10"/>
  <c r="U174" i="10"/>
  <c r="R174" i="10"/>
  <c r="Q174" i="10"/>
  <c r="AD173" i="10"/>
  <c r="AE173" i="10" s="1"/>
  <c r="X173" i="10"/>
  <c r="U173" i="10"/>
  <c r="R173" i="10"/>
  <c r="Q173" i="10"/>
  <c r="AD172" i="10"/>
  <c r="AE172" i="10" s="1"/>
  <c r="X172" i="10"/>
  <c r="U172" i="10"/>
  <c r="R172" i="10"/>
  <c r="Q172" i="10"/>
  <c r="AD171" i="10"/>
  <c r="AE171" i="10" s="1"/>
  <c r="X171" i="10"/>
  <c r="U171" i="10"/>
  <c r="R171" i="10"/>
  <c r="Q171" i="10"/>
  <c r="AD170" i="10"/>
  <c r="AE170" i="10" s="1"/>
  <c r="X170" i="10"/>
  <c r="U170" i="10"/>
  <c r="R170" i="10"/>
  <c r="Q170" i="10"/>
  <c r="AD169" i="10"/>
  <c r="AE169" i="10" s="1"/>
  <c r="X169" i="10"/>
  <c r="U169" i="10"/>
  <c r="R169" i="10"/>
  <c r="Q169" i="10"/>
  <c r="AD168" i="10"/>
  <c r="AE168" i="10" s="1"/>
  <c r="X168" i="10"/>
  <c r="U168" i="10"/>
  <c r="R168" i="10"/>
  <c r="Q168" i="10"/>
  <c r="AD167" i="10"/>
  <c r="AE167" i="10" s="1"/>
  <c r="X167" i="10"/>
  <c r="U167" i="10"/>
  <c r="R167" i="10"/>
  <c r="Q167" i="10"/>
  <c r="AD166" i="10"/>
  <c r="AE166" i="10" s="1"/>
  <c r="X166" i="10"/>
  <c r="U166" i="10"/>
  <c r="R166" i="10"/>
  <c r="Q166" i="10"/>
  <c r="AD165" i="10"/>
  <c r="AE165" i="10" s="1"/>
  <c r="X165" i="10"/>
  <c r="U165" i="10"/>
  <c r="R165" i="10"/>
  <c r="Q165" i="10"/>
  <c r="AE164" i="10"/>
  <c r="AD164" i="10"/>
  <c r="X164" i="10"/>
  <c r="U164" i="10"/>
  <c r="R164" i="10"/>
  <c r="Q164" i="10"/>
  <c r="AD163" i="10"/>
  <c r="AE163" i="10" s="1"/>
  <c r="X163" i="10"/>
  <c r="U163" i="10"/>
  <c r="R163" i="10"/>
  <c r="Q163" i="10"/>
  <c r="AD162" i="10"/>
  <c r="AE162" i="10" s="1"/>
  <c r="X162" i="10"/>
  <c r="U162" i="10"/>
  <c r="R162" i="10"/>
  <c r="Q162" i="10"/>
  <c r="AE161" i="10"/>
  <c r="AD161" i="10"/>
  <c r="X161" i="10"/>
  <c r="U161" i="10"/>
  <c r="R161" i="10"/>
  <c r="Q161" i="10"/>
  <c r="AD160" i="10"/>
  <c r="AE160" i="10" s="1"/>
  <c r="X160" i="10"/>
  <c r="U160" i="10"/>
  <c r="R160" i="10"/>
  <c r="Q160" i="10"/>
  <c r="AD159" i="10"/>
  <c r="AE159" i="10" s="1"/>
  <c r="X159" i="10"/>
  <c r="U159" i="10"/>
  <c r="R159" i="10"/>
  <c r="Q159" i="10"/>
  <c r="AD158" i="10"/>
  <c r="AE158" i="10" s="1"/>
  <c r="X158" i="10"/>
  <c r="U158" i="10"/>
  <c r="R158" i="10"/>
  <c r="Q158" i="10"/>
  <c r="AD157" i="10"/>
  <c r="AE157" i="10" s="1"/>
  <c r="X157" i="10"/>
  <c r="U157" i="10"/>
  <c r="R157" i="10"/>
  <c r="Q157" i="10"/>
  <c r="AD156" i="10"/>
  <c r="AE156" i="10" s="1"/>
  <c r="X156" i="10"/>
  <c r="U156" i="10"/>
  <c r="R156" i="10"/>
  <c r="Q156" i="10"/>
  <c r="AD155" i="10"/>
  <c r="AE155" i="10" s="1"/>
  <c r="X155" i="10"/>
  <c r="U155" i="10"/>
  <c r="R155" i="10"/>
  <c r="Q155" i="10"/>
  <c r="AD154" i="10"/>
  <c r="AE154" i="10" s="1"/>
  <c r="X154" i="10"/>
  <c r="U154" i="10"/>
  <c r="R154" i="10"/>
  <c r="Q154" i="10"/>
  <c r="AD153" i="10"/>
  <c r="AE153" i="10" s="1"/>
  <c r="X153" i="10"/>
  <c r="U153" i="10"/>
  <c r="R153" i="10"/>
  <c r="Q153" i="10"/>
  <c r="AD152" i="10"/>
  <c r="AE152" i="10" s="1"/>
  <c r="X152" i="10"/>
  <c r="U152" i="10"/>
  <c r="R152" i="10"/>
  <c r="Q152" i="10"/>
  <c r="AD151" i="10"/>
  <c r="AE151" i="10" s="1"/>
  <c r="X151" i="10"/>
  <c r="U151" i="10"/>
  <c r="R151" i="10"/>
  <c r="Q151" i="10"/>
  <c r="AD150" i="10"/>
  <c r="AE150" i="10" s="1"/>
  <c r="X150" i="10"/>
  <c r="U150" i="10"/>
  <c r="R150" i="10"/>
  <c r="Q150" i="10"/>
  <c r="AD149" i="10"/>
  <c r="AE149" i="10" s="1"/>
  <c r="X149" i="10"/>
  <c r="U149" i="10"/>
  <c r="R149" i="10"/>
  <c r="Q149" i="10"/>
  <c r="AD148" i="10"/>
  <c r="AE148" i="10" s="1"/>
  <c r="X148" i="10"/>
  <c r="U148" i="10"/>
  <c r="R148" i="10"/>
  <c r="Q148" i="10"/>
  <c r="AE147" i="10"/>
  <c r="AD147" i="10"/>
  <c r="X147" i="10"/>
  <c r="U147" i="10"/>
  <c r="R147" i="10"/>
  <c r="Q147" i="10"/>
  <c r="AD146" i="10"/>
  <c r="AE146" i="10" s="1"/>
  <c r="X146" i="10"/>
  <c r="U146" i="10"/>
  <c r="R146" i="10"/>
  <c r="Q146" i="10"/>
  <c r="AD145" i="10"/>
  <c r="AE145" i="10" s="1"/>
  <c r="X145" i="10"/>
  <c r="U145" i="10"/>
  <c r="R145" i="10"/>
  <c r="Q145" i="10"/>
  <c r="AE144" i="10"/>
  <c r="AD144" i="10"/>
  <c r="X144" i="10"/>
  <c r="U144" i="10"/>
  <c r="R144" i="10"/>
  <c r="Q144" i="10"/>
  <c r="AD143" i="10"/>
  <c r="AE143" i="10" s="1"/>
  <c r="X143" i="10"/>
  <c r="U143" i="10"/>
  <c r="R143" i="10"/>
  <c r="Q143" i="10"/>
  <c r="AD142" i="10"/>
  <c r="AE142" i="10" s="1"/>
  <c r="X142" i="10"/>
  <c r="U142" i="10"/>
  <c r="R142" i="10"/>
  <c r="Q142" i="10"/>
  <c r="AD141" i="10"/>
  <c r="AE141" i="10" s="1"/>
  <c r="X141" i="10"/>
  <c r="U141" i="10"/>
  <c r="R141" i="10"/>
  <c r="Q141" i="10"/>
  <c r="AD140" i="10"/>
  <c r="AE140" i="10" s="1"/>
  <c r="X140" i="10"/>
  <c r="U140" i="10"/>
  <c r="R140" i="10"/>
  <c r="Q140" i="10"/>
  <c r="AD139" i="10"/>
  <c r="AE139" i="10" s="1"/>
  <c r="X139" i="10"/>
  <c r="U139" i="10"/>
  <c r="R139" i="10"/>
  <c r="Q139" i="10"/>
  <c r="AD138" i="10"/>
  <c r="AE138" i="10" s="1"/>
  <c r="X138" i="10"/>
  <c r="U138" i="10"/>
  <c r="R138" i="10"/>
  <c r="Q138" i="10"/>
  <c r="AD137" i="10"/>
  <c r="AE137" i="10" s="1"/>
  <c r="X137" i="10"/>
  <c r="U137" i="10"/>
  <c r="R137" i="10"/>
  <c r="Q137" i="10"/>
  <c r="AD136" i="10"/>
  <c r="AE136" i="10" s="1"/>
  <c r="X136" i="10"/>
  <c r="U136" i="10"/>
  <c r="R136" i="10"/>
  <c r="Q136" i="10"/>
  <c r="AD135" i="10"/>
  <c r="AE135" i="10" s="1"/>
  <c r="X135" i="10"/>
  <c r="U135" i="10"/>
  <c r="R135" i="10"/>
  <c r="Q135" i="10"/>
  <c r="AE134" i="10"/>
  <c r="AD134" i="10"/>
  <c r="X134" i="10"/>
  <c r="U134" i="10"/>
  <c r="R134" i="10"/>
  <c r="Q134" i="10"/>
  <c r="AD133" i="10"/>
  <c r="AE133" i="10" s="1"/>
  <c r="X133" i="10"/>
  <c r="U133" i="10"/>
  <c r="R133" i="10"/>
  <c r="Q133" i="10"/>
  <c r="AD132" i="10"/>
  <c r="AE132" i="10" s="1"/>
  <c r="X132" i="10"/>
  <c r="U132" i="10"/>
  <c r="R132" i="10"/>
  <c r="Q132" i="10"/>
  <c r="AD131" i="10"/>
  <c r="AE131" i="10" s="1"/>
  <c r="X131" i="10"/>
  <c r="U131" i="10"/>
  <c r="R131" i="10"/>
  <c r="Q131" i="10"/>
  <c r="AD130" i="10"/>
  <c r="AE130" i="10" s="1"/>
  <c r="X130" i="10"/>
  <c r="U130" i="10"/>
  <c r="R130" i="10"/>
  <c r="Q130" i="10"/>
  <c r="AE129" i="10"/>
  <c r="AD129" i="10"/>
  <c r="X129" i="10"/>
  <c r="U129" i="10"/>
  <c r="R129" i="10"/>
  <c r="Q129" i="10"/>
  <c r="AD128" i="10"/>
  <c r="AE128" i="10" s="1"/>
  <c r="X128" i="10"/>
  <c r="U128" i="10"/>
  <c r="R128" i="10"/>
  <c r="Q128" i="10"/>
  <c r="AD127" i="10"/>
  <c r="AE127" i="10" s="1"/>
  <c r="X127" i="10"/>
  <c r="U127" i="10"/>
  <c r="R127" i="10"/>
  <c r="Q127" i="10"/>
  <c r="AE126" i="10"/>
  <c r="AD126" i="10"/>
  <c r="X126" i="10"/>
  <c r="U126" i="10"/>
  <c r="R126" i="10"/>
  <c r="Q126" i="10"/>
  <c r="AD125" i="10"/>
  <c r="AE125" i="10" s="1"/>
  <c r="X125" i="10"/>
  <c r="U125" i="10"/>
  <c r="R125" i="10"/>
  <c r="Q125" i="10"/>
  <c r="AE124" i="10"/>
  <c r="AD124" i="10"/>
  <c r="X124" i="10"/>
  <c r="U124" i="10"/>
  <c r="R124" i="10"/>
  <c r="Q124" i="10"/>
  <c r="AD123" i="10"/>
  <c r="AE123" i="10" s="1"/>
  <c r="X123" i="10"/>
  <c r="U123" i="10"/>
  <c r="R123" i="10"/>
  <c r="Q123" i="10"/>
  <c r="AD122" i="10"/>
  <c r="AE122" i="10" s="1"/>
  <c r="X122" i="10"/>
  <c r="U122" i="10"/>
  <c r="R122" i="10"/>
  <c r="Q122" i="10"/>
  <c r="AD121" i="10"/>
  <c r="AE121" i="10" s="1"/>
  <c r="X121" i="10"/>
  <c r="U121" i="10"/>
  <c r="R121" i="10"/>
  <c r="Q121" i="10"/>
  <c r="AE120" i="10"/>
  <c r="AD120" i="10"/>
  <c r="X120" i="10"/>
  <c r="U120" i="10"/>
  <c r="R120" i="10"/>
  <c r="Q120" i="10"/>
  <c r="AD119" i="10"/>
  <c r="AE119" i="10" s="1"/>
  <c r="X119" i="10"/>
  <c r="U119" i="10"/>
  <c r="R119" i="10"/>
  <c r="Q119" i="10"/>
  <c r="AD118" i="10"/>
  <c r="AE118" i="10" s="1"/>
  <c r="X118" i="10"/>
  <c r="U118" i="10"/>
  <c r="R118" i="10"/>
  <c r="Q118" i="10"/>
  <c r="AD117" i="10"/>
  <c r="AE117" i="10" s="1"/>
  <c r="X117" i="10"/>
  <c r="U117" i="10"/>
  <c r="R117" i="10"/>
  <c r="Q117" i="10"/>
  <c r="AD116" i="10"/>
  <c r="AE116" i="10" s="1"/>
  <c r="X116" i="10"/>
  <c r="U116" i="10"/>
  <c r="R116" i="10"/>
  <c r="Q116" i="10"/>
  <c r="AD115" i="10"/>
  <c r="AE115" i="10" s="1"/>
  <c r="X115" i="10"/>
  <c r="U115" i="10"/>
  <c r="R115" i="10"/>
  <c r="Q115" i="10"/>
  <c r="AD114" i="10"/>
  <c r="AE114" i="10" s="1"/>
  <c r="X114" i="10"/>
  <c r="U114" i="10"/>
  <c r="R114" i="10"/>
  <c r="Q114" i="10"/>
  <c r="AD113" i="10"/>
  <c r="AE113" i="10" s="1"/>
  <c r="X113" i="10"/>
  <c r="U113" i="10"/>
  <c r="R113" i="10"/>
  <c r="Q113" i="10"/>
  <c r="AD112" i="10"/>
  <c r="AE112" i="10" s="1"/>
  <c r="X112" i="10"/>
  <c r="U112" i="10"/>
  <c r="R112" i="10"/>
  <c r="Q112" i="10"/>
  <c r="AD111" i="10"/>
  <c r="AE111" i="10" s="1"/>
  <c r="X111" i="10"/>
  <c r="U111" i="10"/>
  <c r="R111" i="10"/>
  <c r="Q111" i="10"/>
  <c r="AD110" i="10"/>
  <c r="AE110" i="10" s="1"/>
  <c r="X110" i="10"/>
  <c r="U110" i="10"/>
  <c r="R110" i="10"/>
  <c r="Q110" i="10"/>
  <c r="AD109" i="10"/>
  <c r="AE109" i="10" s="1"/>
  <c r="X109" i="10"/>
  <c r="U109" i="10"/>
  <c r="R109" i="10"/>
  <c r="Q109" i="10"/>
  <c r="AD108" i="10"/>
  <c r="AE108" i="10" s="1"/>
  <c r="X108" i="10"/>
  <c r="U108" i="10"/>
  <c r="R108" i="10"/>
  <c r="Q108" i="10"/>
  <c r="AE107" i="10"/>
  <c r="AD107" i="10"/>
  <c r="X107" i="10"/>
  <c r="U107" i="10"/>
  <c r="R107" i="10"/>
  <c r="Q107" i="10"/>
  <c r="AD106" i="10"/>
  <c r="AE106" i="10" s="1"/>
  <c r="X106" i="10"/>
  <c r="U106" i="10"/>
  <c r="R106" i="10"/>
  <c r="Q106" i="10"/>
  <c r="AD105" i="10"/>
  <c r="AE105" i="10" s="1"/>
  <c r="X105" i="10"/>
  <c r="U105" i="10"/>
  <c r="R105" i="10"/>
  <c r="Q105" i="10"/>
  <c r="AD104" i="10"/>
  <c r="AE104" i="10" s="1"/>
  <c r="X104" i="10"/>
  <c r="U104" i="10"/>
  <c r="R104" i="10"/>
  <c r="Q104" i="10"/>
  <c r="AD103" i="10"/>
  <c r="AE103" i="10" s="1"/>
  <c r="X103" i="10"/>
  <c r="U103" i="10"/>
  <c r="R103" i="10"/>
  <c r="Q103" i="10"/>
  <c r="AD102" i="10"/>
  <c r="AE102" i="10" s="1"/>
  <c r="X102" i="10"/>
  <c r="U102" i="10"/>
  <c r="R102" i="10"/>
  <c r="Q102" i="10"/>
  <c r="AD101" i="10"/>
  <c r="AE101" i="10" s="1"/>
  <c r="X101" i="10"/>
  <c r="U101" i="10"/>
  <c r="R101" i="10"/>
  <c r="Q101" i="10"/>
  <c r="AE100" i="10"/>
  <c r="AD100" i="10"/>
  <c r="X100" i="10"/>
  <c r="U100" i="10"/>
  <c r="R100" i="10"/>
  <c r="Q100" i="10"/>
  <c r="AD99" i="10"/>
  <c r="AE99" i="10" s="1"/>
  <c r="X99" i="10"/>
  <c r="U99" i="10"/>
  <c r="R99" i="10"/>
  <c r="Q99" i="10"/>
  <c r="AD98" i="10"/>
  <c r="AE98" i="10" s="1"/>
  <c r="X98" i="10"/>
  <c r="U98" i="10"/>
  <c r="R98" i="10"/>
  <c r="Q98" i="10"/>
  <c r="AE97" i="10"/>
  <c r="AD97" i="10"/>
  <c r="X97" i="10"/>
  <c r="U97" i="10"/>
  <c r="R97" i="10"/>
  <c r="Q97" i="10"/>
  <c r="AD96" i="10"/>
  <c r="AE96" i="10" s="1"/>
  <c r="X96" i="10"/>
  <c r="U96" i="10"/>
  <c r="R96" i="10"/>
  <c r="Q96" i="10"/>
  <c r="AD95" i="10"/>
  <c r="AE95" i="10" s="1"/>
  <c r="X95" i="10"/>
  <c r="U95" i="10"/>
  <c r="R95" i="10"/>
  <c r="Q95" i="10"/>
  <c r="AD94" i="10"/>
  <c r="AE94" i="10" s="1"/>
  <c r="X94" i="10"/>
  <c r="U94" i="10"/>
  <c r="R94" i="10"/>
  <c r="Q94" i="10"/>
  <c r="AD93" i="10"/>
  <c r="AE93" i="10" s="1"/>
  <c r="X93" i="10"/>
  <c r="U93" i="10"/>
  <c r="R93" i="10"/>
  <c r="Q93" i="10"/>
  <c r="AD92" i="10"/>
  <c r="AE92" i="10" s="1"/>
  <c r="X92" i="10"/>
  <c r="U92" i="10"/>
  <c r="R92" i="10"/>
  <c r="Q92" i="10"/>
  <c r="AD91" i="10"/>
  <c r="AE91" i="10" s="1"/>
  <c r="X91" i="10"/>
  <c r="U91" i="10"/>
  <c r="R91" i="10"/>
  <c r="Q91" i="10"/>
  <c r="AD90" i="10"/>
  <c r="AE90" i="10" s="1"/>
  <c r="X90" i="10"/>
  <c r="U90" i="10"/>
  <c r="R90" i="10"/>
  <c r="Q90" i="10"/>
  <c r="AD89" i="10"/>
  <c r="AE89" i="10" s="1"/>
  <c r="X89" i="10"/>
  <c r="U89" i="10"/>
  <c r="R89" i="10"/>
  <c r="Q89" i="10"/>
  <c r="AD88" i="10"/>
  <c r="AE88" i="10" s="1"/>
  <c r="X88" i="10"/>
  <c r="U88" i="10"/>
  <c r="R88" i="10"/>
  <c r="Q88" i="10"/>
  <c r="AD87" i="10"/>
  <c r="AE87" i="10" s="1"/>
  <c r="X87" i="10"/>
  <c r="U87" i="10"/>
  <c r="R87" i="10"/>
  <c r="Q87" i="10"/>
  <c r="AD86" i="10"/>
  <c r="AE86" i="10" s="1"/>
  <c r="X86" i="10"/>
  <c r="U86" i="10"/>
  <c r="R86" i="10"/>
  <c r="Q86" i="10"/>
  <c r="AD85" i="10"/>
  <c r="AE85" i="10" s="1"/>
  <c r="X85" i="10"/>
  <c r="U85" i="10"/>
  <c r="R85" i="10"/>
  <c r="Q85" i="10"/>
  <c r="AE84" i="10"/>
  <c r="AD84" i="10"/>
  <c r="X84" i="10"/>
  <c r="U84" i="10"/>
  <c r="R84" i="10"/>
  <c r="Q84" i="10"/>
  <c r="AD83" i="10"/>
  <c r="AE83" i="10" s="1"/>
  <c r="X83" i="10"/>
  <c r="U83" i="10"/>
  <c r="R83" i="10"/>
  <c r="Q83" i="10"/>
  <c r="AD82" i="10"/>
  <c r="AE82" i="10" s="1"/>
  <c r="X82" i="10"/>
  <c r="U82" i="10"/>
  <c r="R82" i="10"/>
  <c r="Q82" i="10"/>
  <c r="AD81" i="10"/>
  <c r="AE81" i="10" s="1"/>
  <c r="X81" i="10"/>
  <c r="U81" i="10"/>
  <c r="R81" i="10"/>
  <c r="Q81" i="10"/>
  <c r="AD80" i="10"/>
  <c r="AE80" i="10" s="1"/>
  <c r="X80" i="10"/>
  <c r="U80" i="10"/>
  <c r="R80" i="10"/>
  <c r="Q80" i="10"/>
  <c r="AD79" i="10"/>
  <c r="AE79" i="10" s="1"/>
  <c r="X79" i="10"/>
  <c r="U79" i="10"/>
  <c r="R79" i="10"/>
  <c r="Q79" i="10"/>
  <c r="AD78" i="10"/>
  <c r="AE78" i="10" s="1"/>
  <c r="X78" i="10"/>
  <c r="U78" i="10"/>
  <c r="R78" i="10"/>
  <c r="Q78" i="10"/>
  <c r="AD77" i="10"/>
  <c r="AE77" i="10" s="1"/>
  <c r="X77" i="10"/>
  <c r="U77" i="10"/>
  <c r="R77" i="10"/>
  <c r="Q77" i="10"/>
  <c r="AD76" i="10"/>
  <c r="AE76" i="10" s="1"/>
  <c r="X76" i="10"/>
  <c r="U76" i="10"/>
  <c r="R76" i="10"/>
  <c r="Q76" i="10"/>
  <c r="AD75" i="10"/>
  <c r="AE75" i="10" s="1"/>
  <c r="X75" i="10"/>
  <c r="U75" i="10"/>
  <c r="R75" i="10"/>
  <c r="Q75" i="10"/>
  <c r="AD74" i="10"/>
  <c r="AE74" i="10" s="1"/>
  <c r="X74" i="10"/>
  <c r="U74" i="10"/>
  <c r="R74" i="10"/>
  <c r="Q74" i="10"/>
  <c r="AD73" i="10"/>
  <c r="AE73" i="10" s="1"/>
  <c r="X73" i="10"/>
  <c r="U73" i="10"/>
  <c r="R73" i="10"/>
  <c r="Q73" i="10"/>
  <c r="AE72" i="10"/>
  <c r="AD72" i="10"/>
  <c r="X72" i="10"/>
  <c r="U72" i="10"/>
  <c r="R72" i="10"/>
  <c r="Q72" i="10"/>
  <c r="AD71" i="10"/>
  <c r="AE71" i="10" s="1"/>
  <c r="X71" i="10"/>
  <c r="U71" i="10"/>
  <c r="R71" i="10"/>
  <c r="Q71" i="10"/>
  <c r="AD70" i="10"/>
  <c r="AE70" i="10" s="1"/>
  <c r="X70" i="10"/>
  <c r="U70" i="10"/>
  <c r="R70" i="10"/>
  <c r="Q70" i="10"/>
  <c r="AD69" i="10"/>
  <c r="AE69" i="10" s="1"/>
  <c r="X69" i="10"/>
  <c r="U69" i="10"/>
  <c r="R69" i="10"/>
  <c r="Q69" i="10"/>
  <c r="AD68" i="10"/>
  <c r="AE68" i="10" s="1"/>
  <c r="X68" i="10"/>
  <c r="U68" i="10"/>
  <c r="R68" i="10"/>
  <c r="Q68" i="10"/>
  <c r="AD67" i="10"/>
  <c r="AE67" i="10" s="1"/>
  <c r="X67" i="10"/>
  <c r="U67" i="10"/>
  <c r="R67" i="10"/>
  <c r="Q67" i="10"/>
  <c r="AD66" i="10"/>
  <c r="AE66" i="10" s="1"/>
  <c r="X66" i="10"/>
  <c r="U66" i="10"/>
  <c r="R66" i="10"/>
  <c r="Q66" i="10"/>
  <c r="AD65" i="10"/>
  <c r="AE65" i="10" s="1"/>
  <c r="X65" i="10"/>
  <c r="U65" i="10"/>
  <c r="R65" i="10"/>
  <c r="Q65" i="10"/>
  <c r="AD64" i="10"/>
  <c r="AE64" i="10" s="1"/>
  <c r="X64" i="10"/>
  <c r="U64" i="10"/>
  <c r="R64" i="10"/>
  <c r="Q64" i="10"/>
  <c r="AD63" i="10"/>
  <c r="AE63" i="10" s="1"/>
  <c r="X63" i="10"/>
  <c r="U63" i="10"/>
  <c r="R63" i="10"/>
  <c r="Q63" i="10"/>
  <c r="AE62" i="10"/>
  <c r="AD62" i="10"/>
  <c r="X62" i="10"/>
  <c r="U62" i="10"/>
  <c r="R62" i="10"/>
  <c r="Q62" i="10"/>
  <c r="AD61" i="10"/>
  <c r="AE61" i="10" s="1"/>
  <c r="X61" i="10"/>
  <c r="U61" i="10"/>
  <c r="R61" i="10"/>
  <c r="Q61" i="10"/>
  <c r="AD60" i="10"/>
  <c r="AE60" i="10" s="1"/>
  <c r="X60" i="10"/>
  <c r="U60" i="10"/>
  <c r="R60" i="10"/>
  <c r="Q60" i="10"/>
  <c r="AD59" i="10"/>
  <c r="AE59" i="10" s="1"/>
  <c r="X59" i="10"/>
  <c r="U59" i="10"/>
  <c r="R59" i="10"/>
  <c r="Q59" i="10"/>
  <c r="AD58" i="10"/>
  <c r="AE58" i="10" s="1"/>
  <c r="X58" i="10"/>
  <c r="U58" i="10"/>
  <c r="R58" i="10"/>
  <c r="Q58" i="10"/>
  <c r="AD57" i="10"/>
  <c r="AE57" i="10" s="1"/>
  <c r="X57" i="10"/>
  <c r="U57" i="10"/>
  <c r="R57" i="10"/>
  <c r="Q57" i="10"/>
  <c r="AE56" i="10"/>
  <c r="AD56" i="10"/>
  <c r="X56" i="10"/>
  <c r="U56" i="10"/>
  <c r="R56" i="10"/>
  <c r="Q56" i="10"/>
  <c r="AD55" i="10"/>
  <c r="AE55" i="10" s="1"/>
  <c r="X55" i="10"/>
  <c r="U55" i="10"/>
  <c r="R55" i="10"/>
  <c r="Q55" i="10"/>
  <c r="AD54" i="10"/>
  <c r="AE54" i="10" s="1"/>
  <c r="X54" i="10"/>
  <c r="U54" i="10"/>
  <c r="R54" i="10"/>
  <c r="Q54" i="10"/>
  <c r="AD53" i="10"/>
  <c r="AE53" i="10" s="1"/>
  <c r="X53" i="10"/>
  <c r="U53" i="10"/>
  <c r="R53" i="10"/>
  <c r="Q53" i="10"/>
  <c r="AD52" i="10"/>
  <c r="AE52" i="10" s="1"/>
  <c r="X52" i="10"/>
  <c r="U52" i="10"/>
  <c r="R52" i="10"/>
  <c r="Q52" i="10"/>
  <c r="AD51" i="10"/>
  <c r="AE51" i="10" s="1"/>
  <c r="X51" i="10"/>
  <c r="U51" i="10"/>
  <c r="R51" i="10"/>
  <c r="Q51" i="10"/>
  <c r="AD50" i="10"/>
  <c r="AE50" i="10" s="1"/>
  <c r="X50" i="10"/>
  <c r="U50" i="10"/>
  <c r="R50" i="10"/>
  <c r="Q50" i="10"/>
  <c r="AD49" i="10"/>
  <c r="AE49" i="10" s="1"/>
  <c r="X49" i="10"/>
  <c r="U49" i="10"/>
  <c r="R49" i="10"/>
  <c r="Q49" i="10"/>
  <c r="AD48" i="10"/>
  <c r="AE48" i="10" s="1"/>
  <c r="X48" i="10"/>
  <c r="U48" i="10"/>
  <c r="R48" i="10"/>
  <c r="Q48" i="10"/>
  <c r="AD47" i="10"/>
  <c r="AE47" i="10" s="1"/>
  <c r="X47" i="10"/>
  <c r="U47" i="10"/>
  <c r="R47" i="10"/>
  <c r="Q47" i="10"/>
  <c r="AD46" i="10"/>
  <c r="AE46" i="10" s="1"/>
  <c r="X46" i="10"/>
  <c r="U46" i="10"/>
  <c r="R46" i="10"/>
  <c r="Q46" i="10"/>
  <c r="AD45" i="10"/>
  <c r="AE45" i="10" s="1"/>
  <c r="X45" i="10"/>
  <c r="U45" i="10"/>
  <c r="R45" i="10"/>
  <c r="Q45" i="10"/>
  <c r="AD44" i="10"/>
  <c r="AE44" i="10" s="1"/>
  <c r="X44" i="10"/>
  <c r="U44" i="10"/>
  <c r="R44" i="10"/>
  <c r="Q44" i="10"/>
  <c r="AE43" i="10"/>
  <c r="AD43" i="10"/>
  <c r="X43" i="10"/>
  <c r="U43" i="10"/>
  <c r="R43" i="10"/>
  <c r="Q43" i="10"/>
  <c r="AD42" i="10"/>
  <c r="AE42" i="10" s="1"/>
  <c r="X42" i="10"/>
  <c r="U42" i="10"/>
  <c r="R42" i="10"/>
  <c r="Q42" i="10"/>
  <c r="AD41" i="10"/>
  <c r="AE41" i="10" s="1"/>
  <c r="X41" i="10"/>
  <c r="U41" i="10"/>
  <c r="R41" i="10"/>
  <c r="Q41" i="10"/>
  <c r="AE40" i="10"/>
  <c r="AD40" i="10"/>
  <c r="X40" i="10"/>
  <c r="U40" i="10"/>
  <c r="R40" i="10"/>
  <c r="Q40" i="10"/>
  <c r="AD39" i="10"/>
  <c r="AE39" i="10" s="1"/>
  <c r="X39" i="10"/>
  <c r="U39" i="10"/>
  <c r="R39" i="10"/>
  <c r="Q39" i="10"/>
  <c r="AD38" i="10"/>
  <c r="AE38" i="10" s="1"/>
  <c r="X38" i="10"/>
  <c r="U38" i="10"/>
  <c r="R38" i="10"/>
  <c r="Q38" i="10"/>
  <c r="AD37" i="10"/>
  <c r="AE37" i="10" s="1"/>
  <c r="X37" i="10"/>
  <c r="U37" i="10"/>
  <c r="R37" i="10"/>
  <c r="Q37" i="10"/>
  <c r="AE36" i="10"/>
  <c r="AD36" i="10"/>
  <c r="X36" i="10"/>
  <c r="U36" i="10"/>
  <c r="R36" i="10"/>
  <c r="Q36" i="10"/>
  <c r="AD35" i="10"/>
  <c r="AE35" i="10" s="1"/>
  <c r="X35" i="10"/>
  <c r="U35" i="10"/>
  <c r="R35" i="10"/>
  <c r="Q35" i="10"/>
  <c r="AD34" i="10"/>
  <c r="AE34" i="10" s="1"/>
  <c r="X34" i="10"/>
  <c r="U34" i="10"/>
  <c r="R34" i="10"/>
  <c r="Q34" i="10"/>
  <c r="AD33" i="10"/>
  <c r="AE33" i="10" s="1"/>
  <c r="X33" i="10"/>
  <c r="U33" i="10"/>
  <c r="R33" i="10"/>
  <c r="Q33" i="10"/>
  <c r="AD32" i="10"/>
  <c r="AE32" i="10" s="1"/>
  <c r="X32" i="10"/>
  <c r="U32" i="10"/>
  <c r="R32" i="10"/>
  <c r="Q32" i="10"/>
  <c r="AD31" i="10"/>
  <c r="AE31" i="10" s="1"/>
  <c r="X31" i="10"/>
  <c r="U31" i="10"/>
  <c r="R31" i="10"/>
  <c r="Q31" i="10"/>
  <c r="AD30" i="10"/>
  <c r="AE30" i="10" s="1"/>
  <c r="X30" i="10"/>
  <c r="U30" i="10"/>
  <c r="R30" i="10"/>
  <c r="Q30" i="10"/>
  <c r="AD29" i="10"/>
  <c r="AE29" i="10" s="1"/>
  <c r="X29" i="10"/>
  <c r="U29" i="10"/>
  <c r="R29" i="10"/>
  <c r="Q29" i="10"/>
  <c r="AD28" i="10"/>
  <c r="AE28" i="10" s="1"/>
  <c r="X28" i="10"/>
  <c r="U28" i="10"/>
  <c r="R28" i="10"/>
  <c r="Q28" i="10"/>
  <c r="AD27" i="10"/>
  <c r="AE27" i="10" s="1"/>
  <c r="X27" i="10"/>
  <c r="U27" i="10"/>
  <c r="R27" i="10"/>
  <c r="Q27" i="10"/>
  <c r="AD26" i="10"/>
  <c r="AE26" i="10" s="1"/>
  <c r="X26" i="10"/>
  <c r="U26" i="10"/>
  <c r="R26" i="10"/>
  <c r="Q26" i="10"/>
  <c r="AD25" i="10"/>
  <c r="AE25" i="10" s="1"/>
  <c r="X25" i="10"/>
  <c r="U25" i="10"/>
  <c r="R25" i="10"/>
  <c r="Q25" i="10"/>
  <c r="AD24" i="10"/>
  <c r="AE24" i="10" s="1"/>
  <c r="X24" i="10"/>
  <c r="U24" i="10"/>
  <c r="R24" i="10"/>
  <c r="Q24" i="10"/>
  <c r="AD23" i="10"/>
  <c r="AE23" i="10" s="1"/>
  <c r="X23" i="10"/>
  <c r="U23" i="10"/>
  <c r="R23" i="10"/>
  <c r="Q23" i="10"/>
  <c r="AD22" i="10"/>
  <c r="AE22" i="10" s="1"/>
  <c r="X22" i="10"/>
  <c r="U22" i="10"/>
  <c r="R22" i="10"/>
  <c r="Q22" i="10"/>
  <c r="AD21" i="10"/>
  <c r="AE21" i="10" s="1"/>
  <c r="X21" i="10"/>
  <c r="U21" i="10"/>
  <c r="R21" i="10"/>
  <c r="Q21" i="10"/>
  <c r="AE20" i="10"/>
  <c r="AD20" i="10"/>
  <c r="X20" i="10"/>
  <c r="U20" i="10"/>
  <c r="R20" i="10"/>
  <c r="Q20" i="10"/>
  <c r="AD19" i="10"/>
  <c r="AE19" i="10" s="1"/>
  <c r="X19" i="10"/>
  <c r="U19" i="10"/>
  <c r="R19" i="10"/>
  <c r="Q19" i="10"/>
  <c r="AD18" i="10"/>
  <c r="AE18" i="10" s="1"/>
  <c r="X18" i="10"/>
  <c r="U18" i="10"/>
  <c r="R18" i="10"/>
  <c r="Q18" i="10"/>
  <c r="AD17" i="10"/>
  <c r="AE17" i="10" s="1"/>
  <c r="X17" i="10"/>
  <c r="U17" i="10"/>
  <c r="R17" i="10"/>
  <c r="Q17" i="10"/>
  <c r="AD16" i="10"/>
  <c r="AE16" i="10" s="1"/>
  <c r="X16" i="10"/>
  <c r="U16" i="10"/>
  <c r="R16" i="10"/>
  <c r="Q16" i="10"/>
  <c r="AD15" i="10"/>
  <c r="AE15" i="10" s="1"/>
  <c r="X15" i="10"/>
  <c r="U15" i="10"/>
  <c r="R15" i="10"/>
  <c r="Q15" i="10"/>
  <c r="AD14" i="10"/>
  <c r="AE14" i="10" s="1"/>
  <c r="X14" i="10"/>
  <c r="U14" i="10"/>
  <c r="R14" i="10"/>
  <c r="Q14" i="10"/>
  <c r="AD13" i="10"/>
  <c r="AE13" i="10" s="1"/>
  <c r="X13" i="10"/>
  <c r="U13" i="10"/>
  <c r="R13" i="10"/>
  <c r="Q13" i="10"/>
  <c r="AD12" i="10"/>
  <c r="AE12" i="10" s="1"/>
  <c r="X12" i="10"/>
  <c r="U12" i="10"/>
  <c r="R12" i="10"/>
  <c r="Q12" i="10"/>
  <c r="AD11" i="10"/>
  <c r="AE11" i="10" s="1"/>
  <c r="X11" i="10"/>
  <c r="U11" i="10"/>
  <c r="R11" i="10"/>
  <c r="Q11" i="10"/>
  <c r="AD10" i="10"/>
  <c r="AE10" i="10" s="1"/>
  <c r="X10" i="10"/>
  <c r="U10" i="10"/>
  <c r="R10" i="10"/>
  <c r="Q10" i="10"/>
  <c r="AD9" i="10"/>
  <c r="AE9" i="10" s="1"/>
  <c r="X9" i="10"/>
  <c r="U9" i="10"/>
  <c r="R9" i="10"/>
  <c r="Q9" i="10"/>
  <c r="AD8" i="10"/>
  <c r="AE8" i="10" s="1"/>
  <c r="X8" i="10"/>
  <c r="U8" i="10"/>
  <c r="R8" i="10"/>
  <c r="Q8" i="10"/>
  <c r="AD7" i="10"/>
  <c r="AE7" i="10" s="1"/>
  <c r="X7" i="10"/>
  <c r="U7" i="10"/>
  <c r="R7" i="10"/>
  <c r="Q7" i="10"/>
  <c r="AD6" i="10"/>
  <c r="AE6" i="10" s="1"/>
  <c r="X6" i="10"/>
  <c r="U6" i="10"/>
  <c r="R6" i="10"/>
  <c r="Q6" i="10"/>
  <c r="AD5" i="10"/>
  <c r="AE5" i="10" s="1"/>
  <c r="X5" i="10"/>
  <c r="U5" i="10"/>
  <c r="R5" i="10"/>
  <c r="Q5" i="10"/>
  <c r="AD4" i="10"/>
  <c r="AE4" i="10" s="1"/>
  <c r="X4" i="10"/>
  <c r="U4" i="10"/>
  <c r="R4" i="10"/>
  <c r="Q4" i="10"/>
  <c r="AD3" i="10"/>
  <c r="AE3" i="10" s="1"/>
  <c r="X3" i="10"/>
  <c r="U3" i="10"/>
  <c r="R3" i="10"/>
  <c r="Q3" i="10"/>
  <c r="AD2" i="10"/>
  <c r="AE2" i="10" s="1"/>
  <c r="X2" i="10"/>
  <c r="U2" i="10"/>
  <c r="R2" i="10"/>
  <c r="Q2" i="10"/>
</calcChain>
</file>

<file path=xl/sharedStrings.xml><?xml version="1.0" encoding="utf-8"?>
<sst xmlns="http://schemas.openxmlformats.org/spreadsheetml/2006/main" count="552" uniqueCount="156">
  <si>
    <t>body mass (kg)</t>
  </si>
  <si>
    <t>duty factor</t>
  </si>
  <si>
    <t>Hind DF</t>
  </si>
  <si>
    <t>Fore DF</t>
  </si>
  <si>
    <t>RH phase</t>
  </si>
  <si>
    <t>RF phase</t>
  </si>
  <si>
    <t>LF phase</t>
  </si>
  <si>
    <t>Froude^0.5</t>
  </si>
  <si>
    <t>stride freq</t>
  </si>
  <si>
    <t>stride L</t>
  </si>
  <si>
    <t>stride/leg L</t>
  </si>
  <si>
    <t>rel stride freq</t>
  </si>
  <si>
    <t>DF diff</t>
  </si>
  <si>
    <t>Crocodile</t>
  </si>
  <si>
    <t>AMA</t>
  </si>
  <si>
    <t>CCC</t>
  </si>
  <si>
    <t>CCD</t>
  </si>
  <si>
    <t>CJA</t>
  </si>
  <si>
    <t>CMNA</t>
  </si>
  <si>
    <t>CMNB</t>
  </si>
  <si>
    <t>CMNC</t>
  </si>
  <si>
    <t>CMND</t>
  </si>
  <si>
    <t>CNA</t>
  </si>
  <si>
    <t>CRA</t>
  </si>
  <si>
    <t>CRB</t>
  </si>
  <si>
    <t>CRD</t>
  </si>
  <si>
    <t>OTC</t>
  </si>
  <si>
    <t>OTF</t>
  </si>
  <si>
    <t>OTJ</t>
  </si>
  <si>
    <t>PPD</t>
  </si>
  <si>
    <t>CLA</t>
  </si>
  <si>
    <t>CSA</t>
  </si>
  <si>
    <t>CA1</t>
  </si>
  <si>
    <t>CN1</t>
  </si>
  <si>
    <t>OT1</t>
  </si>
  <si>
    <t>CM4</t>
  </si>
  <si>
    <t>CM1</t>
  </si>
  <si>
    <t>CM2</t>
  </si>
  <si>
    <t>CJ2</t>
  </si>
  <si>
    <t>CC2</t>
  </si>
  <si>
    <t>CC1</t>
  </si>
  <si>
    <t>OT2</t>
  </si>
  <si>
    <t>CR2</t>
  </si>
  <si>
    <t>CNG1</t>
  </si>
  <si>
    <t>CJB</t>
  </si>
  <si>
    <t>OTB</t>
  </si>
  <si>
    <t>CCB</t>
  </si>
  <si>
    <t>CJC</t>
  </si>
  <si>
    <t>OTD</t>
  </si>
  <si>
    <t>OTE</t>
  </si>
  <si>
    <t>OTA</t>
  </si>
  <si>
    <t>velocity (m/s)</t>
  </si>
  <si>
    <t>Year</t>
  </si>
  <si>
    <t>ASD</t>
  </si>
  <si>
    <t>CACRA</t>
  </si>
  <si>
    <t>CACRB</t>
  </si>
  <si>
    <t>CPA</t>
  </si>
  <si>
    <t>OTH</t>
  </si>
  <si>
    <t>OTI</t>
  </si>
  <si>
    <t>ASB</t>
  </si>
  <si>
    <t>CAA</t>
  </si>
  <si>
    <t>CAB</t>
  </si>
  <si>
    <t>OTG</t>
  </si>
  <si>
    <t>PPC</t>
  </si>
  <si>
    <t>leg length (m)</t>
  </si>
  <si>
    <t>gait #</t>
  </si>
  <si>
    <t>Trial #</t>
  </si>
  <si>
    <t>species #</t>
  </si>
  <si>
    <t>individual #</t>
  </si>
  <si>
    <t>record Hz</t>
  </si>
  <si>
    <t>stride #</t>
  </si>
  <si>
    <t>year #</t>
  </si>
  <si>
    <t>stance t</t>
  </si>
  <si>
    <t>swing t</t>
  </si>
  <si>
    <t>clade #</t>
  </si>
  <si>
    <t>INDIV total</t>
  </si>
  <si>
    <t>symm=0, asymm=1</t>
  </si>
  <si>
    <t>hindlimb L/s</t>
  </si>
  <si>
    <t>CJ1</t>
  </si>
  <si>
    <t>video #</t>
  </si>
  <si>
    <t>1A</t>
  </si>
  <si>
    <t>1F</t>
  </si>
  <si>
    <t>1D</t>
  </si>
  <si>
    <t>5b</t>
  </si>
  <si>
    <t>5bx1</t>
  </si>
  <si>
    <t>5bx2</t>
  </si>
  <si>
    <t>6b</t>
  </si>
  <si>
    <t>7b</t>
  </si>
  <si>
    <t>2b</t>
  </si>
  <si>
    <t>2c</t>
  </si>
  <si>
    <t>3b</t>
  </si>
  <si>
    <t>1B</t>
  </si>
  <si>
    <t>1C</t>
  </si>
  <si>
    <t>2B</t>
  </si>
  <si>
    <t>2C</t>
  </si>
  <si>
    <t>2F</t>
  </si>
  <si>
    <t>2A</t>
  </si>
  <si>
    <t>2D</t>
  </si>
  <si>
    <t>2E</t>
  </si>
  <si>
    <t>3A</t>
  </si>
  <si>
    <t>3B</t>
  </si>
  <si>
    <t>3C</t>
  </si>
  <si>
    <t>3D</t>
  </si>
  <si>
    <t>1E</t>
  </si>
  <si>
    <t>1G</t>
  </si>
  <si>
    <t>1H</t>
  </si>
  <si>
    <t>4b</t>
  </si>
  <si>
    <t>4c</t>
  </si>
  <si>
    <t>4d</t>
  </si>
  <si>
    <t>1A,3</t>
  </si>
  <si>
    <t>2E,1</t>
  </si>
  <si>
    <t>2F,2</t>
  </si>
  <si>
    <t>1x</t>
  </si>
  <si>
    <t>1b</t>
  </si>
  <si>
    <t>1c</t>
  </si>
  <si>
    <t>_1E</t>
  </si>
  <si>
    <t>3x</t>
  </si>
  <si>
    <t>Genus</t>
  </si>
  <si>
    <t>Species</t>
  </si>
  <si>
    <t>CM/CMN</t>
  </si>
  <si>
    <t>Alligator</t>
  </si>
  <si>
    <t>cataphractus</t>
  </si>
  <si>
    <t>misssissippiensis</t>
  </si>
  <si>
    <t>Crocodylus</t>
  </si>
  <si>
    <t>sinensis</t>
  </si>
  <si>
    <t>Caiman</t>
  </si>
  <si>
    <t>Paleosuchus</t>
  </si>
  <si>
    <t>palpebrosus</t>
  </si>
  <si>
    <t>novaeguineae</t>
  </si>
  <si>
    <t>palustris</t>
  </si>
  <si>
    <t>siamensis</t>
  </si>
  <si>
    <t>mindorensis</t>
  </si>
  <si>
    <t>latirostris</t>
  </si>
  <si>
    <t>crocodilus</t>
  </si>
  <si>
    <t>acutus</t>
  </si>
  <si>
    <t>Osteolaemus</t>
  </si>
  <si>
    <t>tetraspis</t>
  </si>
  <si>
    <t>rhombifer</t>
  </si>
  <si>
    <t>niloticus</t>
  </si>
  <si>
    <t>johnstoni</t>
  </si>
  <si>
    <r>
      <t xml:space="preserve">Mecistops </t>
    </r>
    <r>
      <rPr>
        <sz val="10"/>
        <rFont val="Arial"/>
        <family val="2"/>
      </rPr>
      <t>("Crocodylus")</t>
    </r>
  </si>
  <si>
    <t>AM</t>
  </si>
  <si>
    <t>CC</t>
  </si>
  <si>
    <t>CJ</t>
  </si>
  <si>
    <t>CN</t>
  </si>
  <si>
    <t>CR</t>
  </si>
  <si>
    <t>OT</t>
  </si>
  <si>
    <t>AS</t>
  </si>
  <si>
    <t>CA</t>
  </si>
  <si>
    <t>CACR</t>
  </si>
  <si>
    <t>CL</t>
  </si>
  <si>
    <t>CP</t>
  </si>
  <si>
    <t>CS</t>
  </si>
  <si>
    <t>PP</t>
  </si>
  <si>
    <t>CNG</t>
  </si>
  <si>
    <t>letters/numbers following prefixes in column A correspond to individual numbers used in experimental metadata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</si>
</sst>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0.000"/>
    <numFmt numFmtId="166" formatCode="0.0"/>
  </numFmts>
  <fonts count="9" x14ac:knownFonts="1">
    <font>
      <sz val="10"/>
      <name val="Arial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2" fontId="1" fillId="3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1" fontId="1" fillId="4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2" fontId="1" fillId="3" borderId="3" xfId="0" applyNumberFormat="1" applyFont="1" applyFill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1" fontId="1" fillId="4" borderId="7" xfId="0" applyNumberFormat="1" applyFont="1" applyFill="1" applyBorder="1" applyAlignment="1">
      <alignment horizontal="center"/>
    </xf>
    <xf numFmtId="0" fontId="0" fillId="0" borderId="7" xfId="0" applyBorder="1"/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1" fontId="1" fillId="4" borderId="3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1" fontId="1" fillId="0" borderId="2" xfId="0" applyNumberFormat="1" applyFont="1" applyFill="1" applyBorder="1" applyAlignment="1">
      <alignment horizontal="center"/>
    </xf>
    <xf numFmtId="1" fontId="1" fillId="0" borderId="5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 applyAlignment="1">
      <alignment horizontal="center"/>
    </xf>
    <xf numFmtId="1" fontId="1" fillId="0" borderId="4" xfId="0" applyNumberFormat="1" applyFont="1" applyFill="1" applyBorder="1" applyAlignment="1">
      <alignment horizontal="center"/>
    </xf>
    <xf numFmtId="2" fontId="1" fillId="3" borderId="7" xfId="0" applyNumberFormat="1" applyFont="1" applyFill="1" applyBorder="1" applyAlignment="1">
      <alignment horizontal="center"/>
    </xf>
    <xf numFmtId="165" fontId="1" fillId="0" borderId="7" xfId="0" applyNumberFormat="1" applyFont="1" applyFill="1" applyBorder="1" applyAlignment="1">
      <alignment horizontal="center"/>
    </xf>
    <xf numFmtId="165" fontId="1" fillId="0" borderId="3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1" fillId="6" borderId="0" xfId="0" applyNumberFormat="1" applyFont="1" applyFill="1" applyBorder="1" applyAlignment="1">
      <alignment horizontal="center"/>
    </xf>
    <xf numFmtId="2" fontId="1" fillId="6" borderId="3" xfId="0" applyNumberFormat="1" applyFont="1" applyFill="1" applyBorder="1" applyAlignment="1">
      <alignment horizontal="center"/>
    </xf>
    <xf numFmtId="2" fontId="1" fillId="6" borderId="1" xfId="0" applyNumberFormat="1" applyFont="1" applyFill="1" applyBorder="1" applyAlignment="1">
      <alignment horizontal="center"/>
    </xf>
    <xf numFmtId="2" fontId="1" fillId="6" borderId="7" xfId="0" applyNumberFormat="1" applyFont="1" applyFill="1" applyBorder="1" applyAlignment="1">
      <alignment horizontal="center"/>
    </xf>
    <xf numFmtId="2" fontId="1" fillId="5" borderId="0" xfId="0" applyNumberFormat="1" applyFont="1" applyFill="1" applyBorder="1" applyAlignment="1">
      <alignment horizontal="center"/>
    </xf>
    <xf numFmtId="2" fontId="1" fillId="5" borderId="3" xfId="0" applyNumberFormat="1" applyFont="1" applyFill="1" applyBorder="1" applyAlignment="1">
      <alignment horizontal="center"/>
    </xf>
    <xf numFmtId="2" fontId="1" fillId="5" borderId="1" xfId="0" applyNumberFormat="1" applyFont="1" applyFill="1" applyBorder="1" applyAlignment="1">
      <alignment horizontal="center"/>
    </xf>
    <xf numFmtId="2" fontId="1" fillId="5" borderId="7" xfId="0" applyNumberFormat="1" applyFont="1" applyFill="1" applyBorder="1" applyAlignment="1">
      <alignment horizontal="center"/>
    </xf>
    <xf numFmtId="2" fontId="1" fillId="0" borderId="7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" fontId="4" fillId="4" borderId="3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2" fontId="4" fillId="5" borderId="1" xfId="0" applyNumberFormat="1" applyFont="1" applyFill="1" applyBorder="1" applyAlignment="1">
      <alignment horizontal="center"/>
    </xf>
    <xf numFmtId="2" fontId="4" fillId="0" borderId="7" xfId="0" applyNumberFormat="1" applyFont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2" fontId="3" fillId="5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center"/>
    </xf>
    <xf numFmtId="2" fontId="1" fillId="2" borderId="13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2" fontId="1" fillId="2" borderId="14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" fontId="1" fillId="4" borderId="15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166" fontId="1" fillId="0" borderId="15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166" fontId="1" fillId="0" borderId="10" xfId="0" applyNumberFormat="1" applyFont="1" applyFill="1" applyBorder="1" applyAlignment="1">
      <alignment horizontal="center"/>
    </xf>
    <xf numFmtId="1" fontId="3" fillId="0" borderId="4" xfId="0" applyNumberFormat="1" applyFont="1" applyFill="1" applyBorder="1" applyAlignment="1">
      <alignment horizontal="center"/>
    </xf>
    <xf numFmtId="1" fontId="3" fillId="0" borderId="5" xfId="0" applyNumberFormat="1" applyFont="1" applyFill="1" applyBorder="1" applyAlignment="1">
      <alignment horizontal="center"/>
    </xf>
    <xf numFmtId="166" fontId="1" fillId="0" borderId="11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66" fontId="1" fillId="0" borderId="9" xfId="0" applyNumberFormat="1" applyFont="1" applyFill="1" applyBorder="1" applyAlignment="1">
      <alignment horizontal="center"/>
    </xf>
    <xf numFmtId="2" fontId="4" fillId="5" borderId="4" xfId="0" applyNumberFormat="1" applyFont="1" applyFill="1" applyBorder="1" applyAlignment="1">
      <alignment horizontal="center"/>
    </xf>
    <xf numFmtId="2" fontId="1" fillId="5" borderId="15" xfId="0" applyNumberFormat="1" applyFont="1" applyFill="1" applyBorder="1" applyAlignment="1">
      <alignment horizontal="center"/>
    </xf>
    <xf numFmtId="2" fontId="1" fillId="5" borderId="10" xfId="0" applyNumberFormat="1" applyFont="1" applyFill="1" applyBorder="1" applyAlignment="1">
      <alignment horizontal="center"/>
    </xf>
    <xf numFmtId="2" fontId="4" fillId="5" borderId="5" xfId="0" applyNumberFormat="1" applyFont="1" applyFill="1" applyBorder="1" applyAlignment="1">
      <alignment horizontal="center"/>
    </xf>
    <xf numFmtId="2" fontId="1" fillId="5" borderId="11" xfId="0" applyNumberFormat="1" applyFont="1" applyFill="1" applyBorder="1" applyAlignment="1">
      <alignment horizontal="center"/>
    </xf>
    <xf numFmtId="2" fontId="4" fillId="5" borderId="2" xfId="0" applyNumberFormat="1" applyFont="1" applyFill="1" applyBorder="1" applyAlignment="1">
      <alignment horizontal="center"/>
    </xf>
    <xf numFmtId="2" fontId="1" fillId="5" borderId="9" xfId="0" applyNumberFormat="1" applyFont="1" applyFill="1" applyBorder="1" applyAlignment="1">
      <alignment horizontal="center"/>
    </xf>
    <xf numFmtId="2" fontId="1" fillId="6" borderId="4" xfId="0" applyNumberFormat="1" applyFont="1" applyFill="1" applyBorder="1" applyAlignment="1">
      <alignment horizontal="center"/>
    </xf>
    <xf numFmtId="2" fontId="1" fillId="6" borderId="2" xfId="0" applyNumberFormat="1" applyFont="1" applyFill="1" applyBorder="1" applyAlignment="1">
      <alignment horizontal="center"/>
    </xf>
    <xf numFmtId="2" fontId="1" fillId="6" borderId="5" xfId="0" applyNumberFormat="1" applyFont="1" applyFill="1" applyBorder="1" applyAlignment="1">
      <alignment horizontal="center"/>
    </xf>
    <xf numFmtId="2" fontId="1" fillId="6" borderId="6" xfId="0" applyNumberFormat="1" applyFont="1" applyFill="1" applyBorder="1" applyAlignment="1">
      <alignment horizontal="center"/>
    </xf>
    <xf numFmtId="2" fontId="4" fillId="0" borderId="16" xfId="0" applyNumberFormat="1" applyFont="1" applyFill="1" applyBorder="1" applyAlignment="1">
      <alignment horizontal="center"/>
    </xf>
    <xf numFmtId="2" fontId="4" fillId="5" borderId="6" xfId="0" applyNumberFormat="1" applyFont="1" applyFill="1" applyBorder="1" applyAlignment="1">
      <alignment horizontal="center"/>
    </xf>
    <xf numFmtId="1" fontId="1" fillId="0" borderId="6" xfId="0" applyNumberFormat="1" applyFont="1" applyFill="1" applyBorder="1" applyAlignment="1">
      <alignment horizontal="center"/>
    </xf>
    <xf numFmtId="1" fontId="4" fillId="4" borderId="0" xfId="0" applyNumberFormat="1" applyFont="1" applyFill="1" applyBorder="1" applyAlignment="1">
      <alignment horizontal="center"/>
    </xf>
    <xf numFmtId="2" fontId="3" fillId="0" borderId="7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2" fontId="4" fillId="5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0" fontId="1" fillId="4" borderId="7" xfId="0" applyNumberFormat="1" applyFont="1" applyFill="1" applyBorder="1" applyAlignment="1">
      <alignment horizontal="center"/>
    </xf>
    <xf numFmtId="166" fontId="1" fillId="0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4" fillId="5" borderId="7" xfId="0" applyNumberFormat="1" applyFont="1" applyFill="1" applyBorder="1" applyAlignment="1">
      <alignment horizontal="center"/>
    </xf>
    <xf numFmtId="0" fontId="0" fillId="5" borderId="0" xfId="0" applyFill="1"/>
    <xf numFmtId="0" fontId="0" fillId="0" borderId="0" xfId="0" applyNumberFormat="1" applyBorder="1"/>
    <xf numFmtId="0" fontId="0" fillId="0" borderId="3" xfId="0" applyBorder="1"/>
    <xf numFmtId="0" fontId="0" fillId="0" borderId="0" xfId="0" applyBorder="1"/>
    <xf numFmtId="0" fontId="0" fillId="0" borderId="1" xfId="0" applyBorder="1"/>
    <xf numFmtId="1" fontId="1" fillId="4" borderId="9" xfId="0" applyNumberFormat="1" applyFont="1" applyFill="1" applyBorder="1" applyAlignment="1">
      <alignment horizontal="center"/>
    </xf>
    <xf numFmtId="2" fontId="3" fillId="0" borderId="6" xfId="0" applyNumberFormat="1" applyFont="1" applyFill="1" applyBorder="1" applyAlignment="1">
      <alignment horizontal="center"/>
    </xf>
    <xf numFmtId="0" fontId="1" fillId="6" borderId="8" xfId="0" applyNumberFormat="1" applyFont="1" applyFill="1" applyBorder="1" applyAlignment="1">
      <alignment horizontal="center"/>
    </xf>
    <xf numFmtId="0" fontId="1" fillId="6" borderId="12" xfId="0" applyNumberFormat="1" applyFont="1" applyFill="1" applyBorder="1" applyAlignment="1">
      <alignment horizontal="center"/>
    </xf>
    <xf numFmtId="0" fontId="1" fillId="6" borderId="13" xfId="0" applyNumberFormat="1" applyFont="1" applyFill="1" applyBorder="1" applyAlignment="1">
      <alignment horizontal="center"/>
    </xf>
    <xf numFmtId="0" fontId="1" fillId="6" borderId="14" xfId="0" applyNumberFormat="1" applyFont="1" applyFill="1" applyBorder="1" applyAlignment="1">
      <alignment horizontal="center"/>
    </xf>
    <xf numFmtId="0" fontId="3" fillId="6" borderId="13" xfId="0" applyNumberFormat="1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5" fillId="0" borderId="0" xfId="0" applyFont="1"/>
    <xf numFmtId="0" fontId="7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pane ySplit="1" topLeftCell="A2" activePane="bottomLeft" state="frozen"/>
      <selection pane="bottomLeft" activeCell="A16" sqref="A2:XFD16"/>
    </sheetView>
  </sheetViews>
  <sheetFormatPr defaultRowHeight="12.3" x14ac:dyDescent="0.4"/>
  <cols>
    <col min="1" max="1" width="10.77734375" customWidth="1"/>
    <col min="2" max="2" width="22" customWidth="1"/>
    <col min="3" max="3" width="21.88671875" customWidth="1"/>
  </cols>
  <sheetData>
    <row r="1" spans="1:3" s="132" customFormat="1" x14ac:dyDescent="0.4">
      <c r="A1" s="132" t="s">
        <v>13</v>
      </c>
      <c r="B1" s="132" t="s">
        <v>117</v>
      </c>
      <c r="C1" s="132" t="s">
        <v>118</v>
      </c>
    </row>
    <row r="2" spans="1:3" ht="15.3" x14ac:dyDescent="0.55000000000000004">
      <c r="A2" s="2" t="s">
        <v>141</v>
      </c>
      <c r="B2" s="133" t="s">
        <v>120</v>
      </c>
      <c r="C2" s="133" t="s">
        <v>122</v>
      </c>
    </row>
    <row r="3" spans="1:3" ht="15.3" x14ac:dyDescent="0.55000000000000004">
      <c r="A3" s="2" t="s">
        <v>147</v>
      </c>
      <c r="B3" s="133" t="s">
        <v>120</v>
      </c>
      <c r="C3" s="133" t="s">
        <v>124</v>
      </c>
    </row>
    <row r="4" spans="1:3" ht="15.3" x14ac:dyDescent="0.55000000000000004">
      <c r="A4" s="2" t="s">
        <v>148</v>
      </c>
      <c r="B4" s="133" t="s">
        <v>123</v>
      </c>
      <c r="C4" s="133" t="s">
        <v>134</v>
      </c>
    </row>
    <row r="5" spans="1:3" ht="15.3" x14ac:dyDescent="0.55000000000000004">
      <c r="A5" s="2" t="s">
        <v>149</v>
      </c>
      <c r="B5" s="133" t="s">
        <v>125</v>
      </c>
      <c r="C5" s="133" t="s">
        <v>133</v>
      </c>
    </row>
    <row r="6" spans="1:3" ht="15.3" x14ac:dyDescent="0.55000000000000004">
      <c r="A6" s="2" t="s">
        <v>142</v>
      </c>
      <c r="B6" s="133" t="s">
        <v>140</v>
      </c>
      <c r="C6" s="133" t="s">
        <v>121</v>
      </c>
    </row>
    <row r="7" spans="1:3" ht="15.3" x14ac:dyDescent="0.55000000000000004">
      <c r="A7" s="3" t="s">
        <v>143</v>
      </c>
      <c r="B7" s="133" t="s">
        <v>123</v>
      </c>
      <c r="C7" s="133" t="s">
        <v>139</v>
      </c>
    </row>
    <row r="8" spans="1:3" ht="15.3" x14ac:dyDescent="0.55000000000000004">
      <c r="A8" s="2" t="s">
        <v>150</v>
      </c>
      <c r="B8" s="133" t="s">
        <v>125</v>
      </c>
      <c r="C8" s="133" t="s">
        <v>132</v>
      </c>
    </row>
    <row r="9" spans="1:3" ht="15.3" x14ac:dyDescent="0.55000000000000004">
      <c r="A9" s="2" t="s">
        <v>119</v>
      </c>
      <c r="B9" s="133" t="s">
        <v>123</v>
      </c>
      <c r="C9" s="133" t="s">
        <v>131</v>
      </c>
    </row>
    <row r="10" spans="1:3" ht="15.3" x14ac:dyDescent="0.55000000000000004">
      <c r="A10" s="3" t="s">
        <v>144</v>
      </c>
      <c r="B10" s="133" t="s">
        <v>123</v>
      </c>
      <c r="C10" s="133" t="s">
        <v>138</v>
      </c>
    </row>
    <row r="11" spans="1:3" ht="15.3" x14ac:dyDescent="0.55000000000000004">
      <c r="A11" s="3" t="s">
        <v>154</v>
      </c>
      <c r="B11" s="133" t="s">
        <v>123</v>
      </c>
      <c r="C11" s="133" t="s">
        <v>128</v>
      </c>
    </row>
    <row r="12" spans="1:3" ht="15.3" x14ac:dyDescent="0.55000000000000004">
      <c r="A12" s="2" t="s">
        <v>151</v>
      </c>
      <c r="B12" s="133" t="s">
        <v>123</v>
      </c>
      <c r="C12" s="133" t="s">
        <v>129</v>
      </c>
    </row>
    <row r="13" spans="1:3" ht="15.3" x14ac:dyDescent="0.55000000000000004">
      <c r="A13" s="4" t="s">
        <v>145</v>
      </c>
      <c r="B13" s="133" t="s">
        <v>123</v>
      </c>
      <c r="C13" s="133" t="s">
        <v>137</v>
      </c>
    </row>
    <row r="14" spans="1:3" ht="15.3" x14ac:dyDescent="0.55000000000000004">
      <c r="A14" s="2" t="s">
        <v>152</v>
      </c>
      <c r="B14" s="133" t="s">
        <v>123</v>
      </c>
      <c r="C14" s="133" t="s">
        <v>130</v>
      </c>
    </row>
    <row r="15" spans="1:3" ht="15.3" x14ac:dyDescent="0.55000000000000004">
      <c r="A15" s="3" t="s">
        <v>146</v>
      </c>
      <c r="B15" s="133" t="s">
        <v>135</v>
      </c>
      <c r="C15" s="133" t="s">
        <v>136</v>
      </c>
    </row>
    <row r="16" spans="1:3" ht="15.3" x14ac:dyDescent="0.55000000000000004">
      <c r="A16" s="2" t="s">
        <v>153</v>
      </c>
      <c r="B16" s="133" t="s">
        <v>126</v>
      </c>
      <c r="C16" s="133" t="s">
        <v>127</v>
      </c>
    </row>
    <row r="21" spans="1:1" x14ac:dyDescent="0.4">
      <c r="A21" s="134" t="s">
        <v>155</v>
      </c>
    </row>
  </sheetData>
  <sortState ref="A2:C16">
    <sortCondition ref="A2:A16"/>
  </sortState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5"/>
  <sheetViews>
    <sheetView workbookViewId="0">
      <pane ySplit="1" topLeftCell="A2" activePane="bottomLeft" state="frozen"/>
      <selection pane="bottomLeft" activeCell="E4" sqref="E4"/>
    </sheetView>
  </sheetViews>
  <sheetFormatPr defaultRowHeight="12.3" x14ac:dyDescent="0.4"/>
  <cols>
    <col min="3" max="3" width="7.38671875" style="120" customWidth="1"/>
    <col min="29" max="29" width="8.88671875" style="122"/>
  </cols>
  <sheetData>
    <row r="1" spans="1:31" s="31" customFormat="1" ht="15.3" x14ac:dyDescent="0.55000000000000004">
      <c r="A1" s="114" t="s">
        <v>52</v>
      </c>
      <c r="B1" s="28" t="s">
        <v>13</v>
      </c>
      <c r="C1" s="126" t="s">
        <v>79</v>
      </c>
      <c r="D1" s="35" t="s">
        <v>67</v>
      </c>
      <c r="E1" s="35" t="s">
        <v>74</v>
      </c>
      <c r="F1" s="35" t="s">
        <v>71</v>
      </c>
      <c r="G1" s="35" t="s">
        <v>68</v>
      </c>
      <c r="H1" s="35" t="s">
        <v>75</v>
      </c>
      <c r="I1" s="115" t="s">
        <v>66</v>
      </c>
      <c r="J1" s="30" t="s">
        <v>70</v>
      </c>
      <c r="K1" s="30" t="s">
        <v>65</v>
      </c>
      <c r="L1" s="124" t="s">
        <v>76</v>
      </c>
      <c r="M1" s="125" t="s">
        <v>69</v>
      </c>
      <c r="N1" s="116" t="s">
        <v>64</v>
      </c>
      <c r="O1" s="92" t="s">
        <v>0</v>
      </c>
      <c r="P1" s="75" t="s">
        <v>51</v>
      </c>
      <c r="Q1" s="69" t="s">
        <v>7</v>
      </c>
      <c r="R1" s="69" t="s">
        <v>77</v>
      </c>
      <c r="S1" s="44" t="s">
        <v>72</v>
      </c>
      <c r="T1" s="44" t="s">
        <v>73</v>
      </c>
      <c r="U1" s="105" t="s">
        <v>1</v>
      </c>
      <c r="V1" s="58" t="s">
        <v>2</v>
      </c>
      <c r="W1" s="58" t="s">
        <v>3</v>
      </c>
      <c r="X1" s="99" t="s">
        <v>12</v>
      </c>
      <c r="Y1" s="103" t="s">
        <v>4</v>
      </c>
      <c r="Z1" s="54" t="s">
        <v>5</v>
      </c>
      <c r="AA1" s="54" t="s">
        <v>6</v>
      </c>
      <c r="AB1" s="59" t="s">
        <v>8</v>
      </c>
      <c r="AC1" s="60" t="s">
        <v>11</v>
      </c>
      <c r="AD1" s="59" t="s">
        <v>9</v>
      </c>
      <c r="AE1" s="60" t="s">
        <v>10</v>
      </c>
    </row>
    <row r="2" spans="1:31" s="121" customFormat="1" ht="15.3" x14ac:dyDescent="0.55000000000000004">
      <c r="A2" s="15">
        <v>2002</v>
      </c>
      <c r="B2" s="16" t="s">
        <v>14</v>
      </c>
      <c r="C2" s="127">
        <v>2</v>
      </c>
      <c r="D2" s="17">
        <v>1</v>
      </c>
      <c r="E2" s="17">
        <v>1</v>
      </c>
      <c r="F2" s="17">
        <v>1</v>
      </c>
      <c r="G2" s="17">
        <v>1</v>
      </c>
      <c r="H2" s="17">
        <v>1</v>
      </c>
      <c r="I2" s="37">
        <v>1</v>
      </c>
      <c r="J2" s="18">
        <v>1</v>
      </c>
      <c r="K2" s="18">
        <v>1</v>
      </c>
      <c r="L2" s="79">
        <v>0</v>
      </c>
      <c r="M2" s="86">
        <v>200</v>
      </c>
      <c r="N2" s="46">
        <v>0.24</v>
      </c>
      <c r="O2" s="87">
        <v>4.7</v>
      </c>
      <c r="P2" s="73">
        <v>0.20967320021961666</v>
      </c>
      <c r="Q2" s="19">
        <f>P2/(9.81*N2)^0.5</f>
        <v>0.13664784884857756</v>
      </c>
      <c r="R2" s="19">
        <f>P2/N2</f>
        <v>0.87363833424840276</v>
      </c>
      <c r="S2" s="20">
        <v>1.0954999999999995</v>
      </c>
      <c r="T2" s="20">
        <v>0.42050000000000232</v>
      </c>
      <c r="U2" s="98">
        <f>AVERAGE(V2:W2)</f>
        <v>0.72395513750209073</v>
      </c>
      <c r="V2" s="56">
        <v>0.75755494505494392</v>
      </c>
      <c r="W2" s="56">
        <v>0.69035532994923743</v>
      </c>
      <c r="X2" s="95">
        <f t="shared" ref="X2:X10" si="0">W2-V2</f>
        <v>-6.7199615105706489E-2</v>
      </c>
      <c r="Y2" s="101">
        <v>0.52453580901856933</v>
      </c>
      <c r="Z2" s="52">
        <v>0.10278514588859473</v>
      </c>
      <c r="AA2" s="52">
        <v>0.53448275862068695</v>
      </c>
      <c r="AB2" s="49">
        <v>0.65963060686015751</v>
      </c>
      <c r="AC2" s="50">
        <f>AB2/(9.81*(1/N2))^0.5</f>
        <v>0.10317439142556385</v>
      </c>
      <c r="AD2" s="49">
        <f t="shared" ref="AD2:AD65" si="1">P2/AB2</f>
        <v>0.31786457153293923</v>
      </c>
      <c r="AE2" s="50">
        <f t="shared" ref="AE2:AE65" si="2">AD2/N2</f>
        <v>1.3244357147205801</v>
      </c>
    </row>
    <row r="3" spans="1:31" s="122" customFormat="1" ht="15.3" x14ac:dyDescent="0.55000000000000004">
      <c r="A3" s="21">
        <v>2002</v>
      </c>
      <c r="B3" s="2" t="s">
        <v>14</v>
      </c>
      <c r="C3" s="128">
        <v>3</v>
      </c>
      <c r="D3" s="10">
        <v>1</v>
      </c>
      <c r="E3" s="10">
        <v>1</v>
      </c>
      <c r="F3" s="10">
        <v>1</v>
      </c>
      <c r="G3" s="10">
        <v>1</v>
      </c>
      <c r="H3" s="10">
        <v>1</v>
      </c>
      <c r="I3" s="12">
        <v>2</v>
      </c>
      <c r="J3" s="11">
        <v>1</v>
      </c>
      <c r="K3" s="11">
        <v>1</v>
      </c>
      <c r="L3" s="80">
        <v>0</v>
      </c>
      <c r="M3" s="88">
        <v>200</v>
      </c>
      <c r="N3" s="7">
        <v>0.24</v>
      </c>
      <c r="O3" s="85">
        <v>4.7</v>
      </c>
      <c r="P3" s="74">
        <v>0.31172495647730902</v>
      </c>
      <c r="Q3" s="19">
        <f t="shared" ref="Q3:Q70" si="3">P3/(9.81*N3)^0.5</f>
        <v>0.2031568397411978</v>
      </c>
      <c r="R3" s="19">
        <f t="shared" ref="R3:R64" si="4">P3/N3</f>
        <v>1.298853985322121</v>
      </c>
      <c r="S3" s="6">
        <v>0.79834834834834834</v>
      </c>
      <c r="T3" s="6">
        <v>0.32027027027027033</v>
      </c>
      <c r="U3" s="93">
        <f t="shared" ref="U3:U70" si="5">AVERAGE(V3:W3)</f>
        <v>0.71380529534128379</v>
      </c>
      <c r="V3" s="55">
        <v>0.70357095446701179</v>
      </c>
      <c r="W3" s="55">
        <v>0.72403963621555578</v>
      </c>
      <c r="X3" s="94">
        <f t="shared" si="0"/>
        <v>2.0468681748543993E-2</v>
      </c>
      <c r="Y3" s="100">
        <v>0.53452288595810715</v>
      </c>
      <c r="Z3" s="51">
        <v>8.5337470907681304E-3</v>
      </c>
      <c r="AA3" s="51">
        <v>0.474010861132661</v>
      </c>
      <c r="AB3" s="8">
        <v>0.90816019308631046</v>
      </c>
      <c r="AC3" s="14">
        <f t="shared" ref="AC3:AC66" si="6">AB3/(9.81*(1/N3))^0.5</f>
        <v>0.14204749486172177</v>
      </c>
      <c r="AD3" s="8">
        <f t="shared" si="1"/>
        <v>0.34324886605956206</v>
      </c>
      <c r="AE3" s="14">
        <f t="shared" si="2"/>
        <v>1.4302036085815086</v>
      </c>
    </row>
    <row r="4" spans="1:31" s="122" customFormat="1" ht="15.3" x14ac:dyDescent="0.55000000000000004">
      <c r="A4" s="21">
        <v>2002</v>
      </c>
      <c r="B4" s="2" t="s">
        <v>14</v>
      </c>
      <c r="C4" s="128">
        <v>4</v>
      </c>
      <c r="D4" s="10">
        <v>1</v>
      </c>
      <c r="E4" s="10">
        <v>1</v>
      </c>
      <c r="F4" s="10">
        <v>1</v>
      </c>
      <c r="G4" s="10">
        <v>1</v>
      </c>
      <c r="H4" s="10">
        <v>1</v>
      </c>
      <c r="I4" s="12">
        <v>3</v>
      </c>
      <c r="J4" s="11">
        <v>1</v>
      </c>
      <c r="K4" s="11">
        <v>1</v>
      </c>
      <c r="L4" s="80">
        <v>0</v>
      </c>
      <c r="M4" s="88">
        <v>200</v>
      </c>
      <c r="N4" s="7">
        <v>0.24</v>
      </c>
      <c r="O4" s="85">
        <v>4.7</v>
      </c>
      <c r="P4" s="74">
        <v>0.30537646658338363</v>
      </c>
      <c r="Q4" s="19">
        <f>P4/(9.81*N4)^0.5</f>
        <v>0.19901941308613083</v>
      </c>
      <c r="R4" s="19">
        <f>P4/N4</f>
        <v>1.2724019440974319</v>
      </c>
      <c r="S4" s="6">
        <v>0.71050000000000013</v>
      </c>
      <c r="T4" s="6">
        <v>0.34499999999999997</v>
      </c>
      <c r="U4" s="93">
        <f>AVERAGE(V4:W4)</f>
        <v>0.67319937884853598</v>
      </c>
      <c r="V4" s="55">
        <v>0.68696479543292133</v>
      </c>
      <c r="W4" s="55">
        <v>0.65943396226415074</v>
      </c>
      <c r="X4" s="94">
        <f>W4-V4</f>
        <v>-2.7530833168770585E-2</v>
      </c>
      <c r="Y4" s="100">
        <v>0.46588693957114996</v>
      </c>
      <c r="Z4" s="51">
        <v>0.9619883040935675</v>
      </c>
      <c r="AA4" s="51">
        <v>0.41812865497076057</v>
      </c>
      <c r="AB4" s="8">
        <v>0.94741828517290372</v>
      </c>
      <c r="AC4" s="14">
        <f t="shared" si="6"/>
        <v>0.1481879463772193</v>
      </c>
      <c r="AD4" s="8">
        <f t="shared" si="1"/>
        <v>0.32232486047876147</v>
      </c>
      <c r="AE4" s="14">
        <f t="shared" si="2"/>
        <v>1.3430202519948395</v>
      </c>
    </row>
    <row r="5" spans="1:31" s="122" customFormat="1" ht="15.3" x14ac:dyDescent="0.55000000000000004">
      <c r="A5" s="21">
        <v>2002</v>
      </c>
      <c r="B5" s="2" t="s">
        <v>14</v>
      </c>
      <c r="C5" s="128">
        <v>6</v>
      </c>
      <c r="D5" s="10">
        <v>1</v>
      </c>
      <c r="E5" s="10">
        <v>1</v>
      </c>
      <c r="F5" s="10">
        <v>1</v>
      </c>
      <c r="G5" s="10">
        <v>1</v>
      </c>
      <c r="H5" s="10">
        <v>1</v>
      </c>
      <c r="I5" s="12">
        <v>4</v>
      </c>
      <c r="J5" s="12">
        <v>1</v>
      </c>
      <c r="K5" s="12">
        <v>1</v>
      </c>
      <c r="L5" s="78">
        <v>0</v>
      </c>
      <c r="M5" s="88">
        <v>200</v>
      </c>
      <c r="N5" s="7">
        <v>0.24</v>
      </c>
      <c r="O5" s="85">
        <v>4.7</v>
      </c>
      <c r="P5" s="74">
        <v>2.0025947096505381</v>
      </c>
      <c r="Q5" s="19">
        <f t="shared" si="3"/>
        <v>1.3051274979475682</v>
      </c>
      <c r="R5" s="19">
        <f t="shared" si="4"/>
        <v>8.3441446235439098</v>
      </c>
      <c r="S5" s="6">
        <v>0.15275000000000105</v>
      </c>
      <c r="T5" s="6">
        <v>0.15549999999999997</v>
      </c>
      <c r="U5" s="93">
        <f t="shared" si="5"/>
        <v>0.49559533958511115</v>
      </c>
      <c r="V5" s="55">
        <v>0.50326797385620736</v>
      </c>
      <c r="W5" s="55">
        <v>0.48792270531401499</v>
      </c>
      <c r="X5" s="94">
        <f t="shared" si="0"/>
        <v>-1.534526854219237E-2</v>
      </c>
      <c r="Y5" s="100">
        <v>0.62585034013603735</v>
      </c>
      <c r="Z5" s="51">
        <v>3.4013605442169637E-2</v>
      </c>
      <c r="AA5" s="51">
        <v>0.4897959183673346</v>
      </c>
      <c r="AB5" s="8">
        <v>3.2441200324411894</v>
      </c>
      <c r="AC5" s="14">
        <f t="shared" si="6"/>
        <v>0.50742052684883854</v>
      </c>
      <c r="AD5" s="8">
        <f t="shared" si="1"/>
        <v>0.61729981924978039</v>
      </c>
      <c r="AE5" s="14">
        <f t="shared" si="2"/>
        <v>2.5720825802074185</v>
      </c>
    </row>
    <row r="6" spans="1:31" s="123" customFormat="1" ht="15.3" x14ac:dyDescent="0.55000000000000004">
      <c r="A6" s="22">
        <v>2002</v>
      </c>
      <c r="B6" s="1" t="s">
        <v>14</v>
      </c>
      <c r="C6" s="129">
        <v>9</v>
      </c>
      <c r="D6" s="23">
        <v>1</v>
      </c>
      <c r="E6" s="23">
        <v>1</v>
      </c>
      <c r="F6" s="23">
        <v>1</v>
      </c>
      <c r="G6" s="23">
        <v>1</v>
      </c>
      <c r="H6" s="23">
        <v>1</v>
      </c>
      <c r="I6" s="24">
        <v>5</v>
      </c>
      <c r="J6" s="24">
        <v>1</v>
      </c>
      <c r="K6" s="24">
        <v>1</v>
      </c>
      <c r="L6" s="81">
        <v>0</v>
      </c>
      <c r="M6" s="89">
        <v>200</v>
      </c>
      <c r="N6" s="41">
        <v>0.24</v>
      </c>
      <c r="O6" s="90">
        <v>4.7</v>
      </c>
      <c r="P6" s="76">
        <v>0.50797296891496768</v>
      </c>
      <c r="Q6" s="69">
        <f t="shared" si="3"/>
        <v>0.33105524884797127</v>
      </c>
      <c r="R6" s="69">
        <f t="shared" si="4"/>
        <v>2.1165540371456988</v>
      </c>
      <c r="S6" s="26">
        <v>0.53124999999999956</v>
      </c>
      <c r="T6" s="26">
        <v>0.32725000000000026</v>
      </c>
      <c r="U6" s="96">
        <f t="shared" si="5"/>
        <v>0.61845539080375489</v>
      </c>
      <c r="V6" s="57">
        <v>0.6429391504018368</v>
      </c>
      <c r="W6" s="57">
        <v>0.59397163120567309</v>
      </c>
      <c r="X6" s="97">
        <f t="shared" si="0"/>
        <v>-4.8967519196163711E-2</v>
      </c>
      <c r="Y6" s="102">
        <v>0.41863517060367539</v>
      </c>
      <c r="Z6" s="53">
        <v>1.3123359580052205E-2</v>
      </c>
      <c r="AA6" s="53">
        <v>0.44488188976377979</v>
      </c>
      <c r="AB6" s="47">
        <v>1.1648223645894005</v>
      </c>
      <c r="AC6" s="48">
        <f t="shared" si="6"/>
        <v>0.18219263529546306</v>
      </c>
      <c r="AD6" s="47">
        <f t="shared" si="1"/>
        <v>0.43609479381349964</v>
      </c>
      <c r="AE6" s="48">
        <f t="shared" si="2"/>
        <v>1.8170616408895819</v>
      </c>
    </row>
    <row r="7" spans="1:31" s="122" customFormat="1" ht="15.3" x14ac:dyDescent="0.55000000000000004">
      <c r="A7" s="21">
        <v>2002</v>
      </c>
      <c r="B7" s="2" t="s">
        <v>46</v>
      </c>
      <c r="C7" s="128">
        <v>1</v>
      </c>
      <c r="D7" s="10">
        <v>2</v>
      </c>
      <c r="E7" s="10">
        <v>2</v>
      </c>
      <c r="F7" s="10">
        <v>1</v>
      </c>
      <c r="G7" s="10">
        <v>1</v>
      </c>
      <c r="H7" s="10">
        <v>2</v>
      </c>
      <c r="I7" s="12">
        <v>1</v>
      </c>
      <c r="J7" s="11">
        <v>1</v>
      </c>
      <c r="K7" s="11">
        <v>1</v>
      </c>
      <c r="L7" s="80">
        <v>0</v>
      </c>
      <c r="M7" s="88">
        <v>200</v>
      </c>
      <c r="N7" s="7">
        <v>0.22</v>
      </c>
      <c r="O7" s="85">
        <v>4.5999999999999996</v>
      </c>
      <c r="P7" s="74">
        <v>0.84099999999999997</v>
      </c>
      <c r="Q7" s="13">
        <f t="shared" si="3"/>
        <v>0.57246659792998289</v>
      </c>
      <c r="R7" s="13">
        <f t="shared" si="4"/>
        <v>3.8227272727272728</v>
      </c>
      <c r="S7" s="6">
        <v>0.32042042042042046</v>
      </c>
      <c r="T7" s="6">
        <v>0.1733733733733733</v>
      </c>
      <c r="U7" s="93">
        <f t="shared" si="5"/>
        <v>0.62895627822200262</v>
      </c>
      <c r="V7" s="55">
        <v>0.69992063492063461</v>
      </c>
      <c r="W7" s="55">
        <v>0.55799192152337063</v>
      </c>
      <c r="X7" s="94">
        <f t="shared" si="0"/>
        <v>-0.14192871339726398</v>
      </c>
      <c r="Y7" s="100"/>
      <c r="Z7" s="51"/>
      <c r="AA7" s="51"/>
      <c r="AB7" s="8">
        <v>2.0251368335698361</v>
      </c>
      <c r="AC7" s="14">
        <f t="shared" si="6"/>
        <v>0.30327122777694748</v>
      </c>
      <c r="AD7" s="8">
        <f t="shared" si="1"/>
        <v>0.41528058058058048</v>
      </c>
      <c r="AE7" s="14">
        <f t="shared" si="2"/>
        <v>1.8876390026390022</v>
      </c>
    </row>
    <row r="8" spans="1:31" s="122" customFormat="1" ht="15.3" x14ac:dyDescent="0.55000000000000004">
      <c r="A8" s="21">
        <v>2002</v>
      </c>
      <c r="B8" s="2" t="s">
        <v>46</v>
      </c>
      <c r="C8" s="128">
        <v>2</v>
      </c>
      <c r="D8" s="10">
        <v>2</v>
      </c>
      <c r="E8" s="10">
        <v>2</v>
      </c>
      <c r="F8" s="10">
        <v>1</v>
      </c>
      <c r="G8" s="10">
        <v>1</v>
      </c>
      <c r="H8" s="10">
        <v>2</v>
      </c>
      <c r="I8" s="12">
        <v>2</v>
      </c>
      <c r="J8" s="11">
        <v>1</v>
      </c>
      <c r="K8" s="11">
        <v>1</v>
      </c>
      <c r="L8" s="80">
        <v>0</v>
      </c>
      <c r="M8" s="88">
        <v>200</v>
      </c>
      <c r="N8" s="7">
        <v>0.22</v>
      </c>
      <c r="O8" s="85">
        <v>4.5999999999999996</v>
      </c>
      <c r="P8" s="74">
        <v>0.30399999999999999</v>
      </c>
      <c r="Q8" s="19">
        <f t="shared" si="3"/>
        <v>0.20693204015542782</v>
      </c>
      <c r="R8" s="19">
        <f t="shared" si="4"/>
        <v>1.3818181818181818</v>
      </c>
      <c r="S8" s="6">
        <v>0.82109609609609613</v>
      </c>
      <c r="T8" s="6">
        <v>0.27770270270270242</v>
      </c>
      <c r="U8" s="93">
        <f t="shared" si="5"/>
        <v>0.74731106358206711</v>
      </c>
      <c r="V8" s="55">
        <v>0.74448331539289569</v>
      </c>
      <c r="W8" s="55">
        <v>0.75013881177123853</v>
      </c>
      <c r="X8" s="94">
        <f t="shared" si="0"/>
        <v>5.6554963783428391E-3</v>
      </c>
      <c r="Y8" s="100">
        <v>0.56836122513419629</v>
      </c>
      <c r="Z8" s="51">
        <v>0.92737606567729702</v>
      </c>
      <c r="AA8" s="51">
        <v>0.61067256078307552</v>
      </c>
      <c r="AB8" s="8">
        <v>0.91008472260180395</v>
      </c>
      <c r="AC8" s="14">
        <f t="shared" si="6"/>
        <v>0.13628832710428004</v>
      </c>
      <c r="AD8" s="8">
        <f t="shared" si="1"/>
        <v>0.33403483483483476</v>
      </c>
      <c r="AE8" s="14">
        <f t="shared" si="2"/>
        <v>1.5183401583401579</v>
      </c>
    </row>
    <row r="9" spans="1:31" s="122" customFormat="1" ht="15.3" x14ac:dyDescent="0.55000000000000004">
      <c r="A9" s="21">
        <v>2002</v>
      </c>
      <c r="B9" s="2" t="s">
        <v>46</v>
      </c>
      <c r="C9" s="128">
        <v>3</v>
      </c>
      <c r="D9" s="10">
        <v>2</v>
      </c>
      <c r="E9" s="10">
        <v>2</v>
      </c>
      <c r="F9" s="10">
        <v>1</v>
      </c>
      <c r="G9" s="10">
        <v>1</v>
      </c>
      <c r="H9" s="10">
        <v>2</v>
      </c>
      <c r="I9" s="12">
        <v>3</v>
      </c>
      <c r="J9" s="11">
        <v>1</v>
      </c>
      <c r="K9" s="11">
        <v>1</v>
      </c>
      <c r="L9" s="80">
        <v>0</v>
      </c>
      <c r="M9" s="88">
        <v>200</v>
      </c>
      <c r="N9" s="7">
        <v>0.22</v>
      </c>
      <c r="O9" s="85">
        <v>4.5999999999999996</v>
      </c>
      <c r="P9" s="74">
        <v>0.14599999999999999</v>
      </c>
      <c r="Q9" s="19">
        <f t="shared" si="3"/>
        <v>9.9381835074646249E-2</v>
      </c>
      <c r="R9" s="19">
        <f t="shared" si="4"/>
        <v>0.66363636363636358</v>
      </c>
      <c r="S9" s="6">
        <v>1.6818318318318317</v>
      </c>
      <c r="T9" s="6">
        <v>0.62342342342342361</v>
      </c>
      <c r="U9" s="93">
        <f t="shared" si="5"/>
        <v>0.73003928186289113</v>
      </c>
      <c r="V9" s="55">
        <v>0.69595940129761669</v>
      </c>
      <c r="W9" s="55">
        <v>0.76411916242816558</v>
      </c>
      <c r="X9" s="94">
        <f t="shared" si="0"/>
        <v>6.815976113054889E-2</v>
      </c>
      <c r="Y9" s="100">
        <v>0.56362823364079828</v>
      </c>
      <c r="Z9" s="51">
        <v>1.86530133391937E-2</v>
      </c>
      <c r="AA9" s="51">
        <v>0.53575156573712335</v>
      </c>
      <c r="AB9" s="8">
        <v>0.43379144141210191</v>
      </c>
      <c r="AC9" s="14">
        <f t="shared" si="6"/>
        <v>6.4961764980728282E-2</v>
      </c>
      <c r="AD9" s="8">
        <f t="shared" si="1"/>
        <v>0.33656726726726721</v>
      </c>
      <c r="AE9" s="14">
        <f t="shared" si="2"/>
        <v>1.5298512148512147</v>
      </c>
    </row>
    <row r="10" spans="1:31" s="121" customFormat="1" ht="15.3" x14ac:dyDescent="0.55000000000000004">
      <c r="A10" s="39">
        <v>2004</v>
      </c>
      <c r="B10" s="32" t="s">
        <v>15</v>
      </c>
      <c r="C10" s="127" t="s">
        <v>80</v>
      </c>
      <c r="D10" s="17">
        <v>2</v>
      </c>
      <c r="E10" s="17">
        <v>2</v>
      </c>
      <c r="F10" s="17">
        <v>2</v>
      </c>
      <c r="G10" s="17">
        <v>2</v>
      </c>
      <c r="H10" s="17">
        <v>3</v>
      </c>
      <c r="I10" s="37">
        <v>1</v>
      </c>
      <c r="J10" s="37">
        <v>1</v>
      </c>
      <c r="K10" s="37">
        <v>1</v>
      </c>
      <c r="L10" s="82">
        <v>0</v>
      </c>
      <c r="M10" s="86">
        <v>60</v>
      </c>
      <c r="N10" s="46">
        <v>0.21</v>
      </c>
      <c r="O10" s="87">
        <v>3.6</v>
      </c>
      <c r="P10" s="73">
        <v>2.5</v>
      </c>
      <c r="Q10" s="50">
        <f t="shared" si="3"/>
        <v>1.7417902597794797</v>
      </c>
      <c r="R10" s="19">
        <f t="shared" si="4"/>
        <v>11.904761904761905</v>
      </c>
      <c r="S10" s="20">
        <v>0.24150000000000002</v>
      </c>
      <c r="T10" s="20">
        <v>0.217</v>
      </c>
      <c r="U10" s="98">
        <f t="shared" si="5"/>
        <v>0.52655484177968126</v>
      </c>
      <c r="V10" s="56">
        <v>0.51777777777777778</v>
      </c>
      <c r="W10" s="56">
        <v>0.53533190578158463</v>
      </c>
      <c r="X10" s="95">
        <f t="shared" si="0"/>
        <v>1.7554128003806846E-2</v>
      </c>
      <c r="Y10" s="101">
        <v>0.50124688279301732</v>
      </c>
      <c r="Z10" s="52">
        <v>0</v>
      </c>
      <c r="AA10" s="52">
        <v>0.50124688279301732</v>
      </c>
      <c r="AB10" s="49">
        <v>2.1810250817884405</v>
      </c>
      <c r="AC10" s="50">
        <f t="shared" si="6"/>
        <v>0.31910661247868322</v>
      </c>
      <c r="AD10" s="49">
        <f t="shared" si="1"/>
        <v>1.14625</v>
      </c>
      <c r="AE10" s="50">
        <f t="shared" si="2"/>
        <v>5.4583333333333339</v>
      </c>
    </row>
    <row r="11" spans="1:31" s="122" customFormat="1" ht="15.3" x14ac:dyDescent="0.55000000000000004">
      <c r="A11" s="43">
        <v>2004</v>
      </c>
      <c r="B11" s="3" t="s">
        <v>15</v>
      </c>
      <c r="C11" s="128" t="s">
        <v>81</v>
      </c>
      <c r="D11" s="10">
        <v>2</v>
      </c>
      <c r="E11" s="10">
        <v>2</v>
      </c>
      <c r="F11" s="10">
        <v>2</v>
      </c>
      <c r="G11" s="10">
        <v>2</v>
      </c>
      <c r="H11" s="10">
        <v>3</v>
      </c>
      <c r="I11" s="12">
        <v>2</v>
      </c>
      <c r="J11" s="11">
        <v>1</v>
      </c>
      <c r="K11" s="11">
        <v>1</v>
      </c>
      <c r="L11" s="80">
        <v>0</v>
      </c>
      <c r="M11" s="88">
        <v>60</v>
      </c>
      <c r="N11" s="7">
        <v>0.21</v>
      </c>
      <c r="O11" s="85">
        <v>3.6</v>
      </c>
      <c r="P11" s="74">
        <v>0.80126433451739654</v>
      </c>
      <c r="Q11" s="13">
        <f t="shared" si="3"/>
        <v>0.55825376534843518</v>
      </c>
      <c r="R11" s="19">
        <f t="shared" si="4"/>
        <v>3.8155444500828408</v>
      </c>
      <c r="S11" s="6">
        <v>0.30050000000000004</v>
      </c>
      <c r="T11" s="6">
        <v>0.26700000000000002</v>
      </c>
      <c r="U11" s="93">
        <f t="shared" si="5"/>
        <v>0.52951541850220263</v>
      </c>
      <c r="V11" s="55">
        <v>0.52951541850220263</v>
      </c>
      <c r="W11" s="55">
        <v>0.52951541850220263</v>
      </c>
      <c r="X11" s="94">
        <f>W11-V11</f>
        <v>0</v>
      </c>
      <c r="Y11" s="100">
        <v>0.47007042253521136</v>
      </c>
      <c r="Z11" s="51">
        <v>0</v>
      </c>
      <c r="AA11" s="51">
        <v>0.47007042253521136</v>
      </c>
      <c r="AB11" s="8">
        <v>1.7621145374449336</v>
      </c>
      <c r="AC11" s="14">
        <f t="shared" si="6"/>
        <v>0.25781565078674229</v>
      </c>
      <c r="AD11" s="8">
        <f t="shared" si="1"/>
        <v>0.45471750983862264</v>
      </c>
      <c r="AE11" s="14">
        <f t="shared" si="2"/>
        <v>2.1653214754220125</v>
      </c>
    </row>
    <row r="12" spans="1:31" s="123" customFormat="1" ht="15.3" x14ac:dyDescent="0.55000000000000004">
      <c r="A12" s="40">
        <v>2004</v>
      </c>
      <c r="B12" s="33" t="s">
        <v>15</v>
      </c>
      <c r="C12" s="129">
        <v>2</v>
      </c>
      <c r="D12" s="23">
        <v>2</v>
      </c>
      <c r="E12" s="23">
        <v>2</v>
      </c>
      <c r="F12" s="23">
        <v>2</v>
      </c>
      <c r="G12" s="23">
        <v>2</v>
      </c>
      <c r="H12" s="23">
        <v>3</v>
      </c>
      <c r="I12" s="24">
        <v>3</v>
      </c>
      <c r="J12" s="34">
        <v>1</v>
      </c>
      <c r="K12" s="34">
        <v>1</v>
      </c>
      <c r="L12" s="83">
        <v>0</v>
      </c>
      <c r="M12" s="89">
        <v>60</v>
      </c>
      <c r="N12" s="41">
        <v>0.21</v>
      </c>
      <c r="O12" s="90">
        <v>3.6</v>
      </c>
      <c r="P12" s="76">
        <v>1.395121117</v>
      </c>
      <c r="Q12" s="67">
        <f t="shared" si="3"/>
        <v>0.97200334912130704</v>
      </c>
      <c r="R12" s="69">
        <f t="shared" si="4"/>
        <v>6.6434338904761905</v>
      </c>
      <c r="S12" s="26">
        <v>0.25025000000000008</v>
      </c>
      <c r="T12" s="26">
        <v>0.20024999999999993</v>
      </c>
      <c r="U12" s="96">
        <f t="shared" si="5"/>
        <v>0.55549389567147622</v>
      </c>
      <c r="V12" s="57">
        <v>0.62930077691453945</v>
      </c>
      <c r="W12" s="57">
        <v>0.48168701442841305</v>
      </c>
      <c r="X12" s="97">
        <f>W12-V12</f>
        <v>-0.1476137624861264</v>
      </c>
      <c r="Y12" s="102">
        <v>0.57173447537473243</v>
      </c>
      <c r="Z12" s="53">
        <v>0.92719486081370439</v>
      </c>
      <c r="AA12" s="53">
        <v>0.71306209850107083</v>
      </c>
      <c r="AB12" s="47">
        <v>2.2197558268590454</v>
      </c>
      <c r="AC12" s="48">
        <f t="shared" si="6"/>
        <v>0.32477332257819369</v>
      </c>
      <c r="AD12" s="47">
        <f t="shared" si="1"/>
        <v>0.62850206320849999</v>
      </c>
      <c r="AE12" s="48">
        <f t="shared" si="2"/>
        <v>2.9928669676595239</v>
      </c>
    </row>
    <row r="13" spans="1:31" s="122" customFormat="1" ht="15.3" x14ac:dyDescent="0.55000000000000004">
      <c r="A13" s="21">
        <v>2004</v>
      </c>
      <c r="B13" s="2" t="s">
        <v>16</v>
      </c>
      <c r="C13" s="128" t="s">
        <v>80</v>
      </c>
      <c r="D13" s="10">
        <v>2</v>
      </c>
      <c r="E13" s="10">
        <v>2</v>
      </c>
      <c r="F13" s="10">
        <v>2</v>
      </c>
      <c r="G13" s="10">
        <v>3</v>
      </c>
      <c r="H13" s="10">
        <v>4</v>
      </c>
      <c r="I13" s="12">
        <v>1</v>
      </c>
      <c r="J13" s="11">
        <v>1</v>
      </c>
      <c r="K13" s="11">
        <v>1</v>
      </c>
      <c r="L13" s="80">
        <v>0</v>
      </c>
      <c r="M13" s="88">
        <v>60</v>
      </c>
      <c r="N13" s="7">
        <v>0.21</v>
      </c>
      <c r="O13" s="85">
        <v>4.5</v>
      </c>
      <c r="P13" s="74">
        <v>1.8</v>
      </c>
      <c r="Q13" s="13">
        <f t="shared" si="3"/>
        <v>1.2540889870412253</v>
      </c>
      <c r="R13" s="13">
        <f t="shared" si="4"/>
        <v>8.5714285714285712</v>
      </c>
      <c r="S13" s="6">
        <v>0.21675</v>
      </c>
      <c r="T13" s="6">
        <v>0.20049999999999996</v>
      </c>
      <c r="U13" s="93">
        <f t="shared" si="5"/>
        <v>0.51944887204009249</v>
      </c>
      <c r="V13" s="55">
        <v>0.47961630695443652</v>
      </c>
      <c r="W13" s="55">
        <v>0.55928143712574852</v>
      </c>
      <c r="X13" s="94">
        <f t="shared" ref="X13:X56" si="7">W13-V13</f>
        <v>7.9665130171311993E-2</v>
      </c>
      <c r="Y13" s="100">
        <v>0.33249999999999991</v>
      </c>
      <c r="Z13" s="51">
        <v>0.91749999999999998</v>
      </c>
      <c r="AA13" s="51">
        <v>0.50000000000000011</v>
      </c>
      <c r="AB13" s="8">
        <v>2.3966446974236071</v>
      </c>
      <c r="AC13" s="14">
        <f t="shared" si="6"/>
        <v>0.35065400077046444</v>
      </c>
      <c r="AD13" s="8">
        <f t="shared" si="1"/>
        <v>0.75105</v>
      </c>
      <c r="AE13" s="14">
        <f t="shared" si="2"/>
        <v>3.5764285714285715</v>
      </c>
    </row>
    <row r="14" spans="1:31" s="122" customFormat="1" ht="15.3" x14ac:dyDescent="0.55000000000000004">
      <c r="A14" s="21">
        <v>2004</v>
      </c>
      <c r="B14" s="2" t="s">
        <v>16</v>
      </c>
      <c r="C14" s="128" t="s">
        <v>82</v>
      </c>
      <c r="D14" s="10">
        <v>2</v>
      </c>
      <c r="E14" s="10">
        <v>2</v>
      </c>
      <c r="F14" s="10">
        <v>2</v>
      </c>
      <c r="G14" s="10">
        <v>3</v>
      </c>
      <c r="H14" s="10">
        <v>4</v>
      </c>
      <c r="I14" s="12">
        <v>2</v>
      </c>
      <c r="J14" s="11">
        <v>1</v>
      </c>
      <c r="K14" s="11">
        <v>1</v>
      </c>
      <c r="L14" s="80">
        <v>0</v>
      </c>
      <c r="M14" s="88">
        <v>60</v>
      </c>
      <c r="N14" s="7">
        <v>0.21</v>
      </c>
      <c r="O14" s="85">
        <v>4.5</v>
      </c>
      <c r="P14" s="74">
        <v>1.1964696018777534</v>
      </c>
      <c r="Q14" s="19">
        <f t="shared" si="3"/>
        <v>0.83359963946916105</v>
      </c>
      <c r="R14" s="19">
        <f t="shared" si="4"/>
        <v>5.6974742946559687</v>
      </c>
      <c r="S14" s="6">
        <v>0.22524999999999998</v>
      </c>
      <c r="T14" s="6">
        <v>0.25875000000000004</v>
      </c>
      <c r="U14" s="93">
        <f t="shared" si="5"/>
        <v>0.46539256198347101</v>
      </c>
      <c r="V14" s="55">
        <v>0.48243801652892554</v>
      </c>
      <c r="W14" s="55">
        <v>0.44834710743801648</v>
      </c>
      <c r="X14" s="94">
        <f t="shared" si="7"/>
        <v>-3.4090909090909061E-2</v>
      </c>
      <c r="Y14" s="100">
        <v>0.40119760479041905</v>
      </c>
      <c r="Z14" s="51">
        <v>0</v>
      </c>
      <c r="AA14" s="51">
        <v>0.46706586826347302</v>
      </c>
      <c r="AB14" s="8">
        <v>2.0661157024793391</v>
      </c>
      <c r="AC14" s="14">
        <f t="shared" si="6"/>
        <v>0.30229417731709979</v>
      </c>
      <c r="AD14" s="8">
        <f t="shared" si="1"/>
        <v>0.57909128730883264</v>
      </c>
      <c r="AE14" s="14">
        <f t="shared" si="2"/>
        <v>2.7575775586134887</v>
      </c>
    </row>
    <row r="15" spans="1:31" s="122" customFormat="1" ht="15.3" x14ac:dyDescent="0.55000000000000004">
      <c r="A15" s="21">
        <v>2004</v>
      </c>
      <c r="B15" s="2" t="s">
        <v>16</v>
      </c>
      <c r="C15" s="128" t="s">
        <v>81</v>
      </c>
      <c r="D15" s="10">
        <v>2</v>
      </c>
      <c r="E15" s="10">
        <v>2</v>
      </c>
      <c r="F15" s="10">
        <v>2</v>
      </c>
      <c r="G15" s="10">
        <v>3</v>
      </c>
      <c r="H15" s="10">
        <v>4</v>
      </c>
      <c r="I15" s="12">
        <v>3</v>
      </c>
      <c r="J15" s="11">
        <v>1</v>
      </c>
      <c r="K15" s="11">
        <v>1</v>
      </c>
      <c r="L15" s="80">
        <v>0</v>
      </c>
      <c r="M15" s="88">
        <v>60</v>
      </c>
      <c r="N15" s="7">
        <v>0.21</v>
      </c>
      <c r="O15" s="85">
        <v>4.5</v>
      </c>
      <c r="P15" s="74">
        <v>0.23683752807091515</v>
      </c>
      <c r="Q15" s="19">
        <f t="shared" si="3"/>
        <v>0.16500851981766765</v>
      </c>
      <c r="R15" s="19">
        <f t="shared" si="4"/>
        <v>1.1277977527186436</v>
      </c>
      <c r="S15" s="6">
        <v>0.70124999999999993</v>
      </c>
      <c r="T15" s="6">
        <v>0.35075000000000001</v>
      </c>
      <c r="U15" s="93">
        <f t="shared" si="5"/>
        <v>0.66660228625024054</v>
      </c>
      <c r="V15" s="55">
        <v>0.68220742150333014</v>
      </c>
      <c r="W15" s="55">
        <v>0.65099715099715105</v>
      </c>
      <c r="X15" s="94">
        <f t="shared" si="7"/>
        <v>-3.1210270506179083E-2</v>
      </c>
      <c r="Y15" s="100">
        <v>0.46910112359550571</v>
      </c>
      <c r="Z15" s="51">
        <v>0</v>
      </c>
      <c r="AA15" s="51">
        <v>0.56273408239700373</v>
      </c>
      <c r="AB15" s="8">
        <v>0.9505703422053231</v>
      </c>
      <c r="AC15" s="14">
        <f t="shared" si="6"/>
        <v>0.1390783097162322</v>
      </c>
      <c r="AD15" s="8">
        <f t="shared" si="1"/>
        <v>0.24915307953060276</v>
      </c>
      <c r="AE15" s="14">
        <f t="shared" si="2"/>
        <v>1.1864432358600132</v>
      </c>
    </row>
    <row r="16" spans="1:31" s="121" customFormat="1" ht="15" customHeight="1" x14ac:dyDescent="0.55000000000000004">
      <c r="A16" s="15">
        <v>2005</v>
      </c>
      <c r="B16" s="32" t="s">
        <v>40</v>
      </c>
      <c r="C16" s="127">
        <v>1</v>
      </c>
      <c r="D16" s="17">
        <v>2</v>
      </c>
      <c r="E16" s="17">
        <v>2</v>
      </c>
      <c r="F16" s="17">
        <v>3</v>
      </c>
      <c r="G16" s="17">
        <v>4</v>
      </c>
      <c r="H16" s="17">
        <v>5</v>
      </c>
      <c r="I16" s="37">
        <v>1</v>
      </c>
      <c r="J16" s="18">
        <v>1</v>
      </c>
      <c r="K16" s="18">
        <v>3</v>
      </c>
      <c r="L16" s="79">
        <v>0</v>
      </c>
      <c r="M16" s="86">
        <v>50</v>
      </c>
      <c r="N16" s="46">
        <v>0.23100000000000001</v>
      </c>
      <c r="O16" s="87">
        <v>3.4</v>
      </c>
      <c r="P16" s="73">
        <v>2.496320034045175</v>
      </c>
      <c r="Q16" s="19">
        <f t="shared" si="3"/>
        <v>1.6582872763433683</v>
      </c>
      <c r="R16" s="19">
        <f t="shared" si="4"/>
        <v>10.806580233961796</v>
      </c>
      <c r="S16" s="20">
        <v>0.1399999999999999</v>
      </c>
      <c r="T16" s="20">
        <v>0.20500000000000002</v>
      </c>
      <c r="U16" s="98">
        <f t="shared" si="5"/>
        <v>0.40588235294117625</v>
      </c>
      <c r="V16" s="56">
        <v>0.39999999999999986</v>
      </c>
      <c r="W16" s="56">
        <v>0.4117647058823527</v>
      </c>
      <c r="X16" s="95">
        <f t="shared" si="7"/>
        <v>1.1764705882352844E-2</v>
      </c>
      <c r="Y16" s="101">
        <v>0.625</v>
      </c>
      <c r="Z16" s="52">
        <v>6.2499999999999306E-2</v>
      </c>
      <c r="AA16" s="52">
        <v>0.5</v>
      </c>
      <c r="AB16" s="49">
        <v>2.898550724637682</v>
      </c>
      <c r="AC16" s="50">
        <f t="shared" si="6"/>
        <v>0.44478731314063091</v>
      </c>
      <c r="AD16" s="49">
        <f t="shared" si="1"/>
        <v>0.86123041174558512</v>
      </c>
      <c r="AE16" s="50">
        <f t="shared" si="2"/>
        <v>3.7282701807168186</v>
      </c>
    </row>
    <row r="17" spans="1:31" s="122" customFormat="1" ht="15.3" x14ac:dyDescent="0.55000000000000004">
      <c r="A17" s="21">
        <v>2005</v>
      </c>
      <c r="B17" s="3" t="s">
        <v>40</v>
      </c>
      <c r="C17" s="128">
        <v>4</v>
      </c>
      <c r="D17" s="10">
        <v>2</v>
      </c>
      <c r="E17" s="10">
        <v>2</v>
      </c>
      <c r="F17" s="10">
        <v>3</v>
      </c>
      <c r="G17" s="10">
        <v>4</v>
      </c>
      <c r="H17" s="10">
        <v>5</v>
      </c>
      <c r="I17" s="12">
        <v>2</v>
      </c>
      <c r="J17" s="11">
        <v>1</v>
      </c>
      <c r="K17" s="11">
        <v>3</v>
      </c>
      <c r="L17" s="80">
        <v>0</v>
      </c>
      <c r="M17" s="88">
        <v>50</v>
      </c>
      <c r="N17" s="7">
        <v>0.23100000000000001</v>
      </c>
      <c r="O17" s="85">
        <v>3.4</v>
      </c>
      <c r="P17" s="74">
        <v>0.38099459877133535</v>
      </c>
      <c r="Q17" s="13">
        <f t="shared" si="3"/>
        <v>0.25309194609725216</v>
      </c>
      <c r="R17" s="19">
        <f t="shared" si="4"/>
        <v>1.6493272674083781</v>
      </c>
      <c r="S17" s="6">
        <v>0.91500000000000004</v>
      </c>
      <c r="T17" s="6">
        <v>0.31999999999999984</v>
      </c>
      <c r="U17" s="93">
        <f t="shared" si="5"/>
        <v>0.74289286654382747</v>
      </c>
      <c r="V17" s="55">
        <v>0.77586206896551746</v>
      </c>
      <c r="W17" s="55">
        <v>0.70992366412213748</v>
      </c>
      <c r="X17" s="94">
        <f t="shared" si="7"/>
        <v>-6.5938404843379983E-2</v>
      </c>
      <c r="Y17" s="100">
        <v>0.4393939393939395</v>
      </c>
      <c r="Z17" s="51">
        <v>0.15151515151515166</v>
      </c>
      <c r="AA17" s="51">
        <v>0.51515151515151503</v>
      </c>
      <c r="AB17" s="8">
        <v>0.80971659919028349</v>
      </c>
      <c r="AC17" s="14">
        <f t="shared" si="6"/>
        <v>0.12425232634292925</v>
      </c>
      <c r="AD17" s="8">
        <f t="shared" si="1"/>
        <v>0.47052832948259909</v>
      </c>
      <c r="AE17" s="14">
        <f t="shared" si="2"/>
        <v>2.0369191752493467</v>
      </c>
    </row>
    <row r="18" spans="1:31" s="122" customFormat="1" ht="15.3" x14ac:dyDescent="0.55000000000000004">
      <c r="A18" s="21">
        <v>2005</v>
      </c>
      <c r="B18" s="3" t="s">
        <v>40</v>
      </c>
      <c r="C18" s="128">
        <v>5</v>
      </c>
      <c r="D18" s="10">
        <v>2</v>
      </c>
      <c r="E18" s="10">
        <v>2</v>
      </c>
      <c r="F18" s="10">
        <v>3</v>
      </c>
      <c r="G18" s="10">
        <v>4</v>
      </c>
      <c r="H18" s="10">
        <v>5</v>
      </c>
      <c r="I18" s="12">
        <v>3</v>
      </c>
      <c r="J18" s="11">
        <v>1</v>
      </c>
      <c r="K18" s="70">
        <v>1</v>
      </c>
      <c r="L18" s="80">
        <v>0</v>
      </c>
      <c r="M18" s="88">
        <v>50</v>
      </c>
      <c r="N18" s="7">
        <v>0.23100000000000001</v>
      </c>
      <c r="O18" s="85">
        <v>3.4</v>
      </c>
      <c r="P18" s="74">
        <v>2.7725166664907497</v>
      </c>
      <c r="Q18" s="13">
        <f>P18/(9.81*N18)^0.5</f>
        <v>1.8417626942012268</v>
      </c>
      <c r="R18" s="19">
        <f t="shared" si="4"/>
        <v>12.002236651475107</v>
      </c>
      <c r="S18" s="6">
        <v>0.10000000000000003</v>
      </c>
      <c r="T18" s="6">
        <v>0.14499999999999999</v>
      </c>
      <c r="U18" s="93">
        <f t="shared" si="5"/>
        <v>0.40816326530612257</v>
      </c>
      <c r="V18" s="55">
        <v>0.44897959183673458</v>
      </c>
      <c r="W18" s="55">
        <v>0.3673469387755105</v>
      </c>
      <c r="X18" s="94">
        <f>W18-V18</f>
        <v>-8.1632653061224081E-2</v>
      </c>
      <c r="Y18" s="100">
        <v>0.41666666666666641</v>
      </c>
      <c r="Z18" s="51">
        <v>2.3809523809523836E-2</v>
      </c>
      <c r="AA18" s="51">
        <v>0.58333333333333315</v>
      </c>
      <c r="AB18" s="8">
        <v>4.0816326530612237</v>
      </c>
      <c r="AC18" s="14">
        <f t="shared" si="6"/>
        <v>0.62633315523884725</v>
      </c>
      <c r="AD18" s="8">
        <f t="shared" si="1"/>
        <v>0.67926658329023382</v>
      </c>
      <c r="AE18" s="14">
        <f t="shared" si="2"/>
        <v>2.9405479796114018</v>
      </c>
    </row>
    <row r="19" spans="1:31" s="122" customFormat="1" ht="15.3" x14ac:dyDescent="0.55000000000000004">
      <c r="A19" s="21">
        <v>2005</v>
      </c>
      <c r="B19" s="3" t="s">
        <v>40</v>
      </c>
      <c r="C19" s="128" t="s">
        <v>83</v>
      </c>
      <c r="D19" s="10">
        <v>2</v>
      </c>
      <c r="E19" s="10">
        <v>2</v>
      </c>
      <c r="F19" s="10">
        <v>3</v>
      </c>
      <c r="G19" s="10">
        <v>4</v>
      </c>
      <c r="H19" s="10">
        <v>5</v>
      </c>
      <c r="I19" s="12">
        <v>3</v>
      </c>
      <c r="J19" s="11">
        <v>2</v>
      </c>
      <c r="K19" s="11">
        <v>1</v>
      </c>
      <c r="L19" s="80">
        <v>0</v>
      </c>
      <c r="M19" s="88">
        <v>50</v>
      </c>
      <c r="N19" s="7">
        <v>0.23100000000000001</v>
      </c>
      <c r="O19" s="85">
        <v>3.4</v>
      </c>
      <c r="P19" s="74">
        <v>3.05</v>
      </c>
      <c r="Q19" s="13">
        <f>P19/(9.81*N19)^0.5</f>
        <v>2.0260928582347564</v>
      </c>
      <c r="R19" s="19">
        <f t="shared" si="4"/>
        <v>13.203463203463203</v>
      </c>
      <c r="S19" s="6">
        <v>8.9999999999999969E-2</v>
      </c>
      <c r="T19" s="6">
        <v>0.1466666666666667</v>
      </c>
      <c r="U19" s="93">
        <f>AVERAGE(V19:W19)</f>
        <v>0.38028169014084495</v>
      </c>
      <c r="V19" s="55">
        <v>0.42253521126760557</v>
      </c>
      <c r="W19" s="55">
        <v>0.33802816901408433</v>
      </c>
      <c r="X19" s="94">
        <f>W19-V19</f>
        <v>-8.4507042253521236E-2</v>
      </c>
      <c r="Y19" s="100">
        <v>0.49999999999999956</v>
      </c>
      <c r="Z19" s="51">
        <v>0</v>
      </c>
      <c r="AA19" s="51">
        <v>0.58333333333333293</v>
      </c>
      <c r="AB19" s="8">
        <v>4.225352112676056</v>
      </c>
      <c r="AC19" s="14">
        <f t="shared" si="6"/>
        <v>0.64838713957824334</v>
      </c>
      <c r="AD19" s="8">
        <f t="shared" si="1"/>
        <v>0.72183333333333333</v>
      </c>
      <c r="AE19" s="14">
        <f t="shared" si="2"/>
        <v>3.1248196248196245</v>
      </c>
    </row>
    <row r="20" spans="1:31" s="122" customFormat="1" ht="15.3" x14ac:dyDescent="0.55000000000000004">
      <c r="A20" s="21">
        <v>2005</v>
      </c>
      <c r="B20" s="3" t="s">
        <v>40</v>
      </c>
      <c r="C20" s="130" t="s">
        <v>84</v>
      </c>
      <c r="D20" s="10">
        <v>2</v>
      </c>
      <c r="E20" s="10">
        <v>2</v>
      </c>
      <c r="F20" s="10">
        <v>3</v>
      </c>
      <c r="G20" s="10">
        <v>4</v>
      </c>
      <c r="H20" s="10">
        <v>5</v>
      </c>
      <c r="I20" s="12">
        <v>4</v>
      </c>
      <c r="J20" s="11">
        <v>1</v>
      </c>
      <c r="K20" s="61">
        <v>7</v>
      </c>
      <c r="L20" s="80">
        <v>1</v>
      </c>
      <c r="M20" s="88">
        <v>50</v>
      </c>
      <c r="N20" s="7">
        <v>0.23100000000000001</v>
      </c>
      <c r="O20" s="85">
        <v>3.4</v>
      </c>
      <c r="P20" s="74">
        <v>2.9763914809238412</v>
      </c>
      <c r="Q20" s="13">
        <f>P20/(9.81*N20)^0.5</f>
        <v>1.9771952533805131</v>
      </c>
      <c r="R20" s="19">
        <f t="shared" si="4"/>
        <v>12.884811605730913</v>
      </c>
      <c r="S20" s="6">
        <v>0.14500000000000002</v>
      </c>
      <c r="T20" s="6">
        <v>0.19500000000000001</v>
      </c>
      <c r="U20" s="93">
        <f>AVERAGE(V20:W20)</f>
        <v>0.42647058823529416</v>
      </c>
      <c r="V20" s="55">
        <v>0.52941176470588236</v>
      </c>
      <c r="W20" s="55">
        <v>0.3235294117647059</v>
      </c>
      <c r="X20" s="94">
        <f>W20-V20</f>
        <v>-0.20588235294117646</v>
      </c>
      <c r="Y20" s="100">
        <v>9.9999999999999964E-2</v>
      </c>
      <c r="Z20" s="51">
        <v>0.20000000000000007</v>
      </c>
      <c r="AA20" s="51">
        <v>0.20000000000000007</v>
      </c>
      <c r="AB20" s="8">
        <v>2.9411764705882351</v>
      </c>
      <c r="AC20" s="14">
        <f t="shared" si="6"/>
        <v>0.45132830303975763</v>
      </c>
      <c r="AD20" s="8">
        <f t="shared" si="1"/>
        <v>1.0119731035141062</v>
      </c>
      <c r="AE20" s="14">
        <f t="shared" si="2"/>
        <v>4.3808359459485118</v>
      </c>
    </row>
    <row r="21" spans="1:31" s="122" customFormat="1" ht="15.3" x14ac:dyDescent="0.55000000000000004">
      <c r="A21" s="21">
        <v>2005</v>
      </c>
      <c r="B21" s="3" t="s">
        <v>40</v>
      </c>
      <c r="C21" s="130" t="s">
        <v>85</v>
      </c>
      <c r="D21" s="10">
        <v>2</v>
      </c>
      <c r="E21" s="10">
        <v>2</v>
      </c>
      <c r="F21" s="10">
        <v>3</v>
      </c>
      <c r="G21" s="10">
        <v>4</v>
      </c>
      <c r="H21" s="10">
        <v>5</v>
      </c>
      <c r="I21" s="12">
        <v>4</v>
      </c>
      <c r="J21" s="11">
        <v>2</v>
      </c>
      <c r="K21" s="61">
        <v>4</v>
      </c>
      <c r="L21" s="80">
        <v>1</v>
      </c>
      <c r="M21" s="88">
        <v>50</v>
      </c>
      <c r="N21" s="7">
        <v>0.23100000000000001</v>
      </c>
      <c r="O21" s="85">
        <v>3.4</v>
      </c>
      <c r="P21" s="74">
        <v>2.3641453380874395</v>
      </c>
      <c r="Q21" s="13">
        <f>P21/(9.81*N21)^0.5</f>
        <v>1.5704845853534277</v>
      </c>
      <c r="R21" s="19">
        <f>P21/N21</f>
        <v>10.234395402975927</v>
      </c>
      <c r="S21" s="6">
        <v>0.10499999999999998</v>
      </c>
      <c r="T21" s="6">
        <v>0.16999999999999993</v>
      </c>
      <c r="U21" s="93">
        <f>AVERAGE(V21:W21)</f>
        <v>0.38181818181818189</v>
      </c>
      <c r="V21" s="55">
        <v>0.43636363636363651</v>
      </c>
      <c r="W21" s="55">
        <v>0.32727272727272727</v>
      </c>
      <c r="X21" s="94">
        <f>W21-V21</f>
        <v>-0.10909090909090924</v>
      </c>
      <c r="Y21" s="100"/>
      <c r="Z21" s="51">
        <v>0.7567567567567568</v>
      </c>
      <c r="AA21" s="51">
        <v>0.83783783783783783</v>
      </c>
      <c r="AB21" s="8">
        <v>3.6363636363636376</v>
      </c>
      <c r="AC21" s="14">
        <f t="shared" si="6"/>
        <v>0.55800590194006428</v>
      </c>
      <c r="AD21" s="8">
        <f t="shared" si="1"/>
        <v>0.65013996797404561</v>
      </c>
      <c r="AE21" s="14">
        <f t="shared" si="2"/>
        <v>2.8144587358183792</v>
      </c>
    </row>
    <row r="22" spans="1:31" s="122" customFormat="1" ht="15.3" x14ac:dyDescent="0.55000000000000004">
      <c r="A22" s="21">
        <v>2005</v>
      </c>
      <c r="B22" s="3" t="s">
        <v>40</v>
      </c>
      <c r="C22" s="128">
        <v>6</v>
      </c>
      <c r="D22" s="10">
        <v>2</v>
      </c>
      <c r="E22" s="10">
        <v>2</v>
      </c>
      <c r="F22" s="10">
        <v>3</v>
      </c>
      <c r="G22" s="10">
        <v>4</v>
      </c>
      <c r="H22" s="10">
        <v>5</v>
      </c>
      <c r="I22" s="12">
        <v>5</v>
      </c>
      <c r="J22" s="11">
        <v>1</v>
      </c>
      <c r="K22" s="11">
        <v>1</v>
      </c>
      <c r="L22" s="80">
        <v>0</v>
      </c>
      <c r="M22" s="88">
        <v>50</v>
      </c>
      <c r="N22" s="7">
        <v>0.23100000000000001</v>
      </c>
      <c r="O22" s="85">
        <v>3.4</v>
      </c>
      <c r="P22" s="74">
        <v>1.5342060051590019</v>
      </c>
      <c r="Q22" s="13">
        <f t="shared" si="3"/>
        <v>1.0191619115126327</v>
      </c>
      <c r="R22" s="19">
        <f t="shared" si="4"/>
        <v>6.6415844379177562</v>
      </c>
      <c r="S22" s="6">
        <v>0.24</v>
      </c>
      <c r="T22" s="6">
        <v>0.26500000000000001</v>
      </c>
      <c r="U22" s="93">
        <f t="shared" si="5"/>
        <v>0.49504950495049505</v>
      </c>
      <c r="V22" s="55">
        <v>0.51485148514851486</v>
      </c>
      <c r="W22" s="55">
        <v>0.47524752475247523</v>
      </c>
      <c r="X22" s="94">
        <f t="shared" si="7"/>
        <v>-3.9603960396039639E-2</v>
      </c>
      <c r="Y22" s="100">
        <v>0.5</v>
      </c>
      <c r="Z22" s="51">
        <v>0</v>
      </c>
      <c r="AA22" s="51">
        <v>0.5</v>
      </c>
      <c r="AB22" s="8">
        <v>1.9801980198019802</v>
      </c>
      <c r="AC22" s="14">
        <f t="shared" si="6"/>
        <v>0.3038646000663715</v>
      </c>
      <c r="AD22" s="8">
        <f t="shared" si="1"/>
        <v>0.77477403260529598</v>
      </c>
      <c r="AE22" s="14">
        <f t="shared" si="2"/>
        <v>3.3540001411484672</v>
      </c>
    </row>
    <row r="23" spans="1:31" s="122" customFormat="1" ht="15.3" x14ac:dyDescent="0.55000000000000004">
      <c r="A23" s="21">
        <v>2005</v>
      </c>
      <c r="B23" s="3" t="s">
        <v>40</v>
      </c>
      <c r="C23" s="128">
        <v>6</v>
      </c>
      <c r="D23" s="10">
        <v>2</v>
      </c>
      <c r="E23" s="10">
        <v>2</v>
      </c>
      <c r="F23" s="10">
        <v>3</v>
      </c>
      <c r="G23" s="10">
        <v>4</v>
      </c>
      <c r="H23" s="10">
        <v>5</v>
      </c>
      <c r="I23" s="12">
        <v>5</v>
      </c>
      <c r="J23" s="11">
        <v>2</v>
      </c>
      <c r="K23" s="11">
        <v>1</v>
      </c>
      <c r="L23" s="80">
        <v>0</v>
      </c>
      <c r="M23" s="88">
        <v>50</v>
      </c>
      <c r="N23" s="7">
        <v>0.23100000000000001</v>
      </c>
      <c r="O23" s="85">
        <v>3.4</v>
      </c>
      <c r="P23" s="74">
        <v>1.2787877713926401</v>
      </c>
      <c r="Q23" s="13">
        <f>P23/(9.81*N23)^0.5</f>
        <v>0.84948943305461255</v>
      </c>
      <c r="R23" s="19">
        <f>P23/N23</f>
        <v>5.5358777982365366</v>
      </c>
      <c r="S23" s="6">
        <v>0.25333333333333335</v>
      </c>
      <c r="T23" s="6">
        <v>0.26</v>
      </c>
      <c r="U23" s="93">
        <f>AVERAGE(V23:W23)</f>
        <v>0.47727272727272718</v>
      </c>
      <c r="V23" s="55">
        <v>0.52597402597402587</v>
      </c>
      <c r="W23" s="55">
        <v>0.42857142857142844</v>
      </c>
      <c r="X23" s="94">
        <f>W23-V23</f>
        <v>-9.7402597402597435E-2</v>
      </c>
      <c r="Y23" s="100">
        <v>0.53846153846153855</v>
      </c>
      <c r="Z23" s="51">
        <v>0.11538461538461549</v>
      </c>
      <c r="AA23" s="51">
        <v>0.46153846153846151</v>
      </c>
      <c r="AB23" s="8">
        <v>1.94805194805195</v>
      </c>
      <c r="AC23" s="14">
        <f t="shared" si="6"/>
        <v>0.29893173318217747</v>
      </c>
      <c r="AD23" s="8">
        <f t="shared" si="1"/>
        <v>0.65644438931488791</v>
      </c>
      <c r="AE23" s="14">
        <f t="shared" si="2"/>
        <v>2.8417506030947526</v>
      </c>
    </row>
    <row r="24" spans="1:31" s="122" customFormat="1" ht="15.3" x14ac:dyDescent="0.55000000000000004">
      <c r="A24" s="21">
        <v>2005</v>
      </c>
      <c r="B24" s="3" t="s">
        <v>40</v>
      </c>
      <c r="C24" s="128" t="s">
        <v>86</v>
      </c>
      <c r="D24" s="10">
        <v>2</v>
      </c>
      <c r="E24" s="10">
        <v>2</v>
      </c>
      <c r="F24" s="10">
        <v>3</v>
      </c>
      <c r="G24" s="10">
        <v>4</v>
      </c>
      <c r="H24" s="10">
        <v>5</v>
      </c>
      <c r="I24" s="12">
        <v>6</v>
      </c>
      <c r="J24" s="11">
        <v>1</v>
      </c>
      <c r="K24" s="11">
        <v>1</v>
      </c>
      <c r="L24" s="80">
        <v>0</v>
      </c>
      <c r="M24" s="88">
        <v>50</v>
      </c>
      <c r="N24" s="7">
        <v>0.23100000000000001</v>
      </c>
      <c r="O24" s="85">
        <v>3.4</v>
      </c>
      <c r="P24" s="74">
        <v>2.2446537354796328</v>
      </c>
      <c r="Q24" s="13">
        <f t="shared" si="3"/>
        <v>1.4911071812017218</v>
      </c>
      <c r="R24" s="19">
        <f t="shared" si="4"/>
        <v>9.7171157380070685</v>
      </c>
      <c r="S24" s="6">
        <v>0.17000000000000007</v>
      </c>
      <c r="T24" s="6">
        <v>0.19</v>
      </c>
      <c r="U24" s="93">
        <f t="shared" si="5"/>
        <v>0.45833333333333331</v>
      </c>
      <c r="V24" s="55">
        <v>0.47222222222222221</v>
      </c>
      <c r="W24" s="55">
        <v>0.44444444444444442</v>
      </c>
      <c r="X24" s="94">
        <f t="shared" si="7"/>
        <v>-2.777777777777779E-2</v>
      </c>
      <c r="Y24" s="100">
        <v>0.42105263157894735</v>
      </c>
      <c r="Z24" s="51">
        <v>5.2631578947368453E-2</v>
      </c>
      <c r="AA24" s="51">
        <v>0.6315789473684208</v>
      </c>
      <c r="AB24" s="8">
        <v>2.7777777777777772</v>
      </c>
      <c r="AC24" s="14">
        <f t="shared" si="6"/>
        <v>0.42625450842643775</v>
      </c>
      <c r="AD24" s="8">
        <f t="shared" si="1"/>
        <v>0.80807534477266796</v>
      </c>
      <c r="AE24" s="14">
        <f t="shared" si="2"/>
        <v>3.4981616656825452</v>
      </c>
    </row>
    <row r="25" spans="1:31" s="123" customFormat="1" ht="15.3" x14ac:dyDescent="0.55000000000000004">
      <c r="A25" s="40">
        <v>2005</v>
      </c>
      <c r="B25" s="33" t="s">
        <v>40</v>
      </c>
      <c r="C25" s="129" t="s">
        <v>87</v>
      </c>
      <c r="D25" s="23">
        <v>2</v>
      </c>
      <c r="E25" s="23">
        <v>2</v>
      </c>
      <c r="F25" s="23">
        <v>3</v>
      </c>
      <c r="G25" s="23">
        <v>4</v>
      </c>
      <c r="H25" s="23">
        <v>5</v>
      </c>
      <c r="I25" s="24">
        <v>7</v>
      </c>
      <c r="J25" s="34">
        <v>1</v>
      </c>
      <c r="K25" s="34">
        <v>3</v>
      </c>
      <c r="L25" s="83">
        <v>0</v>
      </c>
      <c r="M25" s="89">
        <v>50</v>
      </c>
      <c r="N25" s="41">
        <v>0.23100000000000001</v>
      </c>
      <c r="O25" s="90">
        <v>3.4</v>
      </c>
      <c r="P25" s="76">
        <v>1.5177389929790115</v>
      </c>
      <c r="Q25" s="67">
        <f t="shared" si="3"/>
        <v>1.008222994865307</v>
      </c>
      <c r="R25" s="69">
        <f t="shared" si="4"/>
        <v>6.570298670904811</v>
      </c>
      <c r="S25" s="26">
        <v>0.16499999999999998</v>
      </c>
      <c r="T25" s="26">
        <v>0.23</v>
      </c>
      <c r="U25" s="96">
        <f t="shared" si="5"/>
        <v>0.41772151898734167</v>
      </c>
      <c r="V25" s="57">
        <v>0.43037974683544283</v>
      </c>
      <c r="W25" s="57">
        <v>0.40506329113924056</v>
      </c>
      <c r="X25" s="97">
        <f t="shared" si="7"/>
        <v>-2.5316455696202278E-2</v>
      </c>
      <c r="Y25" s="102">
        <v>0.60000000000000009</v>
      </c>
      <c r="Z25" s="53">
        <v>0.14999999999999988</v>
      </c>
      <c r="AA25" s="53">
        <v>0.55000000000000004</v>
      </c>
      <c r="AB25" s="47">
        <v>2.5316455696202529</v>
      </c>
      <c r="AC25" s="48">
        <f t="shared" si="6"/>
        <v>0.38848512160384202</v>
      </c>
      <c r="AD25" s="47">
        <f t="shared" si="1"/>
        <v>0.59950690222670966</v>
      </c>
      <c r="AE25" s="48">
        <f t="shared" si="2"/>
        <v>2.5952679750074008</v>
      </c>
    </row>
    <row r="26" spans="1:31" s="122" customFormat="1" ht="15.3" x14ac:dyDescent="0.55000000000000004">
      <c r="A26" s="21">
        <v>2005</v>
      </c>
      <c r="B26" s="3" t="s">
        <v>39</v>
      </c>
      <c r="C26" s="128">
        <v>1</v>
      </c>
      <c r="D26" s="10">
        <v>2</v>
      </c>
      <c r="E26" s="10">
        <v>2</v>
      </c>
      <c r="F26" s="10">
        <v>3</v>
      </c>
      <c r="G26" s="10">
        <v>5</v>
      </c>
      <c r="H26" s="10">
        <v>6</v>
      </c>
      <c r="I26" s="12">
        <v>1</v>
      </c>
      <c r="J26" s="11">
        <v>1</v>
      </c>
      <c r="K26" s="11">
        <v>3</v>
      </c>
      <c r="L26" s="80">
        <v>0</v>
      </c>
      <c r="M26" s="88">
        <v>50</v>
      </c>
      <c r="N26" s="7">
        <v>0.22</v>
      </c>
      <c r="O26" s="85">
        <v>4</v>
      </c>
      <c r="P26" s="74">
        <v>2.9675908893774507</v>
      </c>
      <c r="Q26" s="13">
        <f>P26/(9.81*N26)^0.5</f>
        <v>2.0200317009392643</v>
      </c>
      <c r="R26" s="13">
        <f>P26/N26</f>
        <v>13.48904949717023</v>
      </c>
      <c r="S26" s="6">
        <v>0.17</v>
      </c>
      <c r="T26" s="6">
        <v>0.16999999999999998</v>
      </c>
      <c r="U26" s="93">
        <f>AVERAGE(V26:W26)</f>
        <v>0.50392327811682658</v>
      </c>
      <c r="V26" s="55">
        <v>0.45945945945945943</v>
      </c>
      <c r="W26" s="55">
        <v>0.54838709677419373</v>
      </c>
      <c r="X26" s="94">
        <f>W26-V26</f>
        <v>8.8927637314734298E-2</v>
      </c>
      <c r="Y26" s="100">
        <v>0.54999999999999993</v>
      </c>
      <c r="Z26" s="51">
        <v>0.1999999999999999</v>
      </c>
      <c r="AA26" s="51">
        <v>0.6</v>
      </c>
      <c r="AB26" s="8">
        <v>2.9411764705882355</v>
      </c>
      <c r="AC26" s="14">
        <f t="shared" si="6"/>
        <v>0.44045132386023722</v>
      </c>
      <c r="AD26" s="8">
        <f t="shared" si="1"/>
        <v>1.0089809023883332</v>
      </c>
      <c r="AE26" s="14">
        <f t="shared" si="2"/>
        <v>4.5862768290378781</v>
      </c>
    </row>
    <row r="27" spans="1:31" s="122" customFormat="1" ht="15.3" x14ac:dyDescent="0.55000000000000004">
      <c r="A27" s="21">
        <v>2005</v>
      </c>
      <c r="B27" s="3" t="s">
        <v>39</v>
      </c>
      <c r="C27" s="128">
        <v>4</v>
      </c>
      <c r="D27" s="10">
        <v>2</v>
      </c>
      <c r="E27" s="10">
        <v>2</v>
      </c>
      <c r="F27" s="10">
        <v>3</v>
      </c>
      <c r="G27" s="10">
        <v>5</v>
      </c>
      <c r="H27" s="10">
        <v>6</v>
      </c>
      <c r="I27" s="12">
        <v>2</v>
      </c>
      <c r="J27" s="11">
        <v>1</v>
      </c>
      <c r="K27" s="11">
        <v>1</v>
      </c>
      <c r="L27" s="80">
        <v>0</v>
      </c>
      <c r="M27" s="88">
        <v>50</v>
      </c>
      <c r="N27" s="7">
        <v>0.22</v>
      </c>
      <c r="O27" s="85">
        <v>4</v>
      </c>
      <c r="P27" s="74">
        <v>0.49001142108410128</v>
      </c>
      <c r="Q27" s="13">
        <f t="shared" si="3"/>
        <v>0.33354954955392596</v>
      </c>
      <c r="R27" s="19">
        <f t="shared" si="4"/>
        <v>2.2273246412913696</v>
      </c>
      <c r="S27" s="6">
        <v>0.79499999999999993</v>
      </c>
      <c r="T27" s="6">
        <v>0.40999999999999992</v>
      </c>
      <c r="U27" s="93">
        <f t="shared" si="5"/>
        <v>0.65991735537190088</v>
      </c>
      <c r="V27" s="55">
        <v>0.61983471074380181</v>
      </c>
      <c r="W27" s="55">
        <v>0.7</v>
      </c>
      <c r="X27" s="94">
        <f t="shared" si="7"/>
        <v>8.0165289256198147E-2</v>
      </c>
      <c r="Y27" s="100">
        <v>0.54237288135593209</v>
      </c>
      <c r="Z27" s="51">
        <v>0.1186440677966103</v>
      </c>
      <c r="AA27" s="51">
        <v>0.47457627118644086</v>
      </c>
      <c r="AB27" s="8">
        <v>0.82987551867219922</v>
      </c>
      <c r="AC27" s="14">
        <f t="shared" si="6"/>
        <v>0.12427672208504618</v>
      </c>
      <c r="AD27" s="8">
        <f t="shared" si="1"/>
        <v>0.59046376240634202</v>
      </c>
      <c r="AE27" s="14">
        <f t="shared" si="2"/>
        <v>2.6839261927561</v>
      </c>
    </row>
    <row r="28" spans="1:31" s="121" customFormat="1" ht="15.3" x14ac:dyDescent="0.55000000000000004">
      <c r="A28" s="39">
        <v>2002</v>
      </c>
      <c r="B28" s="32" t="s">
        <v>17</v>
      </c>
      <c r="C28" s="127">
        <v>1</v>
      </c>
      <c r="D28" s="17">
        <v>3</v>
      </c>
      <c r="E28" s="17">
        <v>2</v>
      </c>
      <c r="F28" s="17">
        <v>1</v>
      </c>
      <c r="G28" s="17">
        <v>1</v>
      </c>
      <c r="H28" s="17">
        <v>7</v>
      </c>
      <c r="I28" s="37">
        <v>1</v>
      </c>
      <c r="J28" s="37">
        <v>1</v>
      </c>
      <c r="K28" s="64">
        <v>4</v>
      </c>
      <c r="L28" s="82">
        <v>1</v>
      </c>
      <c r="M28" s="86">
        <v>200</v>
      </c>
      <c r="N28" s="46">
        <v>0.26</v>
      </c>
      <c r="O28" s="87">
        <v>12.5</v>
      </c>
      <c r="P28" s="73">
        <v>1.3200471754000136</v>
      </c>
      <c r="Q28" s="50">
        <f t="shared" si="3"/>
        <v>0.82654837134834802</v>
      </c>
      <c r="R28" s="19">
        <f t="shared" si="4"/>
        <v>5.0771045207692831</v>
      </c>
      <c r="S28" s="20">
        <v>0.17149999999999999</v>
      </c>
      <c r="T28" s="20">
        <v>0.21650000000000036</v>
      </c>
      <c r="U28" s="98">
        <f t="shared" si="5"/>
        <v>0.44250858504837665</v>
      </c>
      <c r="V28" s="56">
        <v>0.43882909890868238</v>
      </c>
      <c r="W28" s="56">
        <v>0.44618807118807086</v>
      </c>
      <c r="X28" s="95">
        <f t="shared" si="7"/>
        <v>7.358972279388476E-3</v>
      </c>
      <c r="Y28" s="101">
        <v>8.3682008368199057E-2</v>
      </c>
      <c r="Z28" s="52">
        <v>0.56276150627615118</v>
      </c>
      <c r="AA28" s="52">
        <v>0.62552301255230047</v>
      </c>
      <c r="AB28" s="49">
        <v>2.5773195876288635</v>
      </c>
      <c r="AC28" s="50">
        <f t="shared" si="6"/>
        <v>0.41958547413872288</v>
      </c>
      <c r="AD28" s="49">
        <f t="shared" si="1"/>
        <v>0.51217830405520581</v>
      </c>
      <c r="AE28" s="50">
        <f t="shared" si="2"/>
        <v>1.9699165540584838</v>
      </c>
    </row>
    <row r="29" spans="1:31" s="122" customFormat="1" ht="15.3" x14ac:dyDescent="0.55000000000000004">
      <c r="A29" s="21">
        <v>2002</v>
      </c>
      <c r="B29" s="2" t="s">
        <v>17</v>
      </c>
      <c r="C29" s="128">
        <v>2</v>
      </c>
      <c r="D29" s="10">
        <v>3</v>
      </c>
      <c r="E29" s="10">
        <v>2</v>
      </c>
      <c r="F29" s="10">
        <v>1</v>
      </c>
      <c r="G29" s="10">
        <v>1</v>
      </c>
      <c r="H29" s="10">
        <v>7</v>
      </c>
      <c r="I29" s="12">
        <v>2</v>
      </c>
      <c r="J29" s="12">
        <v>1</v>
      </c>
      <c r="K29" s="12">
        <v>1</v>
      </c>
      <c r="L29" s="78">
        <v>0</v>
      </c>
      <c r="M29" s="88">
        <v>200</v>
      </c>
      <c r="N29" s="7">
        <v>0.26</v>
      </c>
      <c r="O29" s="85">
        <v>12.5</v>
      </c>
      <c r="P29" s="74">
        <v>1.4511216568987182</v>
      </c>
      <c r="Q29" s="19">
        <f t="shared" si="3"/>
        <v>0.90862074059928288</v>
      </c>
      <c r="R29" s="19">
        <f t="shared" si="4"/>
        <v>5.5812371419181463</v>
      </c>
      <c r="S29" s="6">
        <v>0.21924999999999994</v>
      </c>
      <c r="T29" s="6">
        <v>0.19299999999999998</v>
      </c>
      <c r="U29" s="93">
        <f t="shared" si="5"/>
        <v>0.52331811584491272</v>
      </c>
      <c r="V29" s="55">
        <v>0.57244655581947756</v>
      </c>
      <c r="W29" s="55">
        <v>0.47418967587034794</v>
      </c>
      <c r="X29" s="94">
        <f t="shared" si="7"/>
        <v>-9.8256879949129627E-2</v>
      </c>
      <c r="Y29" s="100">
        <v>0.40354330708661423</v>
      </c>
      <c r="Z29" s="51">
        <v>3.3096926713948017E-2</v>
      </c>
      <c r="AA29" s="51">
        <v>0.55708661417322825</v>
      </c>
      <c r="AB29" s="8">
        <v>2.4257125530624628</v>
      </c>
      <c r="AC29" s="14">
        <f t="shared" si="6"/>
        <v>0.39490397565997498</v>
      </c>
      <c r="AD29" s="49">
        <f t="shared" si="1"/>
        <v>0.59822490305649645</v>
      </c>
      <c r="AE29" s="50">
        <f t="shared" si="2"/>
        <v>2.3008650117557554</v>
      </c>
    </row>
    <row r="30" spans="1:31" s="122" customFormat="1" ht="15.3" x14ac:dyDescent="0.55000000000000004">
      <c r="A30" s="21">
        <v>2002</v>
      </c>
      <c r="B30" s="2" t="s">
        <v>17</v>
      </c>
      <c r="C30" s="128">
        <v>4</v>
      </c>
      <c r="D30" s="10">
        <v>3</v>
      </c>
      <c r="E30" s="10">
        <v>2</v>
      </c>
      <c r="F30" s="10">
        <v>1</v>
      </c>
      <c r="G30" s="10">
        <v>1</v>
      </c>
      <c r="H30" s="10">
        <v>7</v>
      </c>
      <c r="I30" s="12">
        <v>3</v>
      </c>
      <c r="J30" s="12">
        <v>1</v>
      </c>
      <c r="K30" s="12">
        <v>3</v>
      </c>
      <c r="L30" s="78">
        <v>0</v>
      </c>
      <c r="M30" s="88">
        <v>200</v>
      </c>
      <c r="N30" s="7">
        <v>0.26</v>
      </c>
      <c r="O30" s="85">
        <v>12.5</v>
      </c>
      <c r="P30" s="74">
        <v>1.1100000000000001</v>
      </c>
      <c r="Q30" s="19">
        <f t="shared" si="3"/>
        <v>0.69502720000794371</v>
      </c>
      <c r="R30" s="19">
        <f t="shared" si="4"/>
        <v>4.2692307692307692</v>
      </c>
      <c r="S30" s="6">
        <v>0.27775</v>
      </c>
      <c r="T30" s="6">
        <v>0.22399999999999998</v>
      </c>
      <c r="U30" s="93">
        <f t="shared" si="5"/>
        <v>0.55244709930954461</v>
      </c>
      <c r="V30" s="55">
        <v>0.57035647279549717</v>
      </c>
      <c r="W30" s="55">
        <v>0.53453772582359205</v>
      </c>
      <c r="X30" s="94">
        <f t="shared" si="7"/>
        <v>-3.5818746971905124E-2</v>
      </c>
      <c r="Y30" s="100">
        <v>0.45519713261648753</v>
      </c>
      <c r="Z30" s="51">
        <v>0.11648745519713261</v>
      </c>
      <c r="AA30" s="51">
        <v>0.50896057347670243</v>
      </c>
      <c r="AB30" s="8">
        <v>1.9930244145490785</v>
      </c>
      <c r="AC30" s="14">
        <f t="shared" si="6"/>
        <v>0.32446270845206709</v>
      </c>
      <c r="AD30" s="8">
        <f t="shared" si="1"/>
        <v>0.55694250000000001</v>
      </c>
      <c r="AE30" s="14">
        <f t="shared" si="2"/>
        <v>2.1420865384615384</v>
      </c>
    </row>
    <row r="31" spans="1:31" s="122" customFormat="1" ht="15.3" x14ac:dyDescent="0.55000000000000004">
      <c r="A31" s="21">
        <v>2005</v>
      </c>
      <c r="B31" s="3" t="s">
        <v>38</v>
      </c>
      <c r="C31" s="128" t="s">
        <v>88</v>
      </c>
      <c r="D31" s="10">
        <v>3</v>
      </c>
      <c r="E31" s="10">
        <v>2</v>
      </c>
      <c r="F31" s="10">
        <v>3</v>
      </c>
      <c r="G31" s="10">
        <v>1</v>
      </c>
      <c r="H31" s="10">
        <v>7</v>
      </c>
      <c r="I31" s="12">
        <v>4</v>
      </c>
      <c r="J31" s="11">
        <v>1</v>
      </c>
      <c r="K31" s="11">
        <v>3</v>
      </c>
      <c r="L31" s="80">
        <v>0</v>
      </c>
      <c r="M31" s="88">
        <v>50</v>
      </c>
      <c r="N31" s="7">
        <v>0.23599999999999999</v>
      </c>
      <c r="O31" s="85">
        <v>13</v>
      </c>
      <c r="P31" s="74">
        <v>2.3884460971570891</v>
      </c>
      <c r="Q31" s="13">
        <f t="shared" si="3"/>
        <v>1.5697299310569672</v>
      </c>
      <c r="R31" s="13">
        <f t="shared" si="4"/>
        <v>10.120534309987667</v>
      </c>
      <c r="S31" s="6">
        <v>0.23499999999999999</v>
      </c>
      <c r="T31" s="6">
        <v>0.2350000000000001</v>
      </c>
      <c r="U31" s="93">
        <f t="shared" si="5"/>
        <v>0.5004528985507245</v>
      </c>
      <c r="V31" s="55">
        <v>0.47916666666666691</v>
      </c>
      <c r="W31" s="55">
        <v>0.52173913043478215</v>
      </c>
      <c r="X31" s="94">
        <f t="shared" si="7"/>
        <v>4.2572463768115243E-2</v>
      </c>
      <c r="Y31" s="100">
        <v>0.75000000000000067</v>
      </c>
      <c r="Z31" s="51">
        <v>0.62499999999999967</v>
      </c>
      <c r="AA31" s="51">
        <v>0.3333333333333327</v>
      </c>
      <c r="AB31" s="8">
        <v>2.1276595744680846</v>
      </c>
      <c r="AC31" s="14">
        <f t="shared" si="6"/>
        <v>0.33000737064311708</v>
      </c>
      <c r="AD31" s="8">
        <f t="shared" si="1"/>
        <v>1.1225696656638322</v>
      </c>
      <c r="AE31" s="14">
        <f t="shared" si="2"/>
        <v>4.7566511256942041</v>
      </c>
    </row>
    <row r="32" spans="1:31" s="122" customFormat="1" ht="15.3" x14ac:dyDescent="0.55000000000000004">
      <c r="A32" s="21">
        <v>2005</v>
      </c>
      <c r="B32" s="3" t="s">
        <v>38</v>
      </c>
      <c r="C32" s="128" t="s">
        <v>89</v>
      </c>
      <c r="D32" s="10">
        <v>3</v>
      </c>
      <c r="E32" s="10">
        <v>2</v>
      </c>
      <c r="F32" s="10">
        <v>3</v>
      </c>
      <c r="G32" s="10">
        <v>1</v>
      </c>
      <c r="H32" s="10">
        <v>7</v>
      </c>
      <c r="I32" s="12">
        <v>5</v>
      </c>
      <c r="J32" s="11">
        <v>1</v>
      </c>
      <c r="K32" s="11">
        <v>1</v>
      </c>
      <c r="L32" s="80">
        <v>0</v>
      </c>
      <c r="M32" s="88">
        <v>50</v>
      </c>
      <c r="N32" s="7">
        <v>0.23599999999999999</v>
      </c>
      <c r="O32" s="85">
        <v>13</v>
      </c>
      <c r="P32" s="74">
        <v>1.6791423567815853</v>
      </c>
      <c r="Q32" s="19">
        <f t="shared" si="3"/>
        <v>1.1035626967185577</v>
      </c>
      <c r="R32" s="19">
        <f t="shared" si="4"/>
        <v>7.1150099863626499</v>
      </c>
      <c r="S32" s="6">
        <v>0.22499999999999998</v>
      </c>
      <c r="T32" s="6">
        <v>0.23000000000000009</v>
      </c>
      <c r="U32" s="93">
        <f t="shared" si="5"/>
        <v>0.49659863945578214</v>
      </c>
      <c r="V32" s="55">
        <v>0.46938775510204078</v>
      </c>
      <c r="W32" s="55">
        <v>0.5238095238095235</v>
      </c>
      <c r="X32" s="94">
        <f t="shared" si="7"/>
        <v>5.4421768707482721E-2</v>
      </c>
      <c r="Y32" s="100">
        <v>0.59090909090909149</v>
      </c>
      <c r="Z32" s="51">
        <v>4.5454545454545497E-2</v>
      </c>
      <c r="AA32" s="51">
        <v>0.45454545454545398</v>
      </c>
      <c r="AB32" s="8">
        <v>2.1978021978021975</v>
      </c>
      <c r="AC32" s="14">
        <f t="shared" si="6"/>
        <v>0.34088673451047263</v>
      </c>
      <c r="AD32" s="8">
        <f t="shared" si="1"/>
        <v>0.7640097723356214</v>
      </c>
      <c r="AE32" s="14">
        <f t="shared" si="2"/>
        <v>3.2373295437950063</v>
      </c>
    </row>
    <row r="33" spans="1:31" s="123" customFormat="1" ht="15.3" x14ac:dyDescent="0.55000000000000004">
      <c r="A33" s="22">
        <v>2005</v>
      </c>
      <c r="B33" s="33" t="s">
        <v>38</v>
      </c>
      <c r="C33" s="129" t="s">
        <v>90</v>
      </c>
      <c r="D33" s="23">
        <v>3</v>
      </c>
      <c r="E33" s="23">
        <v>2</v>
      </c>
      <c r="F33" s="23">
        <v>3</v>
      </c>
      <c r="G33" s="23">
        <v>1</v>
      </c>
      <c r="H33" s="23">
        <v>7</v>
      </c>
      <c r="I33" s="24">
        <v>6</v>
      </c>
      <c r="J33" s="34">
        <v>1</v>
      </c>
      <c r="K33" s="34">
        <v>1</v>
      </c>
      <c r="L33" s="83">
        <v>0</v>
      </c>
      <c r="M33" s="89">
        <v>50</v>
      </c>
      <c r="N33" s="41">
        <v>0.23599999999999999</v>
      </c>
      <c r="O33" s="90">
        <v>13</v>
      </c>
      <c r="P33" s="76">
        <v>1.6691429007090106</v>
      </c>
      <c r="Q33" s="69">
        <f t="shared" si="3"/>
        <v>1.096990873510953</v>
      </c>
      <c r="R33" s="69">
        <f t="shared" si="4"/>
        <v>7.0726394097839433</v>
      </c>
      <c r="S33" s="26">
        <v>0.30499999999999994</v>
      </c>
      <c r="T33" s="26">
        <v>0.34000000000000008</v>
      </c>
      <c r="U33" s="96">
        <f t="shared" si="5"/>
        <v>0.47267693789118914</v>
      </c>
      <c r="V33" s="57">
        <v>0.46774193548387094</v>
      </c>
      <c r="W33" s="57">
        <v>0.47761194029850729</v>
      </c>
      <c r="X33" s="97">
        <f t="shared" si="7"/>
        <v>9.8700048146363462E-3</v>
      </c>
      <c r="Y33" s="102">
        <v>0.43333333333333407</v>
      </c>
      <c r="Z33" s="53">
        <v>0</v>
      </c>
      <c r="AA33" s="53">
        <v>0.53333333333333333</v>
      </c>
      <c r="AB33" s="47">
        <v>1.5503875968992247</v>
      </c>
      <c r="AC33" s="48">
        <f t="shared" si="6"/>
        <v>0.24047048713529465</v>
      </c>
      <c r="AD33" s="47">
        <f t="shared" si="1"/>
        <v>1.0765971709573119</v>
      </c>
      <c r="AE33" s="48">
        <f t="shared" si="2"/>
        <v>4.561852419310644</v>
      </c>
    </row>
    <row r="34" spans="1:31" s="122" customFormat="1" ht="15.3" x14ac:dyDescent="0.55000000000000004">
      <c r="A34" s="21">
        <v>2002</v>
      </c>
      <c r="B34" s="2" t="s">
        <v>44</v>
      </c>
      <c r="C34" s="128">
        <v>3</v>
      </c>
      <c r="D34" s="10">
        <v>3</v>
      </c>
      <c r="E34" s="10">
        <v>2</v>
      </c>
      <c r="F34" s="10">
        <v>1</v>
      </c>
      <c r="G34" s="10">
        <v>2</v>
      </c>
      <c r="H34" s="10">
        <v>8</v>
      </c>
      <c r="I34" s="12">
        <v>1</v>
      </c>
      <c r="J34" s="11">
        <v>1</v>
      </c>
      <c r="K34" s="11">
        <v>1</v>
      </c>
      <c r="L34" s="80">
        <v>0</v>
      </c>
      <c r="M34" s="88">
        <v>200</v>
      </c>
      <c r="N34" s="7">
        <v>0.32</v>
      </c>
      <c r="O34" s="85">
        <v>23.7</v>
      </c>
      <c r="P34" s="74">
        <v>0.27200000000000002</v>
      </c>
      <c r="Q34" s="13">
        <f t="shared" si="3"/>
        <v>0.15351803793514851</v>
      </c>
      <c r="R34" s="13">
        <f t="shared" si="4"/>
        <v>0.85000000000000009</v>
      </c>
      <c r="S34" s="6">
        <v>1.2137387387387386</v>
      </c>
      <c r="T34" s="6">
        <v>0.41036036036036044</v>
      </c>
      <c r="U34" s="93">
        <f t="shared" si="5"/>
        <v>0.74732495962489454</v>
      </c>
      <c r="V34" s="55">
        <v>0.74850464709671483</v>
      </c>
      <c r="W34" s="55">
        <v>0.74614527215307436</v>
      </c>
      <c r="X34" s="94">
        <f t="shared" si="7"/>
        <v>-2.3593749436404687E-3</v>
      </c>
      <c r="Y34" s="100">
        <v>0.56017347307553289</v>
      </c>
      <c r="Z34" s="51">
        <v>1.1926273942898247E-2</v>
      </c>
      <c r="AA34" s="51">
        <v>0.53614022406938922</v>
      </c>
      <c r="AB34" s="8">
        <v>0.615725974206074</v>
      </c>
      <c r="AC34" s="14">
        <f t="shared" si="6"/>
        <v>0.1112059334892051</v>
      </c>
      <c r="AD34" s="8">
        <f t="shared" si="1"/>
        <v>0.44175495495495504</v>
      </c>
      <c r="AE34" s="14">
        <f t="shared" si="2"/>
        <v>1.3804842342342345</v>
      </c>
    </row>
    <row r="35" spans="1:31" s="122" customFormat="1" ht="15.3" x14ac:dyDescent="0.55000000000000004">
      <c r="A35" s="21">
        <v>2002</v>
      </c>
      <c r="B35" s="2" t="s">
        <v>44</v>
      </c>
      <c r="C35" s="128">
        <v>5</v>
      </c>
      <c r="D35" s="10">
        <v>3</v>
      </c>
      <c r="E35" s="10">
        <v>2</v>
      </c>
      <c r="F35" s="10">
        <v>1</v>
      </c>
      <c r="G35" s="10">
        <v>2</v>
      </c>
      <c r="H35" s="10">
        <v>8</v>
      </c>
      <c r="I35" s="12">
        <v>2</v>
      </c>
      <c r="J35" s="11">
        <v>1</v>
      </c>
      <c r="K35" s="11">
        <v>1</v>
      </c>
      <c r="L35" s="80">
        <v>0</v>
      </c>
      <c r="M35" s="88">
        <v>200</v>
      </c>
      <c r="N35" s="7">
        <v>0.32</v>
      </c>
      <c r="O35" s="85">
        <v>23.7</v>
      </c>
      <c r="P35" s="74">
        <v>0.433</v>
      </c>
      <c r="Q35" s="19">
        <f t="shared" si="3"/>
        <v>0.24438717068352683</v>
      </c>
      <c r="R35" s="19">
        <f t="shared" si="4"/>
        <v>1.3531249999999999</v>
      </c>
      <c r="S35" s="6">
        <v>0.62815315315315323</v>
      </c>
      <c r="T35" s="6">
        <v>0.3628378378378378</v>
      </c>
      <c r="U35" s="93">
        <f t="shared" si="5"/>
        <v>0.63498709335845782</v>
      </c>
      <c r="V35" s="55">
        <v>0.69073759084583275</v>
      </c>
      <c r="W35" s="55">
        <v>0.57923659587108278</v>
      </c>
      <c r="X35" s="94">
        <f t="shared" si="7"/>
        <v>-0.11150099497474997</v>
      </c>
      <c r="Y35" s="100">
        <v>0.44961240310077522</v>
      </c>
      <c r="Z35" s="51">
        <v>0</v>
      </c>
      <c r="AA35" s="51">
        <v>0.44961240310077522</v>
      </c>
      <c r="AB35" s="8">
        <v>1.009090909090909</v>
      </c>
      <c r="AC35" s="14">
        <f t="shared" si="6"/>
        <v>0.18225136054333135</v>
      </c>
      <c r="AD35" s="8">
        <f t="shared" si="1"/>
        <v>0.4290990990990991</v>
      </c>
      <c r="AE35" s="14">
        <f t="shared" si="2"/>
        <v>1.3409346846846846</v>
      </c>
    </row>
    <row r="36" spans="1:31" s="121" customFormat="1" ht="15.3" x14ac:dyDescent="0.55000000000000004">
      <c r="A36" s="15">
        <v>2002</v>
      </c>
      <c r="B36" s="16" t="s">
        <v>47</v>
      </c>
      <c r="C36" s="127">
        <v>2</v>
      </c>
      <c r="D36" s="17">
        <v>3</v>
      </c>
      <c r="E36" s="17">
        <v>2</v>
      </c>
      <c r="F36" s="17">
        <v>1</v>
      </c>
      <c r="G36" s="17">
        <v>3</v>
      </c>
      <c r="H36" s="17">
        <v>9</v>
      </c>
      <c r="I36" s="37">
        <v>1</v>
      </c>
      <c r="J36" s="18">
        <v>1</v>
      </c>
      <c r="K36" s="18">
        <v>1</v>
      </c>
      <c r="L36" s="79">
        <v>0</v>
      </c>
      <c r="M36" s="86">
        <v>200</v>
      </c>
      <c r="N36" s="46">
        <v>0.35</v>
      </c>
      <c r="O36" s="87">
        <v>43</v>
      </c>
      <c r="P36" s="73">
        <v>0.70899999999999996</v>
      </c>
      <c r="Q36" s="19">
        <f t="shared" si="3"/>
        <v>0.3826288472093568</v>
      </c>
      <c r="R36" s="19">
        <f t="shared" si="4"/>
        <v>2.0257142857142858</v>
      </c>
      <c r="S36" s="20">
        <v>0.70075075075075066</v>
      </c>
      <c r="T36" s="20">
        <v>0.31028528528528537</v>
      </c>
      <c r="U36" s="98">
        <f t="shared" si="5"/>
        <v>0.69450678954720901</v>
      </c>
      <c r="V36" s="56">
        <v>0.75133241967412812</v>
      </c>
      <c r="W36" s="56">
        <v>0.63768115942028991</v>
      </c>
      <c r="X36" s="95">
        <f t="shared" si="7"/>
        <v>-0.1136512602538382</v>
      </c>
      <c r="Y36" s="101">
        <v>0.71280071280071289</v>
      </c>
      <c r="Z36" s="52">
        <v>0.38610038610038633</v>
      </c>
      <c r="AA36" s="52">
        <v>1.9899019899019987E-2</v>
      </c>
      <c r="AB36" s="49">
        <v>0.98908442860325241</v>
      </c>
      <c r="AC36" s="50">
        <f t="shared" si="6"/>
        <v>0.18682409329790656</v>
      </c>
      <c r="AD36" s="49">
        <f t="shared" si="1"/>
        <v>0.71682454954954955</v>
      </c>
      <c r="AE36" s="50">
        <f t="shared" si="2"/>
        <v>2.0480701415701419</v>
      </c>
    </row>
    <row r="37" spans="1:31" s="123" customFormat="1" ht="15.3" x14ac:dyDescent="0.55000000000000004">
      <c r="A37" s="22">
        <v>2002</v>
      </c>
      <c r="B37" s="1" t="s">
        <v>47</v>
      </c>
      <c r="C37" s="129">
        <v>3</v>
      </c>
      <c r="D37" s="23">
        <v>3</v>
      </c>
      <c r="E37" s="23">
        <v>2</v>
      </c>
      <c r="F37" s="23">
        <v>1</v>
      </c>
      <c r="G37" s="23">
        <v>3</v>
      </c>
      <c r="H37" s="23">
        <v>9</v>
      </c>
      <c r="I37" s="24">
        <v>2</v>
      </c>
      <c r="J37" s="34">
        <v>1</v>
      </c>
      <c r="K37" s="34">
        <v>3</v>
      </c>
      <c r="L37" s="83">
        <v>0</v>
      </c>
      <c r="M37" s="89">
        <v>200</v>
      </c>
      <c r="N37" s="41">
        <v>0.35</v>
      </c>
      <c r="O37" s="90">
        <v>43</v>
      </c>
      <c r="P37" s="76">
        <v>1.0569999999999999</v>
      </c>
      <c r="Q37" s="69">
        <f t="shared" si="3"/>
        <v>0.57043538998630483</v>
      </c>
      <c r="R37" s="69">
        <f t="shared" si="4"/>
        <v>3.02</v>
      </c>
      <c r="S37" s="26">
        <v>0.64316816816816813</v>
      </c>
      <c r="T37" s="26">
        <v>0.19512012012012001</v>
      </c>
      <c r="U37" s="96">
        <f t="shared" si="5"/>
        <v>0.76626986294099975</v>
      </c>
      <c r="V37" s="57">
        <v>0.80237223094365961</v>
      </c>
      <c r="W37" s="57">
        <v>0.73016749493833988</v>
      </c>
      <c r="X37" s="97">
        <f t="shared" si="7"/>
        <v>-7.2204736005319736E-2</v>
      </c>
      <c r="Y37" s="102">
        <v>0.33754969280809544</v>
      </c>
      <c r="Z37" s="53">
        <v>4.806649801228767E-2</v>
      </c>
      <c r="AA37" s="53">
        <v>0.43368268883267075</v>
      </c>
      <c r="AB37" s="47">
        <v>1.1929070392262224</v>
      </c>
      <c r="AC37" s="48">
        <f t="shared" si="6"/>
        <v>0.22532330865510544</v>
      </c>
      <c r="AD37" s="47">
        <f t="shared" si="1"/>
        <v>0.88607072072072068</v>
      </c>
      <c r="AE37" s="48">
        <f t="shared" si="2"/>
        <v>2.5316306306306307</v>
      </c>
    </row>
    <row r="38" spans="1:31" s="122" customFormat="1" ht="15.3" x14ac:dyDescent="0.55000000000000004">
      <c r="A38" s="21">
        <v>2005</v>
      </c>
      <c r="B38" s="3" t="s">
        <v>78</v>
      </c>
      <c r="C38" s="128">
        <v>2</v>
      </c>
      <c r="D38" s="10">
        <v>3</v>
      </c>
      <c r="E38" s="10">
        <v>2</v>
      </c>
      <c r="F38" s="10">
        <v>3</v>
      </c>
      <c r="G38" s="10">
        <v>4</v>
      </c>
      <c r="H38" s="10">
        <v>10</v>
      </c>
      <c r="I38" s="12">
        <v>1</v>
      </c>
      <c r="J38" s="11">
        <v>1</v>
      </c>
      <c r="K38" s="11">
        <v>2</v>
      </c>
      <c r="L38" s="80">
        <v>0</v>
      </c>
      <c r="M38" s="88">
        <v>50</v>
      </c>
      <c r="N38" s="7">
        <v>0.248</v>
      </c>
      <c r="O38" s="85">
        <v>8.4</v>
      </c>
      <c r="P38" s="74">
        <v>2.7228708907798129</v>
      </c>
      <c r="Q38" s="13">
        <f t="shared" si="3"/>
        <v>1.7456883152119029</v>
      </c>
      <c r="R38" s="13">
        <f t="shared" si="4"/>
        <v>10.979318107983117</v>
      </c>
      <c r="S38" s="6">
        <v>0.13</v>
      </c>
      <c r="T38" s="6">
        <v>0.26</v>
      </c>
      <c r="U38" s="93">
        <f t="shared" si="5"/>
        <v>0.33289473684210524</v>
      </c>
      <c r="V38" s="55">
        <v>0.35000000000000003</v>
      </c>
      <c r="W38" s="55">
        <v>0.31578947368421051</v>
      </c>
      <c r="X38" s="94">
        <f t="shared" si="7"/>
        <v>-3.4210526315789525E-2</v>
      </c>
      <c r="Y38" s="100">
        <v>0.70588235294117674</v>
      </c>
      <c r="Z38" s="51">
        <v>0.23529411764705849</v>
      </c>
      <c r="AA38" s="51">
        <v>0.52941176470588236</v>
      </c>
      <c r="AB38" s="8">
        <v>2.5641025641025639</v>
      </c>
      <c r="AC38" s="14">
        <f t="shared" si="6"/>
        <v>0.40768687464334535</v>
      </c>
      <c r="AD38" s="8">
        <f t="shared" si="1"/>
        <v>1.061919647404127</v>
      </c>
      <c r="AE38" s="14">
        <f t="shared" si="2"/>
        <v>4.2819340621134154</v>
      </c>
    </row>
    <row r="39" spans="1:31" s="121" customFormat="1" ht="15.3" x14ac:dyDescent="0.55000000000000004">
      <c r="A39" s="15">
        <v>2005</v>
      </c>
      <c r="B39" s="32" t="s">
        <v>33</v>
      </c>
      <c r="C39" s="127">
        <v>1</v>
      </c>
      <c r="D39" s="17">
        <v>4</v>
      </c>
      <c r="E39" s="17">
        <v>2</v>
      </c>
      <c r="F39" s="17">
        <v>3</v>
      </c>
      <c r="G39" s="17">
        <v>1</v>
      </c>
      <c r="H39" s="17">
        <v>11</v>
      </c>
      <c r="I39" s="37">
        <v>1</v>
      </c>
      <c r="J39" s="18">
        <v>1</v>
      </c>
      <c r="K39" s="62">
        <v>7</v>
      </c>
      <c r="L39" s="79">
        <v>1</v>
      </c>
      <c r="M39" s="86">
        <v>50</v>
      </c>
      <c r="N39" s="46">
        <v>0.246</v>
      </c>
      <c r="O39" s="87">
        <v>6.9</v>
      </c>
      <c r="P39" s="73">
        <v>1.5118566915233747</v>
      </c>
      <c r="Q39" s="19">
        <f t="shared" si="3"/>
        <v>0.9732144962488366</v>
      </c>
      <c r="R39" s="19">
        <f t="shared" si="4"/>
        <v>6.1457589086316045</v>
      </c>
      <c r="S39" s="20">
        <v>0.15000000000000002</v>
      </c>
      <c r="T39" s="20">
        <v>0.13999999999999999</v>
      </c>
      <c r="U39" s="98">
        <f t="shared" si="5"/>
        <v>0.51923076923076938</v>
      </c>
      <c r="V39" s="56">
        <v>0.50000000000000011</v>
      </c>
      <c r="W39" s="56">
        <v>0.53846153846153855</v>
      </c>
      <c r="X39" s="95">
        <f t="shared" si="7"/>
        <v>3.8461538461538436E-2</v>
      </c>
      <c r="Y39" s="101">
        <v>0</v>
      </c>
      <c r="Z39" s="52">
        <v>0.68750000000000011</v>
      </c>
      <c r="AA39" s="52">
        <v>0.68750000000000011</v>
      </c>
      <c r="AB39" s="49">
        <v>3.4482758620689653</v>
      </c>
      <c r="AC39" s="50">
        <f t="shared" si="6"/>
        <v>0.54605332000855988</v>
      </c>
      <c r="AD39" s="49">
        <f t="shared" si="1"/>
        <v>0.43843844054177866</v>
      </c>
      <c r="AE39" s="50">
        <f t="shared" si="2"/>
        <v>1.7822700835031653</v>
      </c>
    </row>
    <row r="40" spans="1:31" s="123" customFormat="1" ht="15.3" x14ac:dyDescent="0.55000000000000004">
      <c r="A40" s="22">
        <v>2005</v>
      </c>
      <c r="B40" s="33" t="s">
        <v>33</v>
      </c>
      <c r="C40" s="129">
        <v>6</v>
      </c>
      <c r="D40" s="23">
        <v>4</v>
      </c>
      <c r="E40" s="23">
        <v>2</v>
      </c>
      <c r="F40" s="23">
        <v>3</v>
      </c>
      <c r="G40" s="23">
        <v>1</v>
      </c>
      <c r="H40" s="23">
        <v>11</v>
      </c>
      <c r="I40" s="24">
        <v>2</v>
      </c>
      <c r="J40" s="34">
        <v>1</v>
      </c>
      <c r="K40" s="34">
        <v>1</v>
      </c>
      <c r="L40" s="83">
        <v>0</v>
      </c>
      <c r="M40" s="89">
        <v>50</v>
      </c>
      <c r="N40" s="41">
        <v>0.246</v>
      </c>
      <c r="O40" s="90">
        <v>6.9</v>
      </c>
      <c r="P40" s="76">
        <v>1.578164596759926</v>
      </c>
      <c r="Q40" s="69">
        <f t="shared" si="3"/>
        <v>1.0158983134081749</v>
      </c>
      <c r="R40" s="69">
        <f t="shared" si="4"/>
        <v>6.4153032388614877</v>
      </c>
      <c r="S40" s="26">
        <v>0.28499999999999998</v>
      </c>
      <c r="T40" s="26">
        <v>0.22500000000000003</v>
      </c>
      <c r="U40" s="96">
        <f t="shared" si="5"/>
        <v>0.55775895263765873</v>
      </c>
      <c r="V40" s="57">
        <v>0.58490566037735836</v>
      </c>
      <c r="W40" s="57">
        <v>0.53061224489795922</v>
      </c>
      <c r="X40" s="97">
        <f t="shared" si="7"/>
        <v>-5.4293415479399143E-2</v>
      </c>
      <c r="Y40" s="102">
        <v>0.50000000000000011</v>
      </c>
      <c r="Z40" s="53">
        <v>3.5714285714285747E-2</v>
      </c>
      <c r="AA40" s="53">
        <v>0.42857142857142871</v>
      </c>
      <c r="AB40" s="47">
        <v>1.9607843137254901</v>
      </c>
      <c r="AC40" s="48">
        <f t="shared" si="6"/>
        <v>0.31050090745584774</v>
      </c>
      <c r="AD40" s="47">
        <f t="shared" si="1"/>
        <v>0.80486394434756237</v>
      </c>
      <c r="AE40" s="48">
        <f t="shared" si="2"/>
        <v>3.2718046518193593</v>
      </c>
    </row>
    <row r="41" spans="1:31" s="122" customFormat="1" ht="15.3" x14ac:dyDescent="0.55000000000000004">
      <c r="A41" s="21">
        <v>2002</v>
      </c>
      <c r="B41" s="4" t="s">
        <v>22</v>
      </c>
      <c r="C41" s="128">
        <v>3</v>
      </c>
      <c r="D41" s="10">
        <v>4</v>
      </c>
      <c r="E41" s="10">
        <v>2</v>
      </c>
      <c r="F41" s="10">
        <v>1</v>
      </c>
      <c r="G41" s="10">
        <v>2</v>
      </c>
      <c r="H41" s="10">
        <v>12</v>
      </c>
      <c r="I41" s="12">
        <v>1</v>
      </c>
      <c r="J41" s="11">
        <v>1</v>
      </c>
      <c r="K41" s="61">
        <v>7</v>
      </c>
      <c r="L41" s="80">
        <v>1</v>
      </c>
      <c r="M41" s="88">
        <v>200</v>
      </c>
      <c r="N41" s="7">
        <v>0.21</v>
      </c>
      <c r="O41" s="85">
        <v>3.9</v>
      </c>
      <c r="P41" s="74">
        <v>1.1599999999999999</v>
      </c>
      <c r="Q41" s="13">
        <f t="shared" si="3"/>
        <v>0.80819068053767851</v>
      </c>
      <c r="R41" s="13">
        <f t="shared" si="4"/>
        <v>5.5238095238095237</v>
      </c>
      <c r="S41" s="6">
        <v>0.16300000000000003</v>
      </c>
      <c r="T41" s="6">
        <v>0.15800000000000003</v>
      </c>
      <c r="U41" s="93">
        <f t="shared" si="5"/>
        <v>0.5061456219759638</v>
      </c>
      <c r="V41" s="55">
        <v>0.52906976744186052</v>
      </c>
      <c r="W41" s="55">
        <v>0.48322147651006708</v>
      </c>
      <c r="X41" s="94">
        <f t="shared" si="7"/>
        <v>-4.5848290931793434E-2</v>
      </c>
      <c r="Y41" s="100">
        <v>0</v>
      </c>
      <c r="Z41" s="51">
        <v>0.21782178217821735</v>
      </c>
      <c r="AA41" s="51">
        <v>0.21782178217821735</v>
      </c>
      <c r="AB41" s="9">
        <v>3.1152647975077876</v>
      </c>
      <c r="AC41" s="14">
        <f t="shared" si="6"/>
        <v>0.45579558199836839</v>
      </c>
      <c r="AD41" s="8">
        <f t="shared" si="1"/>
        <v>0.37236000000000002</v>
      </c>
      <c r="AE41" s="14">
        <f t="shared" si="2"/>
        <v>1.7731428571428574</v>
      </c>
    </row>
    <row r="42" spans="1:31" s="122" customFormat="1" ht="15.3" x14ac:dyDescent="0.55000000000000004">
      <c r="A42" s="21">
        <v>2002</v>
      </c>
      <c r="B42" s="4" t="s">
        <v>22</v>
      </c>
      <c r="C42" s="128">
        <v>9</v>
      </c>
      <c r="D42" s="10">
        <v>4</v>
      </c>
      <c r="E42" s="10">
        <v>2</v>
      </c>
      <c r="F42" s="10">
        <v>1</v>
      </c>
      <c r="G42" s="10">
        <v>2</v>
      </c>
      <c r="H42" s="10">
        <v>12</v>
      </c>
      <c r="I42" s="12">
        <v>2</v>
      </c>
      <c r="J42" s="11">
        <v>1</v>
      </c>
      <c r="K42" s="61">
        <v>6</v>
      </c>
      <c r="L42" s="80">
        <v>1</v>
      </c>
      <c r="M42" s="88">
        <v>200</v>
      </c>
      <c r="N42" s="7">
        <v>0.21</v>
      </c>
      <c r="O42" s="85">
        <v>3.9</v>
      </c>
      <c r="P42" s="74">
        <v>1.72</v>
      </c>
      <c r="Q42" s="13">
        <f t="shared" si="3"/>
        <v>1.1983516987282818</v>
      </c>
      <c r="R42" s="13">
        <f t="shared" si="4"/>
        <v>8.1904761904761898</v>
      </c>
      <c r="S42" s="6">
        <v>0.11900000000000002</v>
      </c>
      <c r="T42" s="6">
        <v>0.16574999999999998</v>
      </c>
      <c r="U42" s="93">
        <f t="shared" si="5"/>
        <v>0.41749779360484862</v>
      </c>
      <c r="V42" s="55">
        <v>0.43174061433447114</v>
      </c>
      <c r="W42" s="55">
        <v>0.40325497287522605</v>
      </c>
      <c r="X42" s="94">
        <f t="shared" si="7"/>
        <v>-2.8485641459245092E-2</v>
      </c>
      <c r="Y42" s="100">
        <v>0</v>
      </c>
      <c r="Z42" s="51">
        <v>0.19097222222222199</v>
      </c>
      <c r="AA42" s="51">
        <v>0.32986111111111099</v>
      </c>
      <c r="AB42" s="9">
        <v>3.5118525021949076</v>
      </c>
      <c r="AC42" s="14">
        <f t="shared" si="6"/>
        <v>0.51382048049684381</v>
      </c>
      <c r="AD42" s="8">
        <f t="shared" si="1"/>
        <v>0.48977000000000004</v>
      </c>
      <c r="AE42" s="14">
        <f t="shared" si="2"/>
        <v>2.3322380952380954</v>
      </c>
    </row>
    <row r="43" spans="1:31" s="122" customFormat="1" ht="15.3" x14ac:dyDescent="0.55000000000000004">
      <c r="A43" s="21">
        <v>2002</v>
      </c>
      <c r="B43" s="4" t="s">
        <v>22</v>
      </c>
      <c r="C43" s="128">
        <v>10</v>
      </c>
      <c r="D43" s="10">
        <v>4</v>
      </c>
      <c r="E43" s="10">
        <v>2</v>
      </c>
      <c r="F43" s="10">
        <v>1</v>
      </c>
      <c r="G43" s="10">
        <v>2</v>
      </c>
      <c r="H43" s="10">
        <v>12</v>
      </c>
      <c r="I43" s="12">
        <v>3</v>
      </c>
      <c r="J43" s="11">
        <v>1</v>
      </c>
      <c r="K43" s="61">
        <v>6</v>
      </c>
      <c r="L43" s="80">
        <v>1</v>
      </c>
      <c r="M43" s="88">
        <v>200</v>
      </c>
      <c r="N43" s="7">
        <v>0.21</v>
      </c>
      <c r="O43" s="85">
        <v>3.9</v>
      </c>
      <c r="P43" s="74">
        <v>1.56</v>
      </c>
      <c r="Q43" s="13">
        <f t="shared" si="3"/>
        <v>1.0868771221023952</v>
      </c>
      <c r="R43" s="13">
        <f t="shared" si="4"/>
        <v>7.4285714285714288</v>
      </c>
      <c r="S43" s="6">
        <v>0.13650000000000001</v>
      </c>
      <c r="T43" s="6">
        <v>0.16950000000000001</v>
      </c>
      <c r="U43" s="93">
        <f t="shared" si="5"/>
        <v>0.44611967117260237</v>
      </c>
      <c r="V43" s="55">
        <v>0.47135842880523737</v>
      </c>
      <c r="W43" s="55">
        <v>0.42088091353996737</v>
      </c>
      <c r="X43" s="94">
        <f t="shared" si="7"/>
        <v>-5.0477515265270001E-2</v>
      </c>
      <c r="Y43" s="100">
        <v>7.9872204472843419E-2</v>
      </c>
      <c r="Z43" s="51">
        <v>0.33546325878594241</v>
      </c>
      <c r="AA43" s="51">
        <v>0.303514376996805</v>
      </c>
      <c r="AB43" s="9">
        <v>3.2679738562091503</v>
      </c>
      <c r="AC43" s="14">
        <f t="shared" si="6"/>
        <v>0.47813850268456298</v>
      </c>
      <c r="AD43" s="8">
        <f t="shared" si="1"/>
        <v>0.47736000000000001</v>
      </c>
      <c r="AE43" s="14">
        <f t="shared" si="2"/>
        <v>2.2731428571428571</v>
      </c>
    </row>
    <row r="44" spans="1:31" s="122" customFormat="1" ht="15.3" x14ac:dyDescent="0.55000000000000004">
      <c r="A44" s="21">
        <v>2002</v>
      </c>
      <c r="B44" s="4" t="s">
        <v>22</v>
      </c>
      <c r="C44" s="128">
        <v>12</v>
      </c>
      <c r="D44" s="10">
        <v>4</v>
      </c>
      <c r="E44" s="10">
        <v>2</v>
      </c>
      <c r="F44" s="10">
        <v>1</v>
      </c>
      <c r="G44" s="10">
        <v>2</v>
      </c>
      <c r="H44" s="10">
        <v>12</v>
      </c>
      <c r="I44" s="12">
        <v>4</v>
      </c>
      <c r="J44" s="11">
        <v>1</v>
      </c>
      <c r="K44" s="61">
        <v>6</v>
      </c>
      <c r="L44" s="80">
        <v>1</v>
      </c>
      <c r="M44" s="88">
        <v>200</v>
      </c>
      <c r="N44" s="7">
        <v>0.21</v>
      </c>
      <c r="O44" s="85">
        <v>3.9</v>
      </c>
      <c r="P44" s="74">
        <v>1.53</v>
      </c>
      <c r="Q44" s="13">
        <f t="shared" si="3"/>
        <v>1.0659756389850414</v>
      </c>
      <c r="R44" s="13">
        <f t="shared" si="4"/>
        <v>7.2857142857142865</v>
      </c>
      <c r="S44" s="6">
        <v>0.13700000000000001</v>
      </c>
      <c r="T44" s="6">
        <v>0.19024999999999997</v>
      </c>
      <c r="U44" s="93">
        <f t="shared" si="5"/>
        <v>0.41852778128050294</v>
      </c>
      <c r="V44" s="55">
        <v>0.41213063763608104</v>
      </c>
      <c r="W44" s="55">
        <v>0.42492492492492484</v>
      </c>
      <c r="X44" s="94">
        <f t="shared" si="7"/>
        <v>1.2794287288843798E-2</v>
      </c>
      <c r="Y44" s="100">
        <v>0.10638297872340402</v>
      </c>
      <c r="Z44" s="51">
        <v>0.22492401215805494</v>
      </c>
      <c r="AA44" s="51">
        <v>0.42249240121580556</v>
      </c>
      <c r="AB44" s="9">
        <v>3.0557677616501149</v>
      </c>
      <c r="AC44" s="14">
        <f t="shared" si="6"/>
        <v>0.4470905479647862</v>
      </c>
      <c r="AD44" s="8">
        <f t="shared" si="1"/>
        <v>0.50069249999999998</v>
      </c>
      <c r="AE44" s="14">
        <f t="shared" si="2"/>
        <v>2.3842500000000002</v>
      </c>
    </row>
    <row r="45" spans="1:31" s="122" customFormat="1" ht="15.3" x14ac:dyDescent="0.55000000000000004">
      <c r="A45" s="21">
        <v>2002</v>
      </c>
      <c r="B45" s="4" t="s">
        <v>22</v>
      </c>
      <c r="C45" s="128">
        <v>17</v>
      </c>
      <c r="D45" s="10">
        <v>4</v>
      </c>
      <c r="E45" s="10">
        <v>2</v>
      </c>
      <c r="F45" s="10">
        <v>1</v>
      </c>
      <c r="G45" s="10">
        <v>2</v>
      </c>
      <c r="H45" s="10">
        <v>12</v>
      </c>
      <c r="I45" s="12">
        <v>5</v>
      </c>
      <c r="J45" s="11">
        <v>1</v>
      </c>
      <c r="K45" s="61">
        <v>4</v>
      </c>
      <c r="L45" s="80">
        <v>1</v>
      </c>
      <c r="M45" s="88">
        <v>200</v>
      </c>
      <c r="N45" s="7">
        <v>0.21</v>
      </c>
      <c r="O45" s="85">
        <v>3.9</v>
      </c>
      <c r="P45" s="74">
        <v>1.35</v>
      </c>
      <c r="Q45" s="13">
        <f t="shared" si="3"/>
        <v>0.94056674028091902</v>
      </c>
      <c r="R45" s="13">
        <f t="shared" si="4"/>
        <v>6.4285714285714288</v>
      </c>
      <c r="S45" s="6">
        <v>0.13750000000000001</v>
      </c>
      <c r="T45" s="6">
        <v>0.14825000000000002</v>
      </c>
      <c r="U45" s="93">
        <f t="shared" si="5"/>
        <v>0.47580835313754566</v>
      </c>
      <c r="V45" s="55">
        <v>0.42885375494071148</v>
      </c>
      <c r="W45" s="55">
        <v>0.52276295133437989</v>
      </c>
      <c r="X45" s="94">
        <f t="shared" si="7"/>
        <v>9.3909196393668404E-2</v>
      </c>
      <c r="Y45" s="100">
        <v>0.20149253731343281</v>
      </c>
      <c r="Z45" s="51">
        <v>0.77238805970149249</v>
      </c>
      <c r="AA45" s="51">
        <v>0.83955223880596996</v>
      </c>
      <c r="AB45" s="9">
        <v>3.499562554680665</v>
      </c>
      <c r="AC45" s="14">
        <f t="shared" si="6"/>
        <v>0.51202233358346905</v>
      </c>
      <c r="AD45" s="8">
        <f t="shared" si="1"/>
        <v>0.38576250000000001</v>
      </c>
      <c r="AE45" s="14">
        <f t="shared" si="2"/>
        <v>1.8369642857142858</v>
      </c>
    </row>
    <row r="46" spans="1:31" s="122" customFormat="1" ht="15.3" x14ac:dyDescent="0.55000000000000004">
      <c r="A46" s="21">
        <v>2002</v>
      </c>
      <c r="B46" s="4" t="s">
        <v>22</v>
      </c>
      <c r="C46" s="128">
        <v>18</v>
      </c>
      <c r="D46" s="10">
        <v>4</v>
      </c>
      <c r="E46" s="10">
        <v>2</v>
      </c>
      <c r="F46" s="10">
        <v>1</v>
      </c>
      <c r="G46" s="10">
        <v>2</v>
      </c>
      <c r="H46" s="10">
        <v>12</v>
      </c>
      <c r="I46" s="12">
        <v>6</v>
      </c>
      <c r="J46" s="11">
        <v>1</v>
      </c>
      <c r="K46" s="11">
        <v>3</v>
      </c>
      <c r="L46" s="80">
        <v>0</v>
      </c>
      <c r="M46" s="88">
        <v>200</v>
      </c>
      <c r="N46" s="7">
        <v>0.21</v>
      </c>
      <c r="O46" s="85">
        <v>3.9</v>
      </c>
      <c r="P46" s="74">
        <v>1.88</v>
      </c>
      <c r="Q46" s="13">
        <f t="shared" si="3"/>
        <v>1.3098262753541685</v>
      </c>
      <c r="R46" s="13">
        <f t="shared" si="4"/>
        <v>8.9523809523809526</v>
      </c>
      <c r="S46" s="72">
        <v>9.4500000000000056E-2</v>
      </c>
      <c r="T46" s="72">
        <v>0.14800000000000002</v>
      </c>
      <c r="U46" s="93">
        <f t="shared" si="5"/>
        <v>0.38275344983010895</v>
      </c>
      <c r="V46" s="71">
        <v>0.43297101449275388</v>
      </c>
      <c r="W46" s="71">
        <v>0.33253588516746402</v>
      </c>
      <c r="X46" s="94">
        <f t="shared" si="7"/>
        <v>-0.10043512932528986</v>
      </c>
      <c r="Y46" s="100">
        <v>0.41806020066889588</v>
      </c>
      <c r="Z46" s="51">
        <v>8.3612040133778986E-2</v>
      </c>
      <c r="AA46" s="51">
        <v>0.86622073578595304</v>
      </c>
      <c r="AB46" s="9">
        <v>4.1237113402061842</v>
      </c>
      <c r="AC46" s="14">
        <f t="shared" si="6"/>
        <v>0.60334178070711841</v>
      </c>
      <c r="AD46" s="8">
        <f t="shared" si="1"/>
        <v>0.45590000000000014</v>
      </c>
      <c r="AE46" s="14">
        <f t="shared" si="2"/>
        <v>2.1709523809523819</v>
      </c>
    </row>
    <row r="47" spans="1:31" s="122" customFormat="1" ht="15.3" x14ac:dyDescent="0.55000000000000004">
      <c r="A47" s="43">
        <v>2002</v>
      </c>
      <c r="B47" s="65" t="s">
        <v>22</v>
      </c>
      <c r="C47" s="128">
        <v>19</v>
      </c>
      <c r="D47" s="10">
        <v>4</v>
      </c>
      <c r="E47" s="10">
        <v>2</v>
      </c>
      <c r="F47" s="10">
        <v>1</v>
      </c>
      <c r="G47" s="10">
        <v>2</v>
      </c>
      <c r="H47" s="10">
        <v>12</v>
      </c>
      <c r="I47" s="12">
        <v>7</v>
      </c>
      <c r="J47" s="11">
        <v>1</v>
      </c>
      <c r="K47" s="61">
        <v>7</v>
      </c>
      <c r="L47" s="80">
        <v>1</v>
      </c>
      <c r="M47" s="88">
        <v>200</v>
      </c>
      <c r="N47" s="7">
        <v>0.21</v>
      </c>
      <c r="O47" s="85">
        <v>3.9</v>
      </c>
      <c r="P47" s="74">
        <v>2.2027853830069284</v>
      </c>
      <c r="Q47" s="14">
        <f t="shared" si="3"/>
        <v>1.5347160498024313</v>
      </c>
      <c r="R47" s="13">
        <f t="shared" si="4"/>
        <v>10.489454204794898</v>
      </c>
      <c r="S47" s="6">
        <v>9.9999999999997868E-2</v>
      </c>
      <c r="T47" s="6">
        <v>0.19299999999999962</v>
      </c>
      <c r="U47" s="93">
        <f t="shared" si="5"/>
        <v>0.34129692832764069</v>
      </c>
      <c r="V47" s="55">
        <v>0.30716723549487057</v>
      </c>
      <c r="W47" s="55">
        <v>0.37542662116041081</v>
      </c>
      <c r="X47" s="94">
        <f t="shared" si="7"/>
        <v>6.825938566554024E-2</v>
      </c>
      <c r="Y47" s="100">
        <v>0</v>
      </c>
      <c r="Z47" s="51">
        <v>0.29865771812079894</v>
      </c>
      <c r="AA47" s="51">
        <v>0.40268456375837824</v>
      </c>
      <c r="AB47" s="9">
        <v>3.41296928327648</v>
      </c>
      <c r="AC47" s="14">
        <f t="shared" si="6"/>
        <v>0.49935283898115201</v>
      </c>
      <c r="AD47" s="8">
        <f t="shared" si="1"/>
        <v>0.64541611722102443</v>
      </c>
      <c r="AE47" s="14">
        <f t="shared" si="2"/>
        <v>3.0734100820048784</v>
      </c>
    </row>
    <row r="48" spans="1:31" s="122" customFormat="1" ht="15.3" x14ac:dyDescent="0.55000000000000004">
      <c r="A48" s="21">
        <v>2002</v>
      </c>
      <c r="B48" s="4" t="s">
        <v>22</v>
      </c>
      <c r="C48" s="128">
        <v>20</v>
      </c>
      <c r="D48" s="10">
        <v>4</v>
      </c>
      <c r="E48" s="10">
        <v>2</v>
      </c>
      <c r="F48" s="10">
        <v>1</v>
      </c>
      <c r="G48" s="10">
        <v>2</v>
      </c>
      <c r="H48" s="10">
        <v>12</v>
      </c>
      <c r="I48" s="12">
        <v>8</v>
      </c>
      <c r="J48" s="11">
        <v>1</v>
      </c>
      <c r="K48" s="61">
        <v>6</v>
      </c>
      <c r="L48" s="80">
        <v>1</v>
      </c>
      <c r="M48" s="88">
        <v>200</v>
      </c>
      <c r="N48" s="7">
        <v>0.21</v>
      </c>
      <c r="O48" s="85">
        <v>3.9</v>
      </c>
      <c r="P48" s="74">
        <v>1.37</v>
      </c>
      <c r="Q48" s="13">
        <f t="shared" si="3"/>
        <v>0.95450106235915488</v>
      </c>
      <c r="R48" s="13">
        <f t="shared" si="4"/>
        <v>6.5238095238095246</v>
      </c>
      <c r="S48" s="6">
        <v>0.151</v>
      </c>
      <c r="T48" s="6">
        <v>0.18524999999999997</v>
      </c>
      <c r="U48" s="93">
        <f t="shared" si="5"/>
        <v>0.44899435138207577</v>
      </c>
      <c r="V48" s="55">
        <v>0.45387994143484617</v>
      </c>
      <c r="W48" s="55">
        <v>0.44410876132930532</v>
      </c>
      <c r="X48" s="94">
        <f t="shared" si="7"/>
        <v>-9.7711801055408443E-3</v>
      </c>
      <c r="Y48" s="100">
        <v>0</v>
      </c>
      <c r="Z48" s="51">
        <v>0.42693409742120347</v>
      </c>
      <c r="AA48" s="51">
        <v>0.3581661891117478</v>
      </c>
      <c r="AB48" s="9">
        <v>2.9739776951672869</v>
      </c>
      <c r="AC48" s="14">
        <f t="shared" si="6"/>
        <v>0.43512381210847972</v>
      </c>
      <c r="AD48" s="8">
        <f t="shared" si="1"/>
        <v>0.46066249999999992</v>
      </c>
      <c r="AE48" s="14">
        <f t="shared" si="2"/>
        <v>2.1936309523809521</v>
      </c>
    </row>
    <row r="49" spans="1:31" s="122" customFormat="1" ht="15.3" x14ac:dyDescent="0.55000000000000004">
      <c r="A49" s="21">
        <v>2002</v>
      </c>
      <c r="B49" s="4" t="s">
        <v>22</v>
      </c>
      <c r="C49" s="128">
        <v>21</v>
      </c>
      <c r="D49" s="10">
        <v>4</v>
      </c>
      <c r="E49" s="10">
        <v>2</v>
      </c>
      <c r="F49" s="10">
        <v>1</v>
      </c>
      <c r="G49" s="10">
        <v>2</v>
      </c>
      <c r="H49" s="10">
        <v>12</v>
      </c>
      <c r="I49" s="12">
        <v>9</v>
      </c>
      <c r="J49" s="11">
        <v>1</v>
      </c>
      <c r="K49" s="11">
        <v>1</v>
      </c>
      <c r="L49" s="80">
        <v>0</v>
      </c>
      <c r="M49" s="88">
        <v>200</v>
      </c>
      <c r="N49" s="7">
        <v>0.21</v>
      </c>
      <c r="O49" s="85">
        <v>3.9</v>
      </c>
      <c r="P49" s="74">
        <v>0.6</v>
      </c>
      <c r="Q49" s="13">
        <f t="shared" si="3"/>
        <v>0.41802966234707506</v>
      </c>
      <c r="R49" s="13">
        <f t="shared" si="4"/>
        <v>2.8571428571428572</v>
      </c>
      <c r="S49" s="6">
        <v>0.32350000000000001</v>
      </c>
      <c r="T49" s="6">
        <v>0.21149999999999997</v>
      </c>
      <c r="U49" s="93">
        <f t="shared" si="5"/>
        <v>0.6053159193657589</v>
      </c>
      <c r="V49" s="55">
        <v>0.65118483412322281</v>
      </c>
      <c r="W49" s="55">
        <v>0.55944700460829488</v>
      </c>
      <c r="X49" s="94">
        <f t="shared" si="7"/>
        <v>-9.1737829514927927E-2</v>
      </c>
      <c r="Y49" s="100">
        <v>0.54478976234003673</v>
      </c>
      <c r="Z49" s="51">
        <v>0.99085923217550276</v>
      </c>
      <c r="AA49" s="51">
        <v>0.50091407678244959</v>
      </c>
      <c r="AB49" s="9">
        <v>1.8691588785046731</v>
      </c>
      <c r="AC49" s="14">
        <f t="shared" si="6"/>
        <v>0.27347734919902111</v>
      </c>
      <c r="AD49" s="8">
        <f t="shared" si="1"/>
        <v>0.32099999999999995</v>
      </c>
      <c r="AE49" s="14">
        <f t="shared" si="2"/>
        <v>1.5285714285714285</v>
      </c>
    </row>
    <row r="50" spans="1:31" s="122" customFormat="1" ht="15.3" x14ac:dyDescent="0.55000000000000004">
      <c r="A50" s="43">
        <v>2002</v>
      </c>
      <c r="B50" s="65" t="s">
        <v>22</v>
      </c>
      <c r="C50" s="128">
        <v>22</v>
      </c>
      <c r="D50" s="10">
        <v>4</v>
      </c>
      <c r="E50" s="10">
        <v>2</v>
      </c>
      <c r="F50" s="10">
        <v>1</v>
      </c>
      <c r="G50" s="10">
        <v>2</v>
      </c>
      <c r="H50" s="10">
        <v>12</v>
      </c>
      <c r="I50" s="12">
        <v>10</v>
      </c>
      <c r="J50" s="11">
        <v>1</v>
      </c>
      <c r="K50" s="11">
        <v>1</v>
      </c>
      <c r="L50" s="80">
        <v>0</v>
      </c>
      <c r="M50" s="88">
        <v>200</v>
      </c>
      <c r="N50" s="7">
        <v>0.21</v>
      </c>
      <c r="O50" s="85">
        <v>3.9</v>
      </c>
      <c r="P50" s="74">
        <v>1.2220195930312259</v>
      </c>
      <c r="Q50" s="13">
        <f t="shared" si="3"/>
        <v>0.85140072976058911</v>
      </c>
      <c r="R50" s="13">
        <f t="shared" si="4"/>
        <v>5.8191409191963137</v>
      </c>
      <c r="S50" s="6">
        <v>0.17450000000000188</v>
      </c>
      <c r="T50" s="6">
        <v>0.19899999999999807</v>
      </c>
      <c r="U50" s="93">
        <f t="shared" si="5"/>
        <v>0.46746512424069658</v>
      </c>
      <c r="V50" s="55">
        <v>0.48710990502035395</v>
      </c>
      <c r="W50" s="55">
        <v>0.44782034346103922</v>
      </c>
      <c r="X50" s="94">
        <f t="shared" si="7"/>
        <v>-3.9289561559314734E-2</v>
      </c>
      <c r="Y50" s="100">
        <v>0.51219512195121997</v>
      </c>
      <c r="Z50" s="51">
        <v>2.7100271002704651E-2</v>
      </c>
      <c r="AA50" s="51">
        <v>0.53929539295392459</v>
      </c>
      <c r="AB50" s="8">
        <v>2.6773761713520754</v>
      </c>
      <c r="AC50" s="14">
        <f t="shared" si="6"/>
        <v>0.39172792991024441</v>
      </c>
      <c r="AD50" s="8">
        <f t="shared" si="1"/>
        <v>0.45642431799716277</v>
      </c>
      <c r="AE50" s="14">
        <f t="shared" si="2"/>
        <v>2.1734491333198229</v>
      </c>
    </row>
    <row r="51" spans="1:31" s="122" customFormat="1" ht="15.3" x14ac:dyDescent="0.55000000000000004">
      <c r="A51" s="43">
        <v>2002</v>
      </c>
      <c r="B51" s="65" t="s">
        <v>22</v>
      </c>
      <c r="C51" s="128">
        <v>22</v>
      </c>
      <c r="D51" s="10">
        <v>4</v>
      </c>
      <c r="E51" s="10">
        <v>2</v>
      </c>
      <c r="F51" s="10">
        <v>1</v>
      </c>
      <c r="G51" s="10">
        <v>2</v>
      </c>
      <c r="H51" s="10">
        <v>13</v>
      </c>
      <c r="I51" s="12">
        <v>10</v>
      </c>
      <c r="J51" s="11">
        <v>2</v>
      </c>
      <c r="K51" s="11">
        <v>1</v>
      </c>
      <c r="L51" s="80">
        <v>0</v>
      </c>
      <c r="M51" s="88">
        <v>200</v>
      </c>
      <c r="N51" s="7">
        <v>0.21</v>
      </c>
      <c r="O51" s="85">
        <v>3.9</v>
      </c>
      <c r="P51" s="74">
        <v>0.95392267047282753</v>
      </c>
      <c r="Q51" s="13">
        <f>P51/(9.81*N51)^0.5</f>
        <v>0.66461328640496042</v>
      </c>
      <c r="R51" s="13">
        <f t="shared" si="4"/>
        <v>4.5424889070134649</v>
      </c>
      <c r="S51" s="6">
        <v>0.24525000000000041</v>
      </c>
      <c r="T51" s="6">
        <v>0.22175000000000011</v>
      </c>
      <c r="U51" s="93">
        <f>AVERAGE(V51:W51)</f>
        <v>0.52406158223201194</v>
      </c>
      <c r="V51" s="55">
        <v>0.56354166666667027</v>
      </c>
      <c r="W51" s="55">
        <v>0.48458149779735366</v>
      </c>
      <c r="X51" s="94">
        <f>W51-V51</f>
        <v>-7.8960168869316616E-2</v>
      </c>
      <c r="Y51" s="100">
        <v>0.48931623931623391</v>
      </c>
      <c r="Z51" s="51">
        <v>6.1965811965818907E-2</v>
      </c>
      <c r="AA51" s="51">
        <v>0.53205128205128305</v>
      </c>
      <c r="AB51" s="8">
        <v>2.1413276231263358</v>
      </c>
      <c r="AC51" s="14">
        <f t="shared" si="6"/>
        <v>0.31329846214448842</v>
      </c>
      <c r="AD51" s="8">
        <f t="shared" si="1"/>
        <v>0.44548188711081099</v>
      </c>
      <c r="AE51" s="14">
        <f t="shared" si="2"/>
        <v>2.1213423195752905</v>
      </c>
    </row>
    <row r="52" spans="1:31" s="121" customFormat="1" ht="15.3" x14ac:dyDescent="0.55000000000000004">
      <c r="A52" s="15">
        <v>2002</v>
      </c>
      <c r="B52" s="38" t="s">
        <v>23</v>
      </c>
      <c r="C52" s="127">
        <v>8</v>
      </c>
      <c r="D52" s="17">
        <v>5</v>
      </c>
      <c r="E52" s="17">
        <v>2</v>
      </c>
      <c r="F52" s="17">
        <v>1</v>
      </c>
      <c r="G52" s="17">
        <v>1</v>
      </c>
      <c r="H52" s="17">
        <v>14</v>
      </c>
      <c r="I52" s="37">
        <v>1</v>
      </c>
      <c r="J52" s="18">
        <v>1</v>
      </c>
      <c r="K52" s="62">
        <v>5</v>
      </c>
      <c r="L52" s="79">
        <v>1</v>
      </c>
      <c r="M52" s="86">
        <v>200</v>
      </c>
      <c r="N52" s="46">
        <v>0.33</v>
      </c>
      <c r="O52" s="87">
        <v>24</v>
      </c>
      <c r="P52" s="73">
        <v>1.81</v>
      </c>
      <c r="Q52" s="19">
        <f t="shared" si="3"/>
        <v>1.0059747990824452</v>
      </c>
      <c r="R52" s="19">
        <f t="shared" si="4"/>
        <v>5.4848484848484844</v>
      </c>
      <c r="S52" s="20">
        <v>0.18275000000000002</v>
      </c>
      <c r="T52" s="20">
        <v>0.18700000000000006</v>
      </c>
      <c r="U52" s="98">
        <f t="shared" si="5"/>
        <v>0.48885834923769583</v>
      </c>
      <c r="V52" s="56">
        <v>0.55168119551681183</v>
      </c>
      <c r="W52" s="56">
        <v>0.42603550295857984</v>
      </c>
      <c r="X52" s="95">
        <f t="shared" si="7"/>
        <v>-0.12564569255823199</v>
      </c>
      <c r="Y52" s="101">
        <v>0.14705882352941169</v>
      </c>
      <c r="Z52" s="52">
        <v>0.43850267379679131</v>
      </c>
      <c r="AA52" s="52">
        <v>0.25133689839572187</v>
      </c>
      <c r="AB52" s="49">
        <v>2.7045300878972274</v>
      </c>
      <c r="AC52" s="50">
        <f t="shared" si="6"/>
        <v>0.49603724137513683</v>
      </c>
      <c r="AD52" s="49">
        <f t="shared" si="1"/>
        <v>0.66924750000000011</v>
      </c>
      <c r="AE52" s="50">
        <f t="shared" si="2"/>
        <v>2.0280227272727274</v>
      </c>
    </row>
    <row r="53" spans="1:31" s="123" customFormat="1" ht="15.3" x14ac:dyDescent="0.55000000000000004">
      <c r="A53" s="40">
        <v>2002</v>
      </c>
      <c r="B53" s="66" t="s">
        <v>23</v>
      </c>
      <c r="C53" s="129">
        <v>11</v>
      </c>
      <c r="D53" s="23">
        <v>5</v>
      </c>
      <c r="E53" s="23">
        <v>2</v>
      </c>
      <c r="F53" s="23">
        <v>1</v>
      </c>
      <c r="G53" s="23">
        <v>1</v>
      </c>
      <c r="H53" s="23">
        <v>14</v>
      </c>
      <c r="I53" s="24">
        <v>2</v>
      </c>
      <c r="J53" s="34">
        <v>1</v>
      </c>
      <c r="K53" s="63">
        <v>5</v>
      </c>
      <c r="L53" s="83">
        <v>1</v>
      </c>
      <c r="M53" s="89">
        <v>200</v>
      </c>
      <c r="N53" s="41">
        <v>0.33</v>
      </c>
      <c r="O53" s="90">
        <v>24</v>
      </c>
      <c r="P53" s="76">
        <v>1.69</v>
      </c>
      <c r="Q53" s="60">
        <f t="shared" si="3"/>
        <v>0.93928033726482452</v>
      </c>
      <c r="R53" s="69">
        <f t="shared" si="4"/>
        <v>5.1212121212121211</v>
      </c>
      <c r="S53" s="26">
        <v>0.21875</v>
      </c>
      <c r="T53" s="26">
        <v>0.26900000000000013</v>
      </c>
      <c r="U53" s="96">
        <f t="shared" si="5"/>
        <v>0.45196450918390196</v>
      </c>
      <c r="V53" s="57">
        <v>0.47402247631172989</v>
      </c>
      <c r="W53" s="57">
        <v>0.42990654205607404</v>
      </c>
      <c r="X53" s="97">
        <f t="shared" si="7"/>
        <v>-4.4115934255655853E-2</v>
      </c>
      <c r="Y53" s="102"/>
      <c r="Z53" s="53"/>
      <c r="AA53" s="53"/>
      <c r="AB53" s="47">
        <v>2.0026702269692933</v>
      </c>
      <c r="AC53" s="48">
        <f t="shared" si="6"/>
        <v>0.36730928571119553</v>
      </c>
      <c r="AD53" s="59">
        <f t="shared" si="1"/>
        <v>0.84387333333333292</v>
      </c>
      <c r="AE53" s="60">
        <f t="shared" si="2"/>
        <v>2.5571919191919177</v>
      </c>
    </row>
    <row r="54" spans="1:31" s="122" customFormat="1" ht="15.3" x14ac:dyDescent="0.55000000000000004">
      <c r="A54" s="43">
        <v>2005</v>
      </c>
      <c r="B54" s="3" t="s">
        <v>42</v>
      </c>
      <c r="C54" s="128">
        <v>9</v>
      </c>
      <c r="D54" s="10">
        <v>5</v>
      </c>
      <c r="E54" s="10">
        <v>2</v>
      </c>
      <c r="F54" s="10">
        <v>3</v>
      </c>
      <c r="G54" s="10">
        <v>1</v>
      </c>
      <c r="H54" s="10">
        <v>14</v>
      </c>
      <c r="I54" s="12">
        <v>1</v>
      </c>
      <c r="J54" s="11">
        <v>1</v>
      </c>
      <c r="K54" s="11">
        <v>3</v>
      </c>
      <c r="L54" s="80">
        <v>0</v>
      </c>
      <c r="M54" s="88">
        <v>50</v>
      </c>
      <c r="N54" s="7">
        <v>0.33600000000000002</v>
      </c>
      <c r="O54" s="85">
        <v>27.2</v>
      </c>
      <c r="P54" s="74">
        <v>2.8462652117968776</v>
      </c>
      <c r="Q54" s="14">
        <f t="shared" si="3"/>
        <v>1.5677298312865435</v>
      </c>
      <c r="R54" s="14">
        <f t="shared" si="4"/>
        <v>8.4710274160621353</v>
      </c>
      <c r="S54" s="6">
        <v>0.21500000000000002</v>
      </c>
      <c r="T54" s="6">
        <v>0.20999999999999996</v>
      </c>
      <c r="U54" s="93">
        <f t="shared" si="5"/>
        <v>0.50609080841638987</v>
      </c>
      <c r="V54" s="55">
        <v>0.52380952380952384</v>
      </c>
      <c r="W54" s="55">
        <v>0.48837209302325585</v>
      </c>
      <c r="X54" s="94">
        <f t="shared" si="7"/>
        <v>-3.5437430786267987E-2</v>
      </c>
      <c r="Y54" s="100">
        <v>0.3</v>
      </c>
      <c r="Z54" s="51">
        <v>0.20000000000000007</v>
      </c>
      <c r="AA54" s="51">
        <v>0.49999999999999989</v>
      </c>
      <c r="AB54" s="8">
        <v>2.3529411764705883</v>
      </c>
      <c r="AC54" s="14">
        <f t="shared" si="6"/>
        <v>0.43545793118565668</v>
      </c>
      <c r="AD54" s="8">
        <f t="shared" si="1"/>
        <v>1.209662715013673</v>
      </c>
      <c r="AE54" s="14">
        <f t="shared" si="2"/>
        <v>3.6001866518264074</v>
      </c>
    </row>
    <row r="55" spans="1:31" s="122" customFormat="1" ht="15.3" x14ac:dyDescent="0.55000000000000004">
      <c r="A55" s="43">
        <v>2005</v>
      </c>
      <c r="B55" s="3" t="s">
        <v>42</v>
      </c>
      <c r="C55" s="128">
        <v>14</v>
      </c>
      <c r="D55" s="10">
        <v>5</v>
      </c>
      <c r="E55" s="10">
        <v>2</v>
      </c>
      <c r="F55" s="10">
        <v>3</v>
      </c>
      <c r="G55" s="10">
        <v>1</v>
      </c>
      <c r="H55" s="10">
        <v>14</v>
      </c>
      <c r="I55" s="12">
        <v>2</v>
      </c>
      <c r="J55" s="11">
        <v>1</v>
      </c>
      <c r="K55" s="11">
        <v>1</v>
      </c>
      <c r="L55" s="80">
        <v>0</v>
      </c>
      <c r="M55" s="88">
        <v>50</v>
      </c>
      <c r="N55" s="7">
        <v>0.33600000000000002</v>
      </c>
      <c r="O55" s="85">
        <v>27.2</v>
      </c>
      <c r="P55" s="74">
        <v>0.92197882232142847</v>
      </c>
      <c r="Q55" s="50">
        <f t="shared" si="3"/>
        <v>0.50782818747070801</v>
      </c>
      <c r="R55" s="50">
        <f t="shared" si="4"/>
        <v>2.7439845902423463</v>
      </c>
      <c r="S55" s="6">
        <v>0.44499999999999995</v>
      </c>
      <c r="T55" s="6">
        <v>0.28999999999999998</v>
      </c>
      <c r="U55" s="93">
        <f t="shared" si="5"/>
        <v>0.60611111111111116</v>
      </c>
      <c r="V55" s="55">
        <v>0.63888888888888895</v>
      </c>
      <c r="W55" s="55">
        <v>0.57333333333333336</v>
      </c>
      <c r="X55" s="94">
        <f t="shared" si="7"/>
        <v>-6.5555555555555589E-2</v>
      </c>
      <c r="Y55" s="100">
        <v>0.45714285714285724</v>
      </c>
      <c r="Z55" s="51">
        <v>2.8571428571428598E-2</v>
      </c>
      <c r="AA55" s="51">
        <v>0.42857142857142849</v>
      </c>
      <c r="AB55" s="8">
        <v>1.360544217687075</v>
      </c>
      <c r="AC55" s="14">
        <f t="shared" si="6"/>
        <v>0.25179540238626408</v>
      </c>
      <c r="AD55" s="49">
        <f t="shared" si="1"/>
        <v>0.67765443440624984</v>
      </c>
      <c r="AE55" s="50">
        <f t="shared" si="2"/>
        <v>2.0168286738281243</v>
      </c>
    </row>
    <row r="56" spans="1:31" s="122" customFormat="1" ht="15.3" x14ac:dyDescent="0.55000000000000004">
      <c r="A56" s="43">
        <v>2005</v>
      </c>
      <c r="B56" s="3" t="s">
        <v>42</v>
      </c>
      <c r="C56" s="128">
        <v>15</v>
      </c>
      <c r="D56" s="10">
        <v>5</v>
      </c>
      <c r="E56" s="10">
        <v>2</v>
      </c>
      <c r="F56" s="10">
        <v>3</v>
      </c>
      <c r="G56" s="10">
        <v>1</v>
      </c>
      <c r="H56" s="10">
        <v>14</v>
      </c>
      <c r="I56" s="12">
        <v>3</v>
      </c>
      <c r="J56" s="11">
        <v>1</v>
      </c>
      <c r="K56" s="11">
        <v>3</v>
      </c>
      <c r="L56" s="80">
        <v>0</v>
      </c>
      <c r="M56" s="88">
        <v>50</v>
      </c>
      <c r="N56" s="7">
        <v>0.33600000000000002</v>
      </c>
      <c r="O56" s="85">
        <v>27.2</v>
      </c>
      <c r="P56" s="74">
        <v>1.8033344061952221</v>
      </c>
      <c r="Q56" s="50">
        <f t="shared" si="3"/>
        <v>0.99328099597326358</v>
      </c>
      <c r="R56" s="50">
        <f t="shared" si="4"/>
        <v>5.3670666851048274</v>
      </c>
      <c r="S56" s="6">
        <v>0.38500000000000001</v>
      </c>
      <c r="T56" s="6">
        <v>0.26</v>
      </c>
      <c r="U56" s="93">
        <f t="shared" si="5"/>
        <v>0.58592592592592596</v>
      </c>
      <c r="V56" s="55">
        <v>0.65333333333333332</v>
      </c>
      <c r="W56" s="55">
        <v>0.51851851851851849</v>
      </c>
      <c r="X56" s="94">
        <f t="shared" si="7"/>
        <v>-0.13481481481481483</v>
      </c>
      <c r="Y56" s="100">
        <v>0.41379310344827586</v>
      </c>
      <c r="Z56" s="51">
        <v>0.13793103448275856</v>
      </c>
      <c r="AA56" s="51">
        <v>0.72413793103448276</v>
      </c>
      <c r="AB56" s="8">
        <v>1.5503875968992247</v>
      </c>
      <c r="AC56" s="14">
        <f t="shared" si="6"/>
        <v>0.28692964457969622</v>
      </c>
      <c r="AD56" s="49">
        <f t="shared" si="1"/>
        <v>1.1631506919959185</v>
      </c>
      <c r="AE56" s="50">
        <f t="shared" si="2"/>
        <v>3.4617580118926141</v>
      </c>
    </row>
    <row r="57" spans="1:31" s="121" customFormat="1" ht="15.3" x14ac:dyDescent="0.55000000000000004">
      <c r="A57" s="39">
        <v>2002</v>
      </c>
      <c r="B57" s="32" t="s">
        <v>24</v>
      </c>
      <c r="C57" s="127">
        <v>6</v>
      </c>
      <c r="D57" s="17">
        <v>5</v>
      </c>
      <c r="E57" s="17">
        <v>2</v>
      </c>
      <c r="F57" s="17">
        <v>1</v>
      </c>
      <c r="G57" s="17">
        <v>2</v>
      </c>
      <c r="H57" s="17">
        <v>15</v>
      </c>
      <c r="I57" s="37">
        <v>1</v>
      </c>
      <c r="J57" s="18">
        <v>1</v>
      </c>
      <c r="K57" s="62">
        <v>7</v>
      </c>
      <c r="L57" s="79">
        <v>1</v>
      </c>
      <c r="M57" s="86">
        <v>200</v>
      </c>
      <c r="N57" s="46">
        <v>0.38</v>
      </c>
      <c r="O57" s="87">
        <v>43.2</v>
      </c>
      <c r="P57" s="73">
        <v>1.8520000000000001</v>
      </c>
      <c r="Q57" s="19">
        <f t="shared" si="3"/>
        <v>0.95921217024857452</v>
      </c>
      <c r="R57" s="19">
        <f t="shared" si="4"/>
        <v>4.8736842105263163</v>
      </c>
      <c r="S57" s="20">
        <v>0.23528528528528525</v>
      </c>
      <c r="T57" s="20">
        <v>0.19519519519519515</v>
      </c>
      <c r="U57" s="98">
        <f t="shared" si="5"/>
        <v>0.53932060281773109</v>
      </c>
      <c r="V57" s="56">
        <v>0.61710274409700083</v>
      </c>
      <c r="W57" s="56">
        <v>0.46153846153846134</v>
      </c>
      <c r="X57" s="95">
        <f>W57-V57</f>
        <v>-0.15556428255853949</v>
      </c>
      <c r="Y57" s="101">
        <v>0</v>
      </c>
      <c r="Z57" s="52">
        <v>0.65922144224633061</v>
      </c>
      <c r="AA57" s="52">
        <v>0.65922144224633061</v>
      </c>
      <c r="AB57" s="49">
        <v>2.3229856993372868</v>
      </c>
      <c r="AC57" s="50">
        <f t="shared" si="6"/>
        <v>0.45719748302631436</v>
      </c>
      <c r="AD57" s="49">
        <f t="shared" si="1"/>
        <v>0.7972498498498497</v>
      </c>
      <c r="AE57" s="50">
        <f t="shared" si="2"/>
        <v>2.0980259206574994</v>
      </c>
    </row>
    <row r="58" spans="1:31" s="123" customFormat="1" ht="15.3" x14ac:dyDescent="0.55000000000000004">
      <c r="A58" s="40">
        <v>2002</v>
      </c>
      <c r="B58" s="33" t="s">
        <v>24</v>
      </c>
      <c r="C58" s="129">
        <v>7</v>
      </c>
      <c r="D58" s="23">
        <v>5</v>
      </c>
      <c r="E58" s="23">
        <v>2</v>
      </c>
      <c r="F58" s="23">
        <v>1</v>
      </c>
      <c r="G58" s="23">
        <v>2</v>
      </c>
      <c r="H58" s="23">
        <v>15</v>
      </c>
      <c r="I58" s="24">
        <v>2</v>
      </c>
      <c r="J58" s="34">
        <v>1</v>
      </c>
      <c r="K58" s="34">
        <v>3</v>
      </c>
      <c r="L58" s="83">
        <v>0</v>
      </c>
      <c r="M58" s="89">
        <v>200</v>
      </c>
      <c r="N58" s="41">
        <v>0.38</v>
      </c>
      <c r="O58" s="90">
        <v>43.2</v>
      </c>
      <c r="P58" s="76">
        <v>1.2250000000000001</v>
      </c>
      <c r="Q58" s="69">
        <f t="shared" si="3"/>
        <v>0.63446809317197828</v>
      </c>
      <c r="R58" s="69">
        <f t="shared" si="4"/>
        <v>3.2236842105263159</v>
      </c>
      <c r="S58" s="26">
        <v>0.29039039039039038</v>
      </c>
      <c r="T58" s="26">
        <v>0.27522522522522519</v>
      </c>
      <c r="U58" s="96">
        <f t="shared" si="5"/>
        <v>0.51517835778946397</v>
      </c>
      <c r="V58" s="57">
        <v>0.58194709571857106</v>
      </c>
      <c r="W58" s="57">
        <v>0.44840961986035693</v>
      </c>
      <c r="X58" s="97">
        <f>W58-V58</f>
        <v>-0.13353747585821413</v>
      </c>
      <c r="Y58" s="102">
        <v>0.57894736842105265</v>
      </c>
      <c r="Z58" s="53">
        <v>0.10526315789473671</v>
      </c>
      <c r="AA58" s="53">
        <v>0.63157894736842091</v>
      </c>
      <c r="AB58" s="47">
        <v>1.767985134058933</v>
      </c>
      <c r="AC58" s="48">
        <f t="shared" si="6"/>
        <v>0.34796527311824876</v>
      </c>
      <c r="AD58" s="47">
        <f t="shared" si="1"/>
        <v>0.69287912912912908</v>
      </c>
      <c r="AE58" s="48">
        <f t="shared" si="2"/>
        <v>1.8233661292871817</v>
      </c>
    </row>
    <row r="59" spans="1:31" s="122" customFormat="1" ht="15.3" x14ac:dyDescent="0.55000000000000004">
      <c r="A59" s="43">
        <v>2004</v>
      </c>
      <c r="B59" s="3" t="s">
        <v>25</v>
      </c>
      <c r="C59" s="128" t="s">
        <v>91</v>
      </c>
      <c r="D59" s="10">
        <v>5</v>
      </c>
      <c r="E59" s="10">
        <v>2</v>
      </c>
      <c r="F59" s="10">
        <v>2</v>
      </c>
      <c r="G59" s="10">
        <v>3</v>
      </c>
      <c r="H59" s="10">
        <v>16</v>
      </c>
      <c r="I59" s="12">
        <v>1</v>
      </c>
      <c r="J59" s="11">
        <v>1</v>
      </c>
      <c r="K59" s="61">
        <v>7</v>
      </c>
      <c r="L59" s="80">
        <v>1</v>
      </c>
      <c r="M59" s="88">
        <v>60</v>
      </c>
      <c r="N59" s="7">
        <v>0.33</v>
      </c>
      <c r="O59" s="85">
        <v>26</v>
      </c>
      <c r="P59" s="74">
        <v>2.3334717054300111</v>
      </c>
      <c r="Q59" s="14">
        <f t="shared" si="3"/>
        <v>1.2969136630025007</v>
      </c>
      <c r="R59" s="14">
        <f t="shared" si="4"/>
        <v>7.0711263800909423</v>
      </c>
      <c r="S59" s="6">
        <v>0.16700000000000001</v>
      </c>
      <c r="T59" s="6">
        <v>0.26700000000000002</v>
      </c>
      <c r="U59" s="93">
        <f t="shared" si="5"/>
        <v>0.38479262672811065</v>
      </c>
      <c r="V59" s="55">
        <v>0.38479262672811054</v>
      </c>
      <c r="W59" s="55">
        <v>0.38479262672811071</v>
      </c>
      <c r="X59" s="94">
        <f t="shared" ref="X59:X122" si="8">W59-V59</f>
        <v>0</v>
      </c>
      <c r="Y59" s="100">
        <v>0</v>
      </c>
      <c r="Z59" s="51">
        <v>0.66583541147132164</v>
      </c>
      <c r="AA59" s="51">
        <v>0.66583541147132164</v>
      </c>
      <c r="AB59" s="8">
        <v>2.3041474654377883</v>
      </c>
      <c r="AC59" s="14">
        <f t="shared" si="6"/>
        <v>0.42260315667847209</v>
      </c>
      <c r="AD59" s="8">
        <f t="shared" si="1"/>
        <v>1.0127267201566248</v>
      </c>
      <c r="AE59" s="14">
        <f t="shared" si="2"/>
        <v>3.0688688489594691</v>
      </c>
    </row>
    <row r="60" spans="1:31" s="122" customFormat="1" ht="15.3" x14ac:dyDescent="0.55000000000000004">
      <c r="A60" s="21">
        <v>2004</v>
      </c>
      <c r="B60" s="2" t="s">
        <v>25</v>
      </c>
      <c r="C60" s="128" t="s">
        <v>92</v>
      </c>
      <c r="D60" s="10">
        <v>5</v>
      </c>
      <c r="E60" s="10">
        <v>2</v>
      </c>
      <c r="F60" s="10">
        <v>2</v>
      </c>
      <c r="G60" s="10">
        <v>3</v>
      </c>
      <c r="H60" s="10">
        <v>16</v>
      </c>
      <c r="I60" s="12">
        <v>2</v>
      </c>
      <c r="J60" s="11">
        <v>1</v>
      </c>
      <c r="K60" s="11">
        <v>1</v>
      </c>
      <c r="L60" s="80">
        <v>0</v>
      </c>
      <c r="M60" s="88">
        <v>60</v>
      </c>
      <c r="N60" s="7">
        <v>0.33</v>
      </c>
      <c r="O60" s="85">
        <v>26</v>
      </c>
      <c r="P60" s="74">
        <v>1.0047407934948001</v>
      </c>
      <c r="Q60" s="13">
        <f t="shared" si="3"/>
        <v>0.55842205406954037</v>
      </c>
      <c r="R60" s="19">
        <f t="shared" si="4"/>
        <v>3.0446690711963638</v>
      </c>
      <c r="S60" s="6">
        <v>0.39175000000000004</v>
      </c>
      <c r="T60" s="6">
        <v>0.35924999999999996</v>
      </c>
      <c r="U60" s="93">
        <f t="shared" si="5"/>
        <v>0.52024261755544521</v>
      </c>
      <c r="V60" s="55">
        <v>0.54119850187265928</v>
      </c>
      <c r="W60" s="55">
        <v>0.4992867332382312</v>
      </c>
      <c r="X60" s="94">
        <f t="shared" si="8"/>
        <v>-4.1911768634428082E-2</v>
      </c>
      <c r="Y60" s="100">
        <v>0.5</v>
      </c>
      <c r="Z60" s="51">
        <v>0</v>
      </c>
      <c r="AA60" s="51">
        <v>0.5</v>
      </c>
      <c r="AB60" s="8">
        <v>1.3315579227696406</v>
      </c>
      <c r="AC60" s="14">
        <f t="shared" si="6"/>
        <v>0.24422073235480277</v>
      </c>
      <c r="AD60" s="8">
        <f t="shared" si="1"/>
        <v>0.75456033591459482</v>
      </c>
      <c r="AE60" s="14">
        <f t="shared" si="2"/>
        <v>2.2865464724684692</v>
      </c>
    </row>
    <row r="61" spans="1:31" s="31" customFormat="1" ht="15.3" x14ac:dyDescent="0.55000000000000004">
      <c r="A61" s="106">
        <v>2002</v>
      </c>
      <c r="B61" s="77" t="s">
        <v>50</v>
      </c>
      <c r="C61" s="126">
        <v>10</v>
      </c>
      <c r="D61" s="29">
        <v>6</v>
      </c>
      <c r="E61" s="29">
        <v>2</v>
      </c>
      <c r="F61" s="29">
        <v>1</v>
      </c>
      <c r="G61" s="29">
        <v>1</v>
      </c>
      <c r="H61" s="29">
        <v>17</v>
      </c>
      <c r="I61" s="30">
        <v>1</v>
      </c>
      <c r="J61" s="35">
        <v>1</v>
      </c>
      <c r="K61" s="35">
        <v>1</v>
      </c>
      <c r="L61" s="84">
        <v>0</v>
      </c>
      <c r="M61" s="91">
        <v>200</v>
      </c>
      <c r="N61" s="45">
        <v>0.23</v>
      </c>
      <c r="O61" s="92">
        <v>5.5</v>
      </c>
      <c r="P61" s="75">
        <v>0.317</v>
      </c>
      <c r="Q61" s="69">
        <f t="shared" si="3"/>
        <v>0.21103808654046294</v>
      </c>
      <c r="R61" s="69">
        <f t="shared" si="4"/>
        <v>1.3782608695652174</v>
      </c>
      <c r="S61" s="44">
        <v>0.82334834834834836</v>
      </c>
      <c r="T61" s="44">
        <v>0.30022522522522505</v>
      </c>
      <c r="U61" s="105">
        <f t="shared" si="5"/>
        <v>0.73128562499758054</v>
      </c>
      <c r="V61" s="58">
        <v>0.75642965204236023</v>
      </c>
      <c r="W61" s="58">
        <v>0.70614159795280074</v>
      </c>
      <c r="X61" s="99">
        <f t="shared" si="8"/>
        <v>-5.0288054089559497E-2</v>
      </c>
      <c r="Y61" s="103">
        <v>0.42456835550523642</v>
      </c>
      <c r="Z61" s="54">
        <v>0</v>
      </c>
      <c r="AA61" s="54">
        <v>0.50948202660628361</v>
      </c>
      <c r="AB61" s="59">
        <v>0.8900173727114794</v>
      </c>
      <c r="AC61" s="60">
        <f t="shared" si="6"/>
        <v>0.13627867370569133</v>
      </c>
      <c r="AD61" s="59">
        <f t="shared" si="1"/>
        <v>0.35617282282282281</v>
      </c>
      <c r="AE61" s="60">
        <f t="shared" si="2"/>
        <v>1.5485774905340122</v>
      </c>
    </row>
    <row r="62" spans="1:31" s="122" customFormat="1" ht="15.3" x14ac:dyDescent="0.55000000000000004">
      <c r="A62" s="43">
        <v>2002</v>
      </c>
      <c r="B62" s="3" t="s">
        <v>45</v>
      </c>
      <c r="C62" s="128">
        <v>5</v>
      </c>
      <c r="D62" s="10">
        <v>6</v>
      </c>
      <c r="E62" s="10">
        <v>2</v>
      </c>
      <c r="F62" s="10">
        <v>1</v>
      </c>
      <c r="G62" s="10">
        <v>2</v>
      </c>
      <c r="H62" s="10">
        <v>18</v>
      </c>
      <c r="I62" s="12">
        <v>1</v>
      </c>
      <c r="J62" s="11">
        <v>1</v>
      </c>
      <c r="K62" s="11">
        <v>1</v>
      </c>
      <c r="L62" s="80">
        <v>0</v>
      </c>
      <c r="M62" s="88">
        <v>200</v>
      </c>
      <c r="N62" s="7">
        <v>0.28000000000000003</v>
      </c>
      <c r="O62" s="85">
        <v>10</v>
      </c>
      <c r="P62" s="74">
        <v>0.378</v>
      </c>
      <c r="Q62" s="13">
        <f t="shared" si="3"/>
        <v>0.22807531349063889</v>
      </c>
      <c r="R62" s="13">
        <f t="shared" si="4"/>
        <v>1.3499999999999999</v>
      </c>
      <c r="S62" s="6">
        <v>0.41539039039039033</v>
      </c>
      <c r="T62" s="6">
        <v>0.3003003003003003</v>
      </c>
      <c r="U62" s="93">
        <f t="shared" si="5"/>
        <v>0.58021829001196068</v>
      </c>
      <c r="V62" s="55">
        <v>0.58906924183275122</v>
      </c>
      <c r="W62" s="55">
        <v>0.57136733819117014</v>
      </c>
      <c r="X62" s="94">
        <f t="shared" si="8"/>
        <v>-1.7701903641581085E-2</v>
      </c>
      <c r="Y62" s="100">
        <v>0.43954545454545463</v>
      </c>
      <c r="Z62" s="51">
        <v>1.5454545454545368E-2</v>
      </c>
      <c r="AA62" s="51">
        <v>0.43954545454545463</v>
      </c>
      <c r="AB62" s="8">
        <v>1.3972516521556699</v>
      </c>
      <c r="AC62" s="14">
        <f t="shared" si="6"/>
        <v>0.23605822858571673</v>
      </c>
      <c r="AD62" s="8">
        <f t="shared" si="1"/>
        <v>0.27053108108108104</v>
      </c>
      <c r="AE62" s="14">
        <f t="shared" si="2"/>
        <v>0.96618243243243218</v>
      </c>
    </row>
    <row r="63" spans="1:31" s="122" customFormat="1" ht="15.3" x14ac:dyDescent="0.55000000000000004">
      <c r="A63" s="43">
        <v>2002</v>
      </c>
      <c r="B63" s="3" t="s">
        <v>45</v>
      </c>
      <c r="C63" s="128">
        <v>6</v>
      </c>
      <c r="D63" s="10">
        <v>6</v>
      </c>
      <c r="E63" s="10">
        <v>2</v>
      </c>
      <c r="F63" s="10">
        <v>1</v>
      </c>
      <c r="G63" s="10">
        <v>2</v>
      </c>
      <c r="H63" s="10">
        <v>18</v>
      </c>
      <c r="I63" s="12">
        <v>2</v>
      </c>
      <c r="J63" s="11">
        <v>1</v>
      </c>
      <c r="K63" s="11">
        <v>1</v>
      </c>
      <c r="L63" s="80">
        <v>0</v>
      </c>
      <c r="M63" s="88">
        <v>200</v>
      </c>
      <c r="N63" s="7">
        <v>0.28000000000000003</v>
      </c>
      <c r="O63" s="85">
        <v>10</v>
      </c>
      <c r="P63" s="74">
        <v>0.57499999999999996</v>
      </c>
      <c r="Q63" s="19">
        <f t="shared" si="3"/>
        <v>0.34693996099766494</v>
      </c>
      <c r="R63" s="19">
        <f t="shared" si="4"/>
        <v>2.0535714285714284</v>
      </c>
      <c r="S63" s="6">
        <v>0.41539039039039038</v>
      </c>
      <c r="T63" s="6">
        <v>0.28280780780780779</v>
      </c>
      <c r="U63" s="93">
        <f t="shared" si="5"/>
        <v>0.59532583722445442</v>
      </c>
      <c r="V63" s="55">
        <v>0.58023914411579613</v>
      </c>
      <c r="W63" s="55">
        <v>0.61041253033311271</v>
      </c>
      <c r="X63" s="94">
        <f t="shared" si="8"/>
        <v>3.0173386217316578E-2</v>
      </c>
      <c r="Y63" s="100">
        <v>0.44428571428571417</v>
      </c>
      <c r="Z63" s="51">
        <v>0</v>
      </c>
      <c r="AA63" s="51">
        <v>0.44428571428571417</v>
      </c>
      <c r="AB63" s="8">
        <v>1.4322580645161289</v>
      </c>
      <c r="AC63" s="14">
        <f t="shared" si="6"/>
        <v>0.24197237560297172</v>
      </c>
      <c r="AD63" s="8">
        <f t="shared" si="1"/>
        <v>0.40146396396396394</v>
      </c>
      <c r="AE63" s="14">
        <f t="shared" si="2"/>
        <v>1.4337998712998712</v>
      </c>
    </row>
    <row r="64" spans="1:31" s="122" customFormat="1" ht="15.3" x14ac:dyDescent="0.55000000000000004">
      <c r="A64" s="43">
        <v>2002</v>
      </c>
      <c r="B64" s="3" t="s">
        <v>45</v>
      </c>
      <c r="C64" s="128">
        <v>7</v>
      </c>
      <c r="D64" s="10">
        <v>6</v>
      </c>
      <c r="E64" s="10">
        <v>2</v>
      </c>
      <c r="F64" s="10">
        <v>1</v>
      </c>
      <c r="G64" s="10">
        <v>2</v>
      </c>
      <c r="H64" s="10">
        <v>18</v>
      </c>
      <c r="I64" s="12">
        <v>3</v>
      </c>
      <c r="J64" s="11">
        <v>1</v>
      </c>
      <c r="K64" s="11">
        <v>1</v>
      </c>
      <c r="L64" s="80">
        <v>0</v>
      </c>
      <c r="M64" s="88">
        <v>200</v>
      </c>
      <c r="N64" s="7">
        <v>0.28000000000000003</v>
      </c>
      <c r="O64" s="85">
        <v>10</v>
      </c>
      <c r="P64" s="74">
        <v>0.39600000000000002</v>
      </c>
      <c r="Q64" s="19">
        <f t="shared" si="3"/>
        <v>0.23893604270447885</v>
      </c>
      <c r="R64" s="19">
        <f t="shared" si="4"/>
        <v>1.4142857142857141</v>
      </c>
      <c r="S64" s="6">
        <v>0.67312312312312317</v>
      </c>
      <c r="T64" s="6">
        <v>0.26779279279279267</v>
      </c>
      <c r="U64" s="93">
        <f t="shared" si="5"/>
        <v>0.7153973092525957</v>
      </c>
      <c r="V64" s="55">
        <v>0.71428571428571441</v>
      </c>
      <c r="W64" s="55">
        <v>0.71650890421947699</v>
      </c>
      <c r="X64" s="94">
        <f t="shared" si="8"/>
        <v>2.2231899337625816E-3</v>
      </c>
      <c r="Y64" s="100">
        <v>0.49479002210293621</v>
      </c>
      <c r="Z64" s="51">
        <v>7.3571203031259746E-2</v>
      </c>
      <c r="AA64" s="51">
        <v>0.46321439848436985</v>
      </c>
      <c r="AB64" s="8">
        <v>1.0627942232506187</v>
      </c>
      <c r="AC64" s="14">
        <f t="shared" si="6"/>
        <v>0.17955342640290736</v>
      </c>
      <c r="AD64" s="8">
        <f t="shared" si="1"/>
        <v>0.37260270270270263</v>
      </c>
      <c r="AE64" s="14">
        <f t="shared" si="2"/>
        <v>1.3307239382239378</v>
      </c>
    </row>
    <row r="65" spans="1:31" s="121" customFormat="1" ht="15.3" x14ac:dyDescent="0.55000000000000004">
      <c r="A65" s="39">
        <v>2002</v>
      </c>
      <c r="B65" s="32" t="s">
        <v>26</v>
      </c>
      <c r="C65" s="127">
        <v>2</v>
      </c>
      <c r="D65" s="17">
        <v>6</v>
      </c>
      <c r="E65" s="17">
        <v>2</v>
      </c>
      <c r="F65" s="17">
        <v>1</v>
      </c>
      <c r="G65" s="17">
        <v>3</v>
      </c>
      <c r="H65" s="17">
        <v>19</v>
      </c>
      <c r="I65" s="37">
        <v>1</v>
      </c>
      <c r="J65" s="18">
        <v>1</v>
      </c>
      <c r="K65" s="18">
        <v>3</v>
      </c>
      <c r="L65" s="79">
        <v>0</v>
      </c>
      <c r="M65" s="86">
        <v>200</v>
      </c>
      <c r="N65" s="46">
        <v>0.26</v>
      </c>
      <c r="O65" s="87">
        <v>7.5</v>
      </c>
      <c r="P65" s="73">
        <v>0.22631837130556548</v>
      </c>
      <c r="Q65" s="19">
        <f>P65/(9.81*N65)^0.5</f>
        <v>0.14170939091789667</v>
      </c>
      <c r="R65" s="19">
        <f>P65/N65</f>
        <v>0.87045527425217495</v>
      </c>
      <c r="S65" s="20">
        <v>1.12625</v>
      </c>
      <c r="T65" s="20">
        <v>0.4527500000000001</v>
      </c>
      <c r="U65" s="98">
        <f>AVERAGE(V65:W65)</f>
        <v>0.71376525164078664</v>
      </c>
      <c r="V65" s="56">
        <v>0.69195046439628483</v>
      </c>
      <c r="W65" s="56">
        <v>0.73558003888528833</v>
      </c>
      <c r="X65" s="95">
        <f>W65-V65</f>
        <v>4.3629574489003509E-2</v>
      </c>
      <c r="Y65" s="101">
        <v>0.38010899182561297</v>
      </c>
      <c r="Z65" s="52">
        <v>0.16280653950953686</v>
      </c>
      <c r="AA65" s="52">
        <v>0.39986376021798364</v>
      </c>
      <c r="AB65" s="49">
        <v>0.63331222292590239</v>
      </c>
      <c r="AC65" s="50">
        <f t="shared" si="6"/>
        <v>0.10310270042167487</v>
      </c>
      <c r="AD65" s="49">
        <f t="shared" si="1"/>
        <v>0.35735670829148791</v>
      </c>
      <c r="AE65" s="50">
        <f t="shared" si="2"/>
        <v>1.3744488780441841</v>
      </c>
    </row>
    <row r="66" spans="1:31" s="122" customFormat="1" ht="15.3" x14ac:dyDescent="0.55000000000000004">
      <c r="A66" s="43">
        <v>2002</v>
      </c>
      <c r="B66" s="3" t="s">
        <v>26</v>
      </c>
      <c r="C66" s="128">
        <v>6</v>
      </c>
      <c r="D66" s="10">
        <v>6</v>
      </c>
      <c r="E66" s="10">
        <v>2</v>
      </c>
      <c r="F66" s="10">
        <v>1</v>
      </c>
      <c r="G66" s="10">
        <v>3</v>
      </c>
      <c r="H66" s="10">
        <v>19</v>
      </c>
      <c r="I66" s="12">
        <v>2</v>
      </c>
      <c r="J66" s="11">
        <v>1</v>
      </c>
      <c r="K66" s="11">
        <v>1</v>
      </c>
      <c r="L66" s="80">
        <v>0</v>
      </c>
      <c r="M66" s="88">
        <v>200</v>
      </c>
      <c r="N66" s="7">
        <v>0.26</v>
      </c>
      <c r="O66" s="85">
        <v>7.5</v>
      </c>
      <c r="P66" s="74">
        <v>1.35</v>
      </c>
      <c r="Q66" s="19">
        <f>P66/(9.81*N66)^0.5</f>
        <v>0.84530335136101253</v>
      </c>
      <c r="R66" s="19">
        <f>P66/N66</f>
        <v>5.1923076923076925</v>
      </c>
      <c r="S66" s="6">
        <v>0.32560060060060059</v>
      </c>
      <c r="T66" s="6">
        <v>0.24512012012012005</v>
      </c>
      <c r="U66" s="93">
        <f>AVERAGE(V66:W66)</f>
        <v>0.57875706860909859</v>
      </c>
      <c r="V66" s="55">
        <v>0.48402710551790906</v>
      </c>
      <c r="W66" s="55">
        <v>0.67348703170028823</v>
      </c>
      <c r="X66" s="94">
        <f>W66-V66</f>
        <v>0.18945992618237917</v>
      </c>
      <c r="Y66" s="100">
        <v>0.40392383150605887</v>
      </c>
      <c r="Z66" s="51">
        <v>1.7311021350259682E-2</v>
      </c>
      <c r="AA66" s="51">
        <v>0.30755914598961337</v>
      </c>
      <c r="AB66" s="8">
        <v>1.7521704814522499</v>
      </c>
      <c r="AC66" s="14">
        <f t="shared" si="6"/>
        <v>0.28525188950602276</v>
      </c>
      <c r="AD66" s="8">
        <f t="shared" ref="AD66:AD109" si="9">P66/AB66</f>
        <v>0.77047297297297279</v>
      </c>
      <c r="AE66" s="14">
        <f t="shared" ref="AE66:AE129" si="10">AD66/N66</f>
        <v>2.9633575883575878</v>
      </c>
    </row>
    <row r="67" spans="1:31" s="123" customFormat="1" ht="15.3" x14ac:dyDescent="0.55000000000000004">
      <c r="A67" s="40">
        <v>2002</v>
      </c>
      <c r="B67" s="33" t="s">
        <v>26</v>
      </c>
      <c r="C67" s="129">
        <v>8</v>
      </c>
      <c r="D67" s="23">
        <v>6</v>
      </c>
      <c r="E67" s="23">
        <v>2</v>
      </c>
      <c r="F67" s="23">
        <v>1</v>
      </c>
      <c r="G67" s="23">
        <v>3</v>
      </c>
      <c r="H67" s="23">
        <v>19</v>
      </c>
      <c r="I67" s="24">
        <v>3</v>
      </c>
      <c r="J67" s="34">
        <v>1</v>
      </c>
      <c r="K67" s="34">
        <v>3</v>
      </c>
      <c r="L67" s="83">
        <v>0</v>
      </c>
      <c r="M67" s="89">
        <v>200</v>
      </c>
      <c r="N67" s="41">
        <v>0.26</v>
      </c>
      <c r="O67" s="90">
        <v>7.5</v>
      </c>
      <c r="P67" s="76">
        <v>0.23400000000000001</v>
      </c>
      <c r="Q67" s="67">
        <f t="shared" si="3"/>
        <v>0.14651924756924217</v>
      </c>
      <c r="R67" s="69">
        <f t="shared" ref="R67:R130" si="11">P67/N67</f>
        <v>0.9</v>
      </c>
      <c r="S67" s="26">
        <v>0.94199999999999995</v>
      </c>
      <c r="T67" s="26">
        <v>0.40475000000000005</v>
      </c>
      <c r="U67" s="96">
        <f t="shared" si="5"/>
        <v>0.70090627385068371</v>
      </c>
      <c r="V67" s="57">
        <v>0.71656441717791419</v>
      </c>
      <c r="W67" s="57">
        <v>0.68524813052345335</v>
      </c>
      <c r="X67" s="97">
        <f t="shared" si="8"/>
        <v>-3.1316286654460845E-2</v>
      </c>
      <c r="Y67" s="102">
        <v>0.42196078431372575</v>
      </c>
      <c r="Z67" s="53">
        <v>0.6439215686274512</v>
      </c>
      <c r="AA67" s="53">
        <v>3.137254901960787E-2</v>
      </c>
      <c r="AB67" s="47">
        <v>0.74252830889177646</v>
      </c>
      <c r="AC67" s="48">
        <f t="shared" ref="AC67:AC130" si="12">AB67/(9.81*(1/N67))^0.5</f>
        <v>0.12088298790853881</v>
      </c>
      <c r="AD67" s="47">
        <f t="shared" si="9"/>
        <v>0.31513950000000002</v>
      </c>
      <c r="AE67" s="48">
        <f t="shared" si="10"/>
        <v>1.212075</v>
      </c>
    </row>
    <row r="68" spans="1:31" s="31" customFormat="1" ht="15.3" x14ac:dyDescent="0.55000000000000004">
      <c r="A68" s="106">
        <v>2002</v>
      </c>
      <c r="B68" s="77" t="s">
        <v>48</v>
      </c>
      <c r="C68" s="126">
        <v>3</v>
      </c>
      <c r="D68" s="29">
        <v>6</v>
      </c>
      <c r="E68" s="29">
        <v>2</v>
      </c>
      <c r="F68" s="29">
        <v>1</v>
      </c>
      <c r="G68" s="29">
        <v>4</v>
      </c>
      <c r="H68" s="29">
        <v>20</v>
      </c>
      <c r="I68" s="30">
        <v>1</v>
      </c>
      <c r="J68" s="35">
        <v>1</v>
      </c>
      <c r="K68" s="35">
        <v>1</v>
      </c>
      <c r="L68" s="84">
        <v>0</v>
      </c>
      <c r="M68" s="91">
        <v>200</v>
      </c>
      <c r="N68" s="45">
        <v>0.22</v>
      </c>
      <c r="O68" s="92">
        <v>4.8</v>
      </c>
      <c r="P68" s="75">
        <v>0.26</v>
      </c>
      <c r="Q68" s="69">
        <f t="shared" si="3"/>
        <v>0.1769813501329317</v>
      </c>
      <c r="R68" s="69">
        <f t="shared" si="11"/>
        <v>1.1818181818181819</v>
      </c>
      <c r="S68" s="44">
        <v>0.67815315315315328</v>
      </c>
      <c r="T68" s="44">
        <v>0.29782282282282274</v>
      </c>
      <c r="U68" s="105">
        <f t="shared" si="5"/>
        <v>0.69477306764190927</v>
      </c>
      <c r="V68" s="58">
        <v>0.70916883514465034</v>
      </c>
      <c r="W68" s="58">
        <v>0.6803773001391682</v>
      </c>
      <c r="X68" s="99">
        <f t="shared" si="8"/>
        <v>-2.879153500548215E-2</v>
      </c>
      <c r="Y68" s="103">
        <v>0.41467547503448543</v>
      </c>
      <c r="Z68" s="54">
        <v>0</v>
      </c>
      <c r="AA68" s="54">
        <v>0.3963706323633121</v>
      </c>
      <c r="AB68" s="59">
        <v>1.0246153846153847</v>
      </c>
      <c r="AC68" s="50">
        <f t="shared" si="12"/>
        <v>0.15343968888448017</v>
      </c>
      <c r="AD68" s="59">
        <f t="shared" si="9"/>
        <v>0.25375375375375375</v>
      </c>
      <c r="AE68" s="60">
        <f t="shared" si="10"/>
        <v>1.1534261534261534</v>
      </c>
    </row>
    <row r="69" spans="1:31" s="121" customFormat="1" ht="15.3" x14ac:dyDescent="0.55000000000000004">
      <c r="A69" s="15">
        <v>2004</v>
      </c>
      <c r="B69" s="16" t="s">
        <v>58</v>
      </c>
      <c r="C69" s="127" t="s">
        <v>80</v>
      </c>
      <c r="D69" s="17">
        <v>6</v>
      </c>
      <c r="E69" s="17">
        <v>2</v>
      </c>
      <c r="F69" s="17">
        <v>2</v>
      </c>
      <c r="G69" s="17">
        <v>4</v>
      </c>
      <c r="H69" s="17">
        <v>20</v>
      </c>
      <c r="I69" s="37">
        <v>2</v>
      </c>
      <c r="J69" s="18">
        <v>1</v>
      </c>
      <c r="K69" s="18">
        <v>1</v>
      </c>
      <c r="L69" s="79">
        <v>0</v>
      </c>
      <c r="M69" s="86">
        <v>60</v>
      </c>
      <c r="N69" s="46">
        <v>0.26</v>
      </c>
      <c r="O69" s="87">
        <v>7.2</v>
      </c>
      <c r="P69" s="73">
        <v>0.46337369178750498</v>
      </c>
      <c r="Q69" s="19">
        <f t="shared" si="3"/>
        <v>0.2901417293337058</v>
      </c>
      <c r="R69" s="19">
        <f t="shared" si="11"/>
        <v>1.782206506875019</v>
      </c>
      <c r="S69" s="20">
        <v>0.80925000000000002</v>
      </c>
      <c r="T69" s="20">
        <v>0.36725000000000002</v>
      </c>
      <c r="U69" s="98">
        <f t="shared" si="5"/>
        <v>0.68813760765273679</v>
      </c>
      <c r="V69" s="56">
        <v>0.72859589041095885</v>
      </c>
      <c r="W69" s="56">
        <v>0.64767932489451485</v>
      </c>
      <c r="X69" s="95">
        <f t="shared" si="8"/>
        <v>-8.0916565516443995E-2</v>
      </c>
      <c r="Y69" s="101">
        <v>0.64669603524229069</v>
      </c>
      <c r="Z69" s="52">
        <v>0</v>
      </c>
      <c r="AA69" s="52">
        <v>0.49955947136563872</v>
      </c>
      <c r="AB69" s="49">
        <v>0.84997875053123662</v>
      </c>
      <c r="AC69" s="14">
        <f t="shared" si="12"/>
        <v>0.13837582997520156</v>
      </c>
      <c r="AD69" s="49">
        <f t="shared" si="9"/>
        <v>0.54515914838799973</v>
      </c>
      <c r="AE69" s="50">
        <f t="shared" si="10"/>
        <v>2.0967659553384603</v>
      </c>
    </row>
    <row r="70" spans="1:31" s="122" customFormat="1" ht="15.3" x14ac:dyDescent="0.55000000000000004">
      <c r="A70" s="21">
        <v>2004</v>
      </c>
      <c r="B70" s="2" t="s">
        <v>58</v>
      </c>
      <c r="C70" s="128" t="s">
        <v>91</v>
      </c>
      <c r="D70" s="10">
        <v>6</v>
      </c>
      <c r="E70" s="10">
        <v>2</v>
      </c>
      <c r="F70" s="10">
        <v>2</v>
      </c>
      <c r="G70" s="10">
        <v>4</v>
      </c>
      <c r="H70" s="10">
        <v>20</v>
      </c>
      <c r="I70" s="12">
        <v>3</v>
      </c>
      <c r="J70" s="11">
        <v>1</v>
      </c>
      <c r="K70" s="11">
        <v>1</v>
      </c>
      <c r="L70" s="80">
        <v>0</v>
      </c>
      <c r="M70" s="88">
        <v>60</v>
      </c>
      <c r="N70" s="7">
        <v>0.26</v>
      </c>
      <c r="O70" s="85">
        <v>7.2</v>
      </c>
      <c r="P70" s="74">
        <v>2.3262414312739015</v>
      </c>
      <c r="Q70" s="13">
        <f t="shared" si="3"/>
        <v>1.4565775392079017</v>
      </c>
      <c r="R70" s="13">
        <f t="shared" si="11"/>
        <v>8.9470824279765431</v>
      </c>
      <c r="S70" s="6">
        <v>0.1835</v>
      </c>
      <c r="T70" s="6">
        <v>0.21699999999999997</v>
      </c>
      <c r="U70" s="93">
        <f t="shared" si="5"/>
        <v>0.45895627248201437</v>
      </c>
      <c r="V70" s="55">
        <v>0.44004796163069543</v>
      </c>
      <c r="W70" s="55">
        <v>0.47786458333333331</v>
      </c>
      <c r="X70" s="94">
        <f t="shared" si="8"/>
        <v>3.7816621702637887E-2</v>
      </c>
      <c r="Y70" s="100">
        <v>0.42826552462526762</v>
      </c>
      <c r="Z70" s="51">
        <v>0</v>
      </c>
      <c r="AA70" s="51">
        <v>0.42826552462526762</v>
      </c>
      <c r="AB70" s="8">
        <v>2.4968789013732837</v>
      </c>
      <c r="AC70" s="14">
        <f t="shared" si="12"/>
        <v>0.40648979766747734</v>
      </c>
      <c r="AD70" s="8">
        <f t="shared" si="9"/>
        <v>0.93165969322519737</v>
      </c>
      <c r="AE70" s="14">
        <f t="shared" si="10"/>
        <v>3.5833065124046053</v>
      </c>
    </row>
    <row r="71" spans="1:31" s="122" customFormat="1" ht="15.3" x14ac:dyDescent="0.55000000000000004">
      <c r="A71" s="21">
        <v>2004</v>
      </c>
      <c r="B71" s="2" t="s">
        <v>58</v>
      </c>
      <c r="C71" s="128" t="s">
        <v>92</v>
      </c>
      <c r="D71" s="10">
        <v>6</v>
      </c>
      <c r="E71" s="10">
        <v>2</v>
      </c>
      <c r="F71" s="10">
        <v>2</v>
      </c>
      <c r="G71" s="10">
        <v>4</v>
      </c>
      <c r="H71" s="10">
        <v>20</v>
      </c>
      <c r="I71" s="12">
        <v>4</v>
      </c>
      <c r="J71" s="11">
        <v>1</v>
      </c>
      <c r="K71" s="11">
        <v>3</v>
      </c>
      <c r="L71" s="80">
        <v>0</v>
      </c>
      <c r="M71" s="88">
        <v>60</v>
      </c>
      <c r="N71" s="7">
        <v>0.26</v>
      </c>
      <c r="O71" s="85">
        <v>7.2</v>
      </c>
      <c r="P71" s="74">
        <v>1.8274874332518853</v>
      </c>
      <c r="Q71" s="13">
        <f t="shared" ref="Q71:Q131" si="13">P71/(9.81*N71)^0.5</f>
        <v>1.1442824088132988</v>
      </c>
      <c r="R71" s="13">
        <f t="shared" si="11"/>
        <v>7.0287978201995589</v>
      </c>
      <c r="S71" s="6">
        <v>0.22499999999999998</v>
      </c>
      <c r="T71" s="6">
        <v>0.25849999999999995</v>
      </c>
      <c r="U71" s="93">
        <f t="shared" ref="U71:U131" si="14">AVERAGE(V71:W71)</f>
        <v>0.46535677352637023</v>
      </c>
      <c r="V71" s="55">
        <v>0.41365046535677352</v>
      </c>
      <c r="W71" s="55">
        <v>0.51706308169596693</v>
      </c>
      <c r="X71" s="94">
        <f t="shared" si="8"/>
        <v>0.10341261633919341</v>
      </c>
      <c r="Y71" s="100">
        <v>0.66799999999999993</v>
      </c>
      <c r="Z71" s="51">
        <v>0.86599999999999999</v>
      </c>
      <c r="AA71" s="51">
        <v>0.53400000000000003</v>
      </c>
      <c r="AB71" s="8">
        <v>2.0682523267838677</v>
      </c>
      <c r="AC71" s="14">
        <f t="shared" si="12"/>
        <v>0.33670974967078521</v>
      </c>
      <c r="AD71" s="8">
        <f t="shared" si="9"/>
        <v>0.88359017397728656</v>
      </c>
      <c r="AE71" s="14">
        <f t="shared" si="10"/>
        <v>3.3984237460664866</v>
      </c>
    </row>
    <row r="72" spans="1:31" s="122" customFormat="1" ht="15.3" x14ac:dyDescent="0.55000000000000004">
      <c r="A72" s="21">
        <v>2004</v>
      </c>
      <c r="B72" s="2" t="s">
        <v>58</v>
      </c>
      <c r="C72" s="128" t="s">
        <v>82</v>
      </c>
      <c r="D72" s="10">
        <v>6</v>
      </c>
      <c r="E72" s="10">
        <v>2</v>
      </c>
      <c r="F72" s="10">
        <v>2</v>
      </c>
      <c r="G72" s="10">
        <v>4</v>
      </c>
      <c r="H72" s="10">
        <v>20</v>
      </c>
      <c r="I72" s="12">
        <v>5</v>
      </c>
      <c r="J72" s="11">
        <v>1</v>
      </c>
      <c r="K72" s="11">
        <v>1</v>
      </c>
      <c r="L72" s="80">
        <v>0</v>
      </c>
      <c r="M72" s="88">
        <v>60</v>
      </c>
      <c r="N72" s="7">
        <v>0.26</v>
      </c>
      <c r="O72" s="85">
        <v>7.2</v>
      </c>
      <c r="P72" s="74">
        <v>1.5677213397936367</v>
      </c>
      <c r="Q72" s="13">
        <f t="shared" si="13"/>
        <v>0.98162970557610207</v>
      </c>
      <c r="R72" s="13">
        <f t="shared" si="11"/>
        <v>6.0296974607447567</v>
      </c>
      <c r="S72" s="6">
        <v>0.29199999999999993</v>
      </c>
      <c r="T72" s="6">
        <v>0.27524999999999999</v>
      </c>
      <c r="U72" s="93">
        <f t="shared" si="14"/>
        <v>0.50706864288007258</v>
      </c>
      <c r="V72" s="55">
        <v>0.41932367149758443</v>
      </c>
      <c r="W72" s="55">
        <v>0.59481361426256074</v>
      </c>
      <c r="X72" s="94">
        <f t="shared" si="8"/>
        <v>0.17548994276497631</v>
      </c>
      <c r="Y72" s="100">
        <v>0.64453961456102771</v>
      </c>
      <c r="Z72" s="51">
        <v>0</v>
      </c>
      <c r="AA72" s="51">
        <v>0.57173447537473221</v>
      </c>
      <c r="AB72" s="8">
        <v>1.7628911414720141</v>
      </c>
      <c r="AC72" s="14">
        <f t="shared" si="12"/>
        <v>0.28699720399440221</v>
      </c>
      <c r="AD72" s="8">
        <f t="shared" si="9"/>
        <v>0.88928992999794043</v>
      </c>
      <c r="AE72" s="14">
        <f t="shared" si="10"/>
        <v>3.420345884607463</v>
      </c>
    </row>
    <row r="73" spans="1:31" s="122" customFormat="1" ht="15.3" x14ac:dyDescent="0.55000000000000004">
      <c r="A73" s="21">
        <v>2004</v>
      </c>
      <c r="B73" s="2" t="s">
        <v>58</v>
      </c>
      <c r="C73" s="128" t="s">
        <v>93</v>
      </c>
      <c r="D73" s="10">
        <v>6</v>
      </c>
      <c r="E73" s="10">
        <v>2</v>
      </c>
      <c r="F73" s="10">
        <v>2</v>
      </c>
      <c r="G73" s="10">
        <v>4</v>
      </c>
      <c r="H73" s="10">
        <v>20</v>
      </c>
      <c r="I73" s="12">
        <v>6</v>
      </c>
      <c r="J73" s="11">
        <v>1</v>
      </c>
      <c r="K73" s="11">
        <v>1</v>
      </c>
      <c r="L73" s="80">
        <v>0</v>
      </c>
      <c r="M73" s="88">
        <v>60</v>
      </c>
      <c r="N73" s="7">
        <v>0.26</v>
      </c>
      <c r="O73" s="85">
        <v>7.2</v>
      </c>
      <c r="P73" s="74">
        <v>1.4542071260956975</v>
      </c>
      <c r="Q73" s="13">
        <f t="shared" si="13"/>
        <v>0.91055270908278485</v>
      </c>
      <c r="R73" s="13">
        <f t="shared" si="11"/>
        <v>5.5931043311372974</v>
      </c>
      <c r="S73" s="6">
        <v>0.30049999999999993</v>
      </c>
      <c r="T73" s="6">
        <v>0.22475000000000006</v>
      </c>
      <c r="U73" s="93">
        <f t="shared" si="14"/>
        <v>0.57224969590619934</v>
      </c>
      <c r="V73" s="55">
        <v>0.5632614807872538</v>
      </c>
      <c r="W73" s="55">
        <v>0.58123791102514488</v>
      </c>
      <c r="X73" s="94">
        <f t="shared" si="8"/>
        <v>1.7976430237891083E-2</v>
      </c>
      <c r="Y73" s="100">
        <v>0.5</v>
      </c>
      <c r="Z73" s="51">
        <v>0</v>
      </c>
      <c r="AA73" s="51">
        <v>0.5</v>
      </c>
      <c r="AB73" s="8">
        <v>1.9038553069966682</v>
      </c>
      <c r="AC73" s="14">
        <f t="shared" si="12"/>
        <v>0.30994605229095601</v>
      </c>
      <c r="AD73" s="8">
        <f t="shared" si="9"/>
        <v>0.76382229298176518</v>
      </c>
      <c r="AE73" s="14">
        <f t="shared" si="10"/>
        <v>2.9377780499298658</v>
      </c>
    </row>
    <row r="74" spans="1:31" s="122" customFormat="1" ht="15.3" x14ac:dyDescent="0.55000000000000004">
      <c r="A74" s="43">
        <v>2004</v>
      </c>
      <c r="B74" s="3" t="s">
        <v>58</v>
      </c>
      <c r="C74" s="128" t="s">
        <v>94</v>
      </c>
      <c r="D74" s="10">
        <v>6</v>
      </c>
      <c r="E74" s="10">
        <v>2</v>
      </c>
      <c r="F74" s="10">
        <v>2</v>
      </c>
      <c r="G74" s="10">
        <v>4</v>
      </c>
      <c r="H74" s="10">
        <v>20</v>
      </c>
      <c r="I74" s="12">
        <v>7</v>
      </c>
      <c r="J74" s="11">
        <v>1</v>
      </c>
      <c r="K74" s="61">
        <v>7</v>
      </c>
      <c r="L74" s="80">
        <v>1</v>
      </c>
      <c r="M74" s="88">
        <v>60</v>
      </c>
      <c r="N74" s="7">
        <v>0.26</v>
      </c>
      <c r="O74" s="85">
        <v>7.2</v>
      </c>
      <c r="P74" s="74">
        <v>2.8779504147162442</v>
      </c>
      <c r="Q74" s="14">
        <f t="shared" si="13"/>
        <v>1.8020304671188572</v>
      </c>
      <c r="R74" s="13">
        <f t="shared" si="11"/>
        <v>11.069040056600938</v>
      </c>
      <c r="S74" s="6">
        <v>0.15</v>
      </c>
      <c r="T74" s="6">
        <v>0.1835</v>
      </c>
      <c r="U74" s="93">
        <f t="shared" si="14"/>
        <v>0.4496996996996997</v>
      </c>
      <c r="V74" s="55">
        <v>0.39939939939939928</v>
      </c>
      <c r="W74" s="55">
        <v>0.50000000000000011</v>
      </c>
      <c r="X74" s="94">
        <f t="shared" si="8"/>
        <v>0.10060060060060083</v>
      </c>
      <c r="Y74" s="100">
        <v>0</v>
      </c>
      <c r="Z74" s="51">
        <v>0.69124423963133641</v>
      </c>
      <c r="AA74" s="51">
        <v>0.69124423963133641</v>
      </c>
      <c r="AB74" s="8">
        <v>2.9985007496251872</v>
      </c>
      <c r="AC74" s="14">
        <f t="shared" si="12"/>
        <v>0.48815341518987898</v>
      </c>
      <c r="AD74" s="8">
        <f t="shared" si="9"/>
        <v>0.9597964633078675</v>
      </c>
      <c r="AE74" s="14">
        <f t="shared" si="10"/>
        <v>3.6915248588764134</v>
      </c>
    </row>
    <row r="75" spans="1:31" s="123" customFormat="1" ht="15.3" x14ac:dyDescent="0.55000000000000004">
      <c r="A75" s="22">
        <v>2004</v>
      </c>
      <c r="B75" s="1" t="s">
        <v>58</v>
      </c>
      <c r="C75" s="129" t="s">
        <v>95</v>
      </c>
      <c r="D75" s="23">
        <v>6</v>
      </c>
      <c r="E75" s="23">
        <v>2</v>
      </c>
      <c r="F75" s="23">
        <v>2</v>
      </c>
      <c r="G75" s="23">
        <v>4</v>
      </c>
      <c r="H75" s="23">
        <v>20</v>
      </c>
      <c r="I75" s="24">
        <v>8</v>
      </c>
      <c r="J75" s="34">
        <v>1</v>
      </c>
      <c r="K75" s="34">
        <v>1</v>
      </c>
      <c r="L75" s="83">
        <v>0</v>
      </c>
      <c r="M75" s="89">
        <v>60</v>
      </c>
      <c r="N75" s="41">
        <v>0.26</v>
      </c>
      <c r="O75" s="90">
        <v>7.2</v>
      </c>
      <c r="P75" s="76">
        <v>1.5615755464062051</v>
      </c>
      <c r="Q75" s="67">
        <f t="shared" si="13"/>
        <v>0.9777815131707922</v>
      </c>
      <c r="R75" s="67">
        <f t="shared" si="11"/>
        <v>6.0060597938700191</v>
      </c>
      <c r="S75" s="26">
        <v>0.25875000000000009</v>
      </c>
      <c r="T75" s="26">
        <v>0.22549999999999998</v>
      </c>
      <c r="U75" s="96">
        <f t="shared" si="14"/>
        <v>0.53321678321678334</v>
      </c>
      <c r="V75" s="57">
        <v>0.5</v>
      </c>
      <c r="W75" s="57">
        <v>0.56643356643356668</v>
      </c>
      <c r="X75" s="97">
        <f t="shared" si="8"/>
        <v>6.6433566433566682E-2</v>
      </c>
      <c r="Y75" s="102">
        <v>0.49999999999999967</v>
      </c>
      <c r="Z75" s="53">
        <v>0</v>
      </c>
      <c r="AA75" s="53">
        <v>0.49999999999999967</v>
      </c>
      <c r="AB75" s="47">
        <v>2.0650490449148164</v>
      </c>
      <c r="AC75" s="48">
        <f t="shared" si="12"/>
        <v>0.3361882580605568</v>
      </c>
      <c r="AD75" s="47">
        <f t="shared" si="9"/>
        <v>0.7561929583472049</v>
      </c>
      <c r="AE75" s="48">
        <f t="shared" si="10"/>
        <v>2.9084344551815571</v>
      </c>
    </row>
    <row r="76" spans="1:31" s="122" customFormat="1" ht="15.3" x14ac:dyDescent="0.55000000000000004">
      <c r="A76" s="43">
        <v>2002</v>
      </c>
      <c r="B76" s="3" t="s">
        <v>49</v>
      </c>
      <c r="C76" s="128">
        <v>3</v>
      </c>
      <c r="D76" s="10">
        <v>6</v>
      </c>
      <c r="E76" s="10">
        <v>2</v>
      </c>
      <c r="F76" s="10">
        <v>1</v>
      </c>
      <c r="G76" s="10">
        <v>5</v>
      </c>
      <c r="H76" s="10">
        <v>21</v>
      </c>
      <c r="I76" s="12">
        <v>1</v>
      </c>
      <c r="J76" s="11">
        <v>1</v>
      </c>
      <c r="K76" s="11">
        <v>3</v>
      </c>
      <c r="L76" s="80">
        <v>0</v>
      </c>
      <c r="M76" s="88">
        <v>200</v>
      </c>
      <c r="N76" s="7">
        <v>0.27</v>
      </c>
      <c r="O76" s="85">
        <v>11.4</v>
      </c>
      <c r="P76" s="74">
        <v>1.242</v>
      </c>
      <c r="Q76" s="13">
        <f t="shared" si="13"/>
        <v>0.76314174378087674</v>
      </c>
      <c r="R76" s="13">
        <f t="shared" si="11"/>
        <v>4.5999999999999996</v>
      </c>
      <c r="S76" s="6">
        <v>0.28528528528528524</v>
      </c>
      <c r="T76" s="6">
        <v>0.20518018018018019</v>
      </c>
      <c r="U76" s="93">
        <f t="shared" si="14"/>
        <v>0.58196338702992279</v>
      </c>
      <c r="V76" s="55">
        <v>0.58689272905119005</v>
      </c>
      <c r="W76" s="55">
        <v>0.57703404500865552</v>
      </c>
      <c r="X76" s="94">
        <f t="shared" si="8"/>
        <v>-9.8586840425345379E-3</v>
      </c>
      <c r="Y76" s="100">
        <v>0.604375</v>
      </c>
      <c r="Z76" s="51">
        <v>0.14624999999999999</v>
      </c>
      <c r="AA76" s="51">
        <v>0.50000000000000011</v>
      </c>
      <c r="AB76" s="8">
        <v>2.0388795346701363</v>
      </c>
      <c r="AC76" s="14">
        <f t="shared" si="12"/>
        <v>0.33825088770593709</v>
      </c>
      <c r="AD76" s="8">
        <f t="shared" si="9"/>
        <v>0.60915810810810811</v>
      </c>
      <c r="AE76" s="14">
        <f t="shared" si="10"/>
        <v>2.2561411411411409</v>
      </c>
    </row>
    <row r="77" spans="1:31" s="122" customFormat="1" ht="15.3" x14ac:dyDescent="0.55000000000000004">
      <c r="A77" s="43">
        <v>2002</v>
      </c>
      <c r="B77" s="3" t="s">
        <v>49</v>
      </c>
      <c r="C77" s="128">
        <v>4</v>
      </c>
      <c r="D77" s="10">
        <v>6</v>
      </c>
      <c r="E77" s="10">
        <v>2</v>
      </c>
      <c r="F77" s="10">
        <v>1</v>
      </c>
      <c r="G77" s="10">
        <v>5</v>
      </c>
      <c r="H77" s="10">
        <v>21</v>
      </c>
      <c r="I77" s="12">
        <v>2</v>
      </c>
      <c r="J77" s="11">
        <v>1</v>
      </c>
      <c r="K77" s="11">
        <v>3</v>
      </c>
      <c r="L77" s="80">
        <v>0</v>
      </c>
      <c r="M77" s="88">
        <v>200</v>
      </c>
      <c r="N77" s="7">
        <v>0.27</v>
      </c>
      <c r="O77" s="85">
        <v>11.4</v>
      </c>
      <c r="P77" s="74">
        <v>0.71599999999999997</v>
      </c>
      <c r="Q77" s="19">
        <f t="shared" si="13"/>
        <v>0.43994322749364551</v>
      </c>
      <c r="R77" s="19">
        <f t="shared" si="11"/>
        <v>2.6518518518518515</v>
      </c>
      <c r="S77" s="6">
        <v>0.41028528528528524</v>
      </c>
      <c r="T77" s="6">
        <v>0.37049549549549549</v>
      </c>
      <c r="U77" s="93">
        <f t="shared" si="14"/>
        <v>0.53233964714040616</v>
      </c>
      <c r="V77" s="55">
        <v>0.48583877995642705</v>
      </c>
      <c r="W77" s="55">
        <v>0.57884051432438532</v>
      </c>
      <c r="X77" s="94">
        <f t="shared" si="8"/>
        <v>9.3001734367958278E-2</v>
      </c>
      <c r="Y77" s="100">
        <v>0.53739364084191654</v>
      </c>
      <c r="Z77" s="51">
        <v>0.10434393193013887</v>
      </c>
      <c r="AA77" s="51">
        <v>0.59695476936856229</v>
      </c>
      <c r="AB77" s="8">
        <v>1.2807692307692307</v>
      </c>
      <c r="AC77" s="14">
        <f t="shared" si="12"/>
        <v>0.21248010090220065</v>
      </c>
      <c r="AD77" s="8">
        <f t="shared" si="9"/>
        <v>0.55903903903903907</v>
      </c>
      <c r="AE77" s="14">
        <f t="shared" si="10"/>
        <v>2.0705149594038481</v>
      </c>
    </row>
    <row r="78" spans="1:31" s="121" customFormat="1" ht="15.3" x14ac:dyDescent="0.55000000000000004">
      <c r="A78" s="39">
        <v>2002</v>
      </c>
      <c r="B78" s="32" t="s">
        <v>27</v>
      </c>
      <c r="C78" s="127">
        <v>3</v>
      </c>
      <c r="D78" s="17">
        <v>6</v>
      </c>
      <c r="E78" s="17">
        <v>2</v>
      </c>
      <c r="F78" s="17">
        <v>1</v>
      </c>
      <c r="G78" s="17">
        <v>6</v>
      </c>
      <c r="H78" s="17">
        <v>22</v>
      </c>
      <c r="I78" s="37">
        <v>1</v>
      </c>
      <c r="J78" s="18">
        <v>1</v>
      </c>
      <c r="K78" s="62">
        <v>6</v>
      </c>
      <c r="L78" s="79">
        <v>1</v>
      </c>
      <c r="M78" s="91">
        <v>200</v>
      </c>
      <c r="N78" s="46">
        <v>0.27</v>
      </c>
      <c r="O78" s="87">
        <v>10.8</v>
      </c>
      <c r="P78" s="75">
        <v>0.96775192505125374</v>
      </c>
      <c r="Q78" s="69">
        <f t="shared" si="13"/>
        <v>0.59463115268189537</v>
      </c>
      <c r="R78" s="19">
        <f t="shared" si="11"/>
        <v>3.5842663890787172</v>
      </c>
      <c r="S78" s="44">
        <v>0.25149999999999995</v>
      </c>
      <c r="T78" s="44">
        <v>0.42350000000000004</v>
      </c>
      <c r="U78" s="105">
        <f t="shared" si="14"/>
        <v>0.38634540288217217</v>
      </c>
      <c r="V78" s="58">
        <v>0.44741873804971316</v>
      </c>
      <c r="W78" s="58">
        <v>0.32527206771463119</v>
      </c>
      <c r="X78" s="99">
        <f t="shared" si="8"/>
        <v>-0.12214667033508197</v>
      </c>
      <c r="Y78" s="103">
        <v>0</v>
      </c>
      <c r="Z78" s="54">
        <v>0.77074235807860259</v>
      </c>
      <c r="AA78" s="54">
        <v>0.81441048034934482</v>
      </c>
      <c r="AB78" s="59">
        <v>1.4814814814814814</v>
      </c>
      <c r="AC78" s="50">
        <f t="shared" si="12"/>
        <v>0.24577833938192492</v>
      </c>
      <c r="AD78" s="59">
        <f t="shared" si="9"/>
        <v>0.6532325494095963</v>
      </c>
      <c r="AE78" s="60">
        <f t="shared" si="10"/>
        <v>2.4193798126281343</v>
      </c>
    </row>
    <row r="79" spans="1:31" s="122" customFormat="1" ht="15.3" x14ac:dyDescent="0.55000000000000004">
      <c r="A79" s="43">
        <v>2002</v>
      </c>
      <c r="B79" s="3" t="s">
        <v>27</v>
      </c>
      <c r="C79" s="128">
        <v>6</v>
      </c>
      <c r="D79" s="10">
        <v>6</v>
      </c>
      <c r="E79" s="10">
        <v>2</v>
      </c>
      <c r="F79" s="10">
        <v>1</v>
      </c>
      <c r="G79" s="10">
        <v>6</v>
      </c>
      <c r="H79" s="10">
        <v>22</v>
      </c>
      <c r="I79" s="12">
        <v>2</v>
      </c>
      <c r="J79" s="11">
        <v>1</v>
      </c>
      <c r="K79" s="61">
        <v>7</v>
      </c>
      <c r="L79" s="80">
        <v>1</v>
      </c>
      <c r="M79" s="88">
        <v>200</v>
      </c>
      <c r="N79" s="7">
        <v>0.27</v>
      </c>
      <c r="O79" s="85">
        <v>10.8</v>
      </c>
      <c r="P79" s="74">
        <v>1.599</v>
      </c>
      <c r="Q79" s="13">
        <f t="shared" si="13"/>
        <v>0.98249891167924464</v>
      </c>
      <c r="R79" s="19">
        <f t="shared" si="11"/>
        <v>5.9222222222222216</v>
      </c>
      <c r="S79" s="6">
        <v>0.17027027027027025</v>
      </c>
      <c r="T79" s="6">
        <v>0.19512012012012014</v>
      </c>
      <c r="U79" s="93">
        <f t="shared" si="14"/>
        <v>0.4703256979241231</v>
      </c>
      <c r="V79" s="55">
        <v>0.42519685039370059</v>
      </c>
      <c r="W79" s="55">
        <v>0.51545454545454561</v>
      </c>
      <c r="X79" s="94">
        <f t="shared" si="8"/>
        <v>9.0257695060845022E-2</v>
      </c>
      <c r="Y79" s="100">
        <v>2.124999999999988E-2</v>
      </c>
      <c r="Z79" s="51">
        <v>0.72937499999999988</v>
      </c>
      <c r="AA79" s="51">
        <v>0.81249999999999989</v>
      </c>
      <c r="AB79" s="8">
        <v>2.7367988493938773</v>
      </c>
      <c r="AC79" s="14">
        <f t="shared" si="12"/>
        <v>0.45403596658781326</v>
      </c>
      <c r="AD79" s="8">
        <f t="shared" si="9"/>
        <v>0.5842592342342342</v>
      </c>
      <c r="AE79" s="14">
        <f t="shared" si="10"/>
        <v>2.1639230897564228</v>
      </c>
    </row>
    <row r="80" spans="1:31" s="122" customFormat="1" ht="15.3" x14ac:dyDescent="0.55000000000000004">
      <c r="A80" s="43">
        <v>2002</v>
      </c>
      <c r="B80" s="3" t="s">
        <v>27</v>
      </c>
      <c r="C80" s="128">
        <v>7</v>
      </c>
      <c r="D80" s="10">
        <v>6</v>
      </c>
      <c r="E80" s="10">
        <v>2</v>
      </c>
      <c r="F80" s="10">
        <v>1</v>
      </c>
      <c r="G80" s="10">
        <v>6</v>
      </c>
      <c r="H80" s="10">
        <v>22</v>
      </c>
      <c r="I80" s="12">
        <v>3</v>
      </c>
      <c r="J80" s="11">
        <v>1</v>
      </c>
      <c r="K80" s="11">
        <v>3</v>
      </c>
      <c r="L80" s="80">
        <v>0</v>
      </c>
      <c r="M80" s="88">
        <v>200</v>
      </c>
      <c r="N80" s="7">
        <v>0.27</v>
      </c>
      <c r="O80" s="85">
        <v>10.8</v>
      </c>
      <c r="P80" s="74">
        <v>0.94299999999999995</v>
      </c>
      <c r="Q80" s="13">
        <f t="shared" si="13"/>
        <v>0.57942243509288782</v>
      </c>
      <c r="R80" s="19">
        <f t="shared" si="11"/>
        <v>3.492592592592592</v>
      </c>
      <c r="S80" s="6">
        <v>0.44046546546546539</v>
      </c>
      <c r="T80" s="6">
        <v>0.19767267267267269</v>
      </c>
      <c r="U80" s="93">
        <f t="shared" si="14"/>
        <v>0.69016464607300554</v>
      </c>
      <c r="V80" s="55">
        <v>0.68910741301058998</v>
      </c>
      <c r="W80" s="55">
        <v>0.6912218791354211</v>
      </c>
      <c r="X80" s="94">
        <f t="shared" si="8"/>
        <v>2.1144661248311269E-3</v>
      </c>
      <c r="Y80" s="100">
        <v>0.44671346522016581</v>
      </c>
      <c r="Z80" s="51">
        <v>0.27632418634333128</v>
      </c>
      <c r="AA80" s="51">
        <v>0.10657306955966794</v>
      </c>
      <c r="AB80" s="8">
        <v>1.5670588235294118</v>
      </c>
      <c r="AC80" s="14">
        <f t="shared" si="12"/>
        <v>0.25997565286857494</v>
      </c>
      <c r="AD80" s="8">
        <f t="shared" si="9"/>
        <v>0.60176426426426421</v>
      </c>
      <c r="AE80" s="14">
        <f t="shared" si="10"/>
        <v>2.2287565343120894</v>
      </c>
    </row>
    <row r="81" spans="1:31" s="122" customFormat="1" ht="15.3" x14ac:dyDescent="0.55000000000000004">
      <c r="A81" s="43">
        <v>2002</v>
      </c>
      <c r="B81" s="3" t="s">
        <v>27</v>
      </c>
      <c r="C81" s="128">
        <v>8</v>
      </c>
      <c r="D81" s="10">
        <v>6</v>
      </c>
      <c r="E81" s="10">
        <v>2</v>
      </c>
      <c r="F81" s="10">
        <v>1</v>
      </c>
      <c r="G81" s="10">
        <v>6</v>
      </c>
      <c r="H81" s="10">
        <v>22</v>
      </c>
      <c r="I81" s="12">
        <v>4</v>
      </c>
      <c r="J81" s="11">
        <v>1</v>
      </c>
      <c r="K81" s="61">
        <v>7</v>
      </c>
      <c r="L81" s="80">
        <v>1</v>
      </c>
      <c r="M81" s="88">
        <v>200</v>
      </c>
      <c r="N81" s="7">
        <v>0.27</v>
      </c>
      <c r="O81" s="85">
        <v>10.8</v>
      </c>
      <c r="P81" s="74">
        <v>1.8819999999999999</v>
      </c>
      <c r="Q81" s="13">
        <f t="shared" si="13"/>
        <v>1.1563870867919566</v>
      </c>
      <c r="R81" s="19">
        <f t="shared" si="11"/>
        <v>6.9703703703703699</v>
      </c>
      <c r="S81" s="6">
        <v>0.16516516516516513</v>
      </c>
      <c r="T81" s="6">
        <v>0.23018018018018019</v>
      </c>
      <c r="U81" s="93">
        <f t="shared" si="14"/>
        <v>0.41380228247016559</v>
      </c>
      <c r="V81" s="55">
        <v>0.47642857142857148</v>
      </c>
      <c r="W81" s="55">
        <v>0.35117599351175977</v>
      </c>
      <c r="X81" s="94">
        <f t="shared" si="8"/>
        <v>-0.12525257791681171</v>
      </c>
      <c r="Y81" s="100">
        <v>0</v>
      </c>
      <c r="Z81" s="51">
        <v>0.76214285714285734</v>
      </c>
      <c r="AA81" s="51">
        <v>0.76214285714285734</v>
      </c>
      <c r="AB81" s="8">
        <v>2.5294341055829852</v>
      </c>
      <c r="AC81" s="14">
        <f t="shared" si="12"/>
        <v>0.41963407698117872</v>
      </c>
      <c r="AD81" s="8">
        <f t="shared" si="9"/>
        <v>0.74403993993993989</v>
      </c>
      <c r="AE81" s="14">
        <f t="shared" si="10"/>
        <v>2.7557034812590366</v>
      </c>
    </row>
    <row r="82" spans="1:31" s="123" customFormat="1" ht="15.3" x14ac:dyDescent="0.55000000000000004">
      <c r="A82" s="40">
        <v>2002</v>
      </c>
      <c r="B82" s="33" t="s">
        <v>27</v>
      </c>
      <c r="C82" s="129">
        <v>10</v>
      </c>
      <c r="D82" s="23">
        <v>6</v>
      </c>
      <c r="E82" s="23">
        <v>2</v>
      </c>
      <c r="F82" s="23">
        <v>1</v>
      </c>
      <c r="G82" s="23">
        <v>6</v>
      </c>
      <c r="H82" s="23">
        <v>22</v>
      </c>
      <c r="I82" s="24">
        <v>5</v>
      </c>
      <c r="J82" s="34">
        <v>1</v>
      </c>
      <c r="K82" s="34">
        <v>1</v>
      </c>
      <c r="L82" s="83">
        <v>0</v>
      </c>
      <c r="M82" s="89">
        <v>200</v>
      </c>
      <c r="N82" s="41">
        <v>0.27</v>
      </c>
      <c r="O82" s="90">
        <v>10.8</v>
      </c>
      <c r="P82" s="76">
        <v>1.2589999999999999</v>
      </c>
      <c r="Q82" s="67">
        <f t="shared" si="13"/>
        <v>0.77358732320460843</v>
      </c>
      <c r="R82" s="69">
        <f t="shared" si="11"/>
        <v>4.6629629629629621</v>
      </c>
      <c r="S82" s="26">
        <v>0.26524024024024018</v>
      </c>
      <c r="T82" s="26">
        <v>0.23776276276276279</v>
      </c>
      <c r="U82" s="96">
        <f t="shared" si="14"/>
        <v>0.52802584670231723</v>
      </c>
      <c r="V82" s="57">
        <v>0.57575757575757558</v>
      </c>
      <c r="W82" s="57">
        <v>0.48029411764705882</v>
      </c>
      <c r="X82" s="97">
        <f t="shared" si="8"/>
        <v>-9.5463458110516763E-2</v>
      </c>
      <c r="Y82" s="102">
        <v>0.5099999999999999</v>
      </c>
      <c r="Z82" s="53">
        <v>1.9999999999999886E-2</v>
      </c>
      <c r="AA82" s="53">
        <v>0.56882352941176439</v>
      </c>
      <c r="AB82" s="47">
        <v>1.9880597014925376</v>
      </c>
      <c r="AC82" s="48">
        <f t="shared" si="12"/>
        <v>0.32981985811684889</v>
      </c>
      <c r="AD82" s="47">
        <f t="shared" si="9"/>
        <v>0.63328078078078065</v>
      </c>
      <c r="AE82" s="48">
        <f t="shared" si="10"/>
        <v>2.3454843732621504</v>
      </c>
    </row>
    <row r="83" spans="1:31" s="122" customFormat="1" ht="15.3" x14ac:dyDescent="0.55000000000000004">
      <c r="A83" s="21">
        <v>2004</v>
      </c>
      <c r="B83" s="2" t="s">
        <v>62</v>
      </c>
      <c r="C83" s="128" t="s">
        <v>91</v>
      </c>
      <c r="D83" s="10">
        <v>6</v>
      </c>
      <c r="E83" s="10">
        <v>2</v>
      </c>
      <c r="F83" s="10">
        <v>2</v>
      </c>
      <c r="G83" s="10">
        <v>7</v>
      </c>
      <c r="H83" s="10">
        <v>23</v>
      </c>
      <c r="I83" s="12">
        <v>1</v>
      </c>
      <c r="J83" s="11">
        <v>1</v>
      </c>
      <c r="K83" s="11">
        <v>1</v>
      </c>
      <c r="L83" s="80">
        <v>0</v>
      </c>
      <c r="M83" s="88">
        <v>60</v>
      </c>
      <c r="N83" s="7">
        <v>0.26</v>
      </c>
      <c r="O83" s="85">
        <v>7.4</v>
      </c>
      <c r="P83" s="74">
        <v>0.69387554419972974</v>
      </c>
      <c r="Q83" s="13">
        <f t="shared" si="13"/>
        <v>0.43447060958479844</v>
      </c>
      <c r="R83" s="13">
        <f t="shared" si="11"/>
        <v>2.6687520930758835</v>
      </c>
      <c r="S83" s="6">
        <v>0.55075000000000007</v>
      </c>
      <c r="T83" s="6">
        <v>0.32499999999999996</v>
      </c>
      <c r="U83" s="93">
        <f t="shared" si="14"/>
        <v>0.62670350262388497</v>
      </c>
      <c r="V83" s="55">
        <v>0.70405330372015551</v>
      </c>
      <c r="W83" s="55">
        <v>0.54935370152761454</v>
      </c>
      <c r="X83" s="94">
        <f t="shared" si="8"/>
        <v>-0.15469960219254097</v>
      </c>
      <c r="Y83" s="100">
        <v>0.47961630695443658</v>
      </c>
      <c r="Z83" s="51">
        <v>3.9568345323741171E-2</v>
      </c>
      <c r="AA83" s="51">
        <v>0.44004796163069537</v>
      </c>
      <c r="AB83" s="8">
        <v>1.1418783899514702</v>
      </c>
      <c r="AC83" s="14">
        <f t="shared" si="12"/>
        <v>0.18589684723474126</v>
      </c>
      <c r="AD83" s="8">
        <f t="shared" si="9"/>
        <v>0.60766150783291328</v>
      </c>
      <c r="AE83" s="14">
        <f t="shared" si="10"/>
        <v>2.3371596455112047</v>
      </c>
    </row>
    <row r="84" spans="1:31" s="121" customFormat="1" ht="15.3" x14ac:dyDescent="0.55000000000000004">
      <c r="A84" s="15">
        <v>2005</v>
      </c>
      <c r="B84" s="32" t="s">
        <v>34</v>
      </c>
      <c r="C84" s="131">
        <v>3</v>
      </c>
      <c r="D84" s="17">
        <v>6</v>
      </c>
      <c r="E84" s="17">
        <v>2</v>
      </c>
      <c r="F84" s="17">
        <v>3</v>
      </c>
      <c r="G84" s="17">
        <v>8</v>
      </c>
      <c r="H84" s="17">
        <v>24</v>
      </c>
      <c r="I84" s="37">
        <v>1</v>
      </c>
      <c r="J84" s="18">
        <v>1</v>
      </c>
      <c r="K84" s="18">
        <v>1</v>
      </c>
      <c r="L84" s="79">
        <v>0</v>
      </c>
      <c r="M84" s="86">
        <v>50</v>
      </c>
      <c r="N84" s="46">
        <v>0.28999999999999998</v>
      </c>
      <c r="O84" s="87">
        <v>12</v>
      </c>
      <c r="P84" s="73">
        <v>0.41122834580237605</v>
      </c>
      <c r="Q84" s="19">
        <f>P84/(9.81*N84)^0.5</f>
        <v>0.24380889161503608</v>
      </c>
      <c r="R84" s="19">
        <f>P84/N84</f>
        <v>1.418028778628883</v>
      </c>
      <c r="S84" s="20">
        <v>1.0350000000000001</v>
      </c>
      <c r="T84" s="20">
        <v>0.52</v>
      </c>
      <c r="U84" s="98">
        <f>AVERAGE(V84:W84)</f>
        <v>0.6657154673283705</v>
      </c>
      <c r="V84" s="56">
        <v>0.70322580645161292</v>
      </c>
      <c r="W84" s="56">
        <v>0.62820512820512819</v>
      </c>
      <c r="X84" s="95">
        <f>W84-V84</f>
        <v>-7.5020678246484729E-2</v>
      </c>
      <c r="Y84" s="101">
        <v>0.50649350649350633</v>
      </c>
      <c r="Z84" s="52">
        <v>3.8961038961038995E-2</v>
      </c>
      <c r="AA84" s="52">
        <v>0.41558441558441561</v>
      </c>
      <c r="AB84" s="49">
        <v>0.64308681672025714</v>
      </c>
      <c r="AC84" s="50">
        <f t="shared" si="12"/>
        <v>0.11056918333379033</v>
      </c>
      <c r="AD84" s="49">
        <f t="shared" si="9"/>
        <v>0.63946007772269486</v>
      </c>
      <c r="AE84" s="50">
        <f t="shared" si="10"/>
        <v>2.2050347507679136</v>
      </c>
    </row>
    <row r="85" spans="1:31" s="122" customFormat="1" ht="15.3" x14ac:dyDescent="0.55000000000000004">
      <c r="A85" s="21">
        <v>2005</v>
      </c>
      <c r="B85" s="3" t="s">
        <v>34</v>
      </c>
      <c r="C85" s="128" t="s">
        <v>96</v>
      </c>
      <c r="D85" s="10">
        <v>6</v>
      </c>
      <c r="E85" s="10">
        <v>2</v>
      </c>
      <c r="F85" s="10">
        <v>3</v>
      </c>
      <c r="G85" s="10">
        <v>8</v>
      </c>
      <c r="H85" s="10">
        <v>24</v>
      </c>
      <c r="I85" s="12">
        <v>2</v>
      </c>
      <c r="J85" s="11">
        <v>1</v>
      </c>
      <c r="K85" s="11">
        <v>1</v>
      </c>
      <c r="L85" s="80">
        <v>0</v>
      </c>
      <c r="M85" s="88">
        <v>50</v>
      </c>
      <c r="N85" s="7">
        <v>0.28999999999999998</v>
      </c>
      <c r="O85" s="85">
        <v>12</v>
      </c>
      <c r="P85" s="74">
        <v>0.32071716327540783</v>
      </c>
      <c r="Q85" s="19">
        <f>P85/(9.81*N85)^0.5</f>
        <v>0.19014665914511952</v>
      </c>
      <c r="R85" s="19">
        <f>P85/N85</f>
        <v>1.1059212526738202</v>
      </c>
      <c r="S85" s="6">
        <v>1.4399999999999995</v>
      </c>
      <c r="T85" s="6">
        <v>0.54500000000000037</v>
      </c>
      <c r="U85" s="93">
        <f>AVERAGE(V85:W85)</f>
        <v>0.72522213759837495</v>
      </c>
      <c r="V85" s="55">
        <v>0.73762376237623739</v>
      </c>
      <c r="W85" s="55">
        <v>0.71282051282051262</v>
      </c>
      <c r="X85" s="94">
        <f>W85-V85</f>
        <v>-2.4803249555724771E-2</v>
      </c>
      <c r="Y85" s="100">
        <v>0.44329896907216571</v>
      </c>
      <c r="Z85" s="51">
        <v>7.216494845360856E-2</v>
      </c>
      <c r="AA85" s="51">
        <v>0.46391752577319523</v>
      </c>
      <c r="AB85" s="8">
        <v>0.50377833753148615</v>
      </c>
      <c r="AC85" s="14">
        <f t="shared" si="12"/>
        <v>8.6617168808082623E-2</v>
      </c>
      <c r="AD85" s="8">
        <f t="shared" si="9"/>
        <v>0.63662356910168449</v>
      </c>
      <c r="AE85" s="14">
        <f t="shared" si="10"/>
        <v>2.1952536865575327</v>
      </c>
    </row>
    <row r="86" spans="1:31" s="123" customFormat="1" ht="15.3" x14ac:dyDescent="0.55000000000000004">
      <c r="A86" s="22">
        <v>2005</v>
      </c>
      <c r="B86" s="33" t="s">
        <v>34</v>
      </c>
      <c r="C86" s="129">
        <v>5</v>
      </c>
      <c r="D86" s="23">
        <v>6</v>
      </c>
      <c r="E86" s="23">
        <v>2</v>
      </c>
      <c r="F86" s="23">
        <v>3</v>
      </c>
      <c r="G86" s="23">
        <v>8</v>
      </c>
      <c r="H86" s="23">
        <v>24</v>
      </c>
      <c r="I86" s="24">
        <v>3</v>
      </c>
      <c r="J86" s="34">
        <v>1</v>
      </c>
      <c r="K86" s="34">
        <v>1</v>
      </c>
      <c r="L86" s="83">
        <v>0</v>
      </c>
      <c r="M86" s="89">
        <v>50</v>
      </c>
      <c r="N86" s="41">
        <v>0.28999999999999998</v>
      </c>
      <c r="O86" s="90">
        <v>12</v>
      </c>
      <c r="P86" s="76">
        <v>0.27208702577616478</v>
      </c>
      <c r="Q86" s="69">
        <f>P86/(9.81*N86)^0.5</f>
        <v>0.16131484333329046</v>
      </c>
      <c r="R86" s="69">
        <f>P86/N86</f>
        <v>0.9382311233660855</v>
      </c>
      <c r="S86" s="26">
        <v>1.52</v>
      </c>
      <c r="T86" s="26">
        <v>0.70499999999999985</v>
      </c>
      <c r="U86" s="96">
        <f>AVERAGE(V86:W86)</f>
        <v>0.6769392033542978</v>
      </c>
      <c r="V86" s="57">
        <v>0.7094339622641509</v>
      </c>
      <c r="W86" s="57">
        <v>0.6444444444444446</v>
      </c>
      <c r="X86" s="97">
        <f>W86-V86</f>
        <v>-6.4989517819706299E-2</v>
      </c>
      <c r="Y86" s="102">
        <v>0.39705882352941185</v>
      </c>
      <c r="Z86" s="53">
        <v>2.3255813953488396E-2</v>
      </c>
      <c r="AA86" s="53">
        <v>0.38677685950413232</v>
      </c>
      <c r="AB86" s="47">
        <v>0.44943820224719111</v>
      </c>
      <c r="AC86" s="48">
        <f t="shared" si="12"/>
        <v>7.727419329619957E-2</v>
      </c>
      <c r="AD86" s="47">
        <f t="shared" si="9"/>
        <v>0.60539363235196653</v>
      </c>
      <c r="AE86" s="48">
        <f t="shared" si="10"/>
        <v>2.0875642494895397</v>
      </c>
    </row>
    <row r="87" spans="1:31" s="122" customFormat="1" ht="15.3" x14ac:dyDescent="0.55000000000000004">
      <c r="A87" s="21">
        <v>2004</v>
      </c>
      <c r="B87" s="2" t="s">
        <v>57</v>
      </c>
      <c r="C87" s="128">
        <v>7</v>
      </c>
      <c r="D87" s="10">
        <v>6</v>
      </c>
      <c r="E87" s="10">
        <v>2</v>
      </c>
      <c r="F87" s="10">
        <v>2</v>
      </c>
      <c r="G87" s="10">
        <v>8</v>
      </c>
      <c r="H87" s="10">
        <v>24</v>
      </c>
      <c r="I87" s="12">
        <v>1</v>
      </c>
      <c r="J87" s="11">
        <v>1</v>
      </c>
      <c r="K87" s="11">
        <v>1</v>
      </c>
      <c r="L87" s="80">
        <v>0</v>
      </c>
      <c r="M87" s="88">
        <v>60</v>
      </c>
      <c r="N87" s="7">
        <v>0.28000000000000003</v>
      </c>
      <c r="O87" s="85">
        <v>12.5</v>
      </c>
      <c r="P87" s="74">
        <v>1.0394702168371226</v>
      </c>
      <c r="Q87" s="13">
        <f t="shared" si="13"/>
        <v>0.62718914171774898</v>
      </c>
      <c r="R87" s="13">
        <f t="shared" si="11"/>
        <v>3.7123936315611519</v>
      </c>
      <c r="S87" s="6">
        <v>0.30049999999999999</v>
      </c>
      <c r="T87" s="6">
        <v>0.31699999999999995</v>
      </c>
      <c r="U87" s="93">
        <f t="shared" si="14"/>
        <v>0.48663967611336034</v>
      </c>
      <c r="V87" s="55">
        <v>0.48663967611336034</v>
      </c>
      <c r="W87" s="55">
        <v>0.48663967611336034</v>
      </c>
      <c r="X87" s="94">
        <f t="shared" si="8"/>
        <v>0</v>
      </c>
      <c r="Y87" s="100">
        <v>0.5788643533123029</v>
      </c>
      <c r="Z87" s="51">
        <v>0</v>
      </c>
      <c r="AA87" s="51">
        <v>0.5788643533123029</v>
      </c>
      <c r="AB87" s="8">
        <v>1.619433198380567</v>
      </c>
      <c r="AC87" s="14">
        <f t="shared" si="12"/>
        <v>0.2735946180724414</v>
      </c>
      <c r="AD87" s="8">
        <f t="shared" si="9"/>
        <v>0.64187285889692314</v>
      </c>
      <c r="AE87" s="14">
        <f t="shared" si="10"/>
        <v>2.292403067489011</v>
      </c>
    </row>
    <row r="88" spans="1:31" s="121" customFormat="1" ht="15.3" x14ac:dyDescent="0.55000000000000004">
      <c r="A88" s="15">
        <v>2004</v>
      </c>
      <c r="B88" s="16" t="s">
        <v>28</v>
      </c>
      <c r="C88" s="127" t="s">
        <v>96</v>
      </c>
      <c r="D88" s="17">
        <v>6</v>
      </c>
      <c r="E88" s="17">
        <v>2</v>
      </c>
      <c r="F88" s="17">
        <v>2</v>
      </c>
      <c r="G88" s="17">
        <v>9</v>
      </c>
      <c r="H88" s="17">
        <v>25</v>
      </c>
      <c r="I88" s="37">
        <v>1</v>
      </c>
      <c r="J88" s="18">
        <v>1</v>
      </c>
      <c r="K88" s="18">
        <v>1</v>
      </c>
      <c r="L88" s="79">
        <v>0</v>
      </c>
      <c r="M88" s="86">
        <v>60</v>
      </c>
      <c r="N88" s="46">
        <v>0.25</v>
      </c>
      <c r="O88" s="87">
        <v>7</v>
      </c>
      <c r="P88" s="73">
        <v>0.90527110890504847</v>
      </c>
      <c r="Q88" s="19">
        <f t="shared" si="13"/>
        <v>0.57806164224036993</v>
      </c>
      <c r="R88" s="19">
        <f t="shared" si="11"/>
        <v>3.6210844356201939</v>
      </c>
      <c r="S88" s="20">
        <v>0.35075000000000012</v>
      </c>
      <c r="T88" s="20">
        <v>0.2679999999999999</v>
      </c>
      <c r="U88" s="98">
        <f t="shared" si="14"/>
        <v>0.56655104542686208</v>
      </c>
      <c r="V88" s="56">
        <v>0.5548172757475085</v>
      </c>
      <c r="W88" s="56">
        <v>0.57828481510621577</v>
      </c>
      <c r="X88" s="95">
        <f t="shared" si="8"/>
        <v>2.3467539358707268E-2</v>
      </c>
      <c r="Y88" s="101">
        <v>0.43389199255121025</v>
      </c>
      <c r="Z88" s="52">
        <v>0</v>
      </c>
      <c r="AA88" s="52">
        <v>0.43389199255121025</v>
      </c>
      <c r="AB88" s="49">
        <v>1.6161616161616164</v>
      </c>
      <c r="AC88" s="50">
        <f t="shared" si="12"/>
        <v>0.25800034618751555</v>
      </c>
      <c r="AD88" s="49">
        <f t="shared" si="9"/>
        <v>0.5601364986349987</v>
      </c>
      <c r="AE88" s="50">
        <f t="shared" si="10"/>
        <v>2.2405459945399948</v>
      </c>
    </row>
    <row r="89" spans="1:31" s="122" customFormat="1" ht="15.3" x14ac:dyDescent="0.55000000000000004">
      <c r="A89" s="21">
        <v>2004</v>
      </c>
      <c r="B89" s="2" t="s">
        <v>28</v>
      </c>
      <c r="C89" s="128" t="s">
        <v>97</v>
      </c>
      <c r="D89" s="10">
        <v>6</v>
      </c>
      <c r="E89" s="10">
        <v>2</v>
      </c>
      <c r="F89" s="10">
        <v>2</v>
      </c>
      <c r="G89" s="10">
        <v>9</v>
      </c>
      <c r="H89" s="10">
        <v>25</v>
      </c>
      <c r="I89" s="12">
        <v>2</v>
      </c>
      <c r="J89" s="11">
        <v>1</v>
      </c>
      <c r="K89" s="61">
        <v>7</v>
      </c>
      <c r="L89" s="80">
        <v>1</v>
      </c>
      <c r="M89" s="88">
        <v>60</v>
      </c>
      <c r="N89" s="7">
        <v>0.25</v>
      </c>
      <c r="O89" s="85">
        <v>7</v>
      </c>
      <c r="P89" s="74">
        <v>1.950721645089569</v>
      </c>
      <c r="Q89" s="19">
        <f t="shared" si="13"/>
        <v>1.2456349778777567</v>
      </c>
      <c r="R89" s="19">
        <f t="shared" si="11"/>
        <v>7.8028865803582761</v>
      </c>
      <c r="S89" s="6">
        <v>0.2</v>
      </c>
      <c r="T89" s="6">
        <v>0.33350000000000002</v>
      </c>
      <c r="U89" s="93">
        <f t="shared" si="14"/>
        <v>0.37476547842401498</v>
      </c>
      <c r="V89" s="55">
        <v>0.24953095684803001</v>
      </c>
      <c r="W89" s="55">
        <v>0.5</v>
      </c>
      <c r="X89" s="94">
        <f t="shared" si="8"/>
        <v>0.25046904315196999</v>
      </c>
      <c r="Y89" s="100">
        <v>0</v>
      </c>
      <c r="Z89" s="51">
        <v>0.43902439024390238</v>
      </c>
      <c r="AA89" s="51">
        <v>0.43902439024390238</v>
      </c>
      <c r="AB89" s="8">
        <v>1.874414245548266</v>
      </c>
      <c r="AC89" s="14">
        <f t="shared" si="12"/>
        <v>0.29922720562985045</v>
      </c>
      <c r="AD89" s="8">
        <f t="shared" si="9"/>
        <v>1.0407099976552852</v>
      </c>
      <c r="AE89" s="14">
        <f t="shared" si="10"/>
        <v>4.1628399906211406</v>
      </c>
    </row>
    <row r="90" spans="1:31" s="122" customFormat="1" ht="15.3" x14ac:dyDescent="0.55000000000000004">
      <c r="A90" s="21">
        <v>2004</v>
      </c>
      <c r="B90" s="2" t="s">
        <v>28</v>
      </c>
      <c r="C90" s="128" t="s">
        <v>98</v>
      </c>
      <c r="D90" s="10">
        <v>6</v>
      </c>
      <c r="E90" s="10">
        <v>2</v>
      </c>
      <c r="F90" s="10">
        <v>2</v>
      </c>
      <c r="G90" s="10">
        <v>9</v>
      </c>
      <c r="H90" s="10">
        <v>25</v>
      </c>
      <c r="I90" s="12">
        <v>3</v>
      </c>
      <c r="J90" s="11">
        <v>1</v>
      </c>
      <c r="K90" s="11">
        <v>1</v>
      </c>
      <c r="L90" s="80">
        <v>0</v>
      </c>
      <c r="M90" s="88">
        <v>60</v>
      </c>
      <c r="N90" s="7">
        <v>0.25</v>
      </c>
      <c r="O90" s="85">
        <v>7</v>
      </c>
      <c r="P90" s="74">
        <v>1.2962116518974358</v>
      </c>
      <c r="Q90" s="19">
        <f t="shared" si="13"/>
        <v>0.82769706093152873</v>
      </c>
      <c r="R90" s="19">
        <f t="shared" si="11"/>
        <v>5.1848466075897433</v>
      </c>
      <c r="S90" s="6">
        <v>0.31699999999999995</v>
      </c>
      <c r="T90" s="6">
        <v>0.28349999999999997</v>
      </c>
      <c r="U90" s="93">
        <f t="shared" si="14"/>
        <v>0.52789342214820978</v>
      </c>
      <c r="V90" s="55">
        <v>0.52789342214820978</v>
      </c>
      <c r="W90" s="55">
        <v>0.52789342214820978</v>
      </c>
      <c r="X90" s="94">
        <f t="shared" si="8"/>
        <v>0</v>
      </c>
      <c r="Y90" s="100">
        <v>0.52681388012618313</v>
      </c>
      <c r="Z90" s="51">
        <v>0</v>
      </c>
      <c r="AA90" s="51">
        <v>0.52681388012618313</v>
      </c>
      <c r="AB90" s="8">
        <v>1.6652789342214822</v>
      </c>
      <c r="AC90" s="14">
        <f t="shared" si="12"/>
        <v>0.26584132257040005</v>
      </c>
      <c r="AD90" s="8">
        <f t="shared" si="9"/>
        <v>0.77837509696441021</v>
      </c>
      <c r="AE90" s="14">
        <f t="shared" si="10"/>
        <v>3.1135003878576408</v>
      </c>
    </row>
    <row r="91" spans="1:31" s="122" customFormat="1" ht="15.3" x14ac:dyDescent="0.55000000000000004">
      <c r="A91" s="21">
        <v>2004</v>
      </c>
      <c r="B91" s="2" t="s">
        <v>28</v>
      </c>
      <c r="C91" s="128" t="s">
        <v>99</v>
      </c>
      <c r="D91" s="10">
        <v>6</v>
      </c>
      <c r="E91" s="10">
        <v>2</v>
      </c>
      <c r="F91" s="10">
        <v>2</v>
      </c>
      <c r="G91" s="10">
        <v>9</v>
      </c>
      <c r="H91" s="10">
        <v>25</v>
      </c>
      <c r="I91" s="12">
        <v>4</v>
      </c>
      <c r="J91" s="11">
        <v>1</v>
      </c>
      <c r="K91" s="11">
        <v>1</v>
      </c>
      <c r="L91" s="80">
        <v>0</v>
      </c>
      <c r="M91" s="88">
        <v>60</v>
      </c>
      <c r="N91" s="7">
        <v>0.25</v>
      </c>
      <c r="O91" s="85">
        <v>7</v>
      </c>
      <c r="P91" s="74">
        <v>0.49629983854440612</v>
      </c>
      <c r="Q91" s="19">
        <f t="shared" si="13"/>
        <v>0.31691268713923049</v>
      </c>
      <c r="R91" s="19">
        <f t="shared" si="11"/>
        <v>1.9851993541776245</v>
      </c>
      <c r="S91" s="6">
        <v>0.72625000000000006</v>
      </c>
      <c r="T91" s="6">
        <v>0.31649999999999989</v>
      </c>
      <c r="U91" s="93">
        <f t="shared" si="14"/>
        <v>0.69645666466929024</v>
      </c>
      <c r="V91" s="55">
        <v>0.69885823025689842</v>
      </c>
      <c r="W91" s="55">
        <v>0.69405509908168195</v>
      </c>
      <c r="X91" s="94">
        <f t="shared" si="8"/>
        <v>-4.8031311752164685E-3</v>
      </c>
      <c r="Y91" s="100">
        <v>0.51498637602179853</v>
      </c>
      <c r="Z91" s="51">
        <v>0</v>
      </c>
      <c r="AA91" s="51">
        <v>0.51498637602179853</v>
      </c>
      <c r="AB91" s="8">
        <v>0.95900263725725265</v>
      </c>
      <c r="AC91" s="14">
        <f t="shared" si="12"/>
        <v>0.15309298892690026</v>
      </c>
      <c r="AD91" s="8">
        <f t="shared" si="9"/>
        <v>0.51751665664217938</v>
      </c>
      <c r="AE91" s="14">
        <f t="shared" si="10"/>
        <v>2.0700666265687175</v>
      </c>
    </row>
    <row r="92" spans="1:31" s="122" customFormat="1" ht="15.3" x14ac:dyDescent="0.55000000000000004">
      <c r="A92" s="21">
        <v>2004</v>
      </c>
      <c r="B92" s="2" t="s">
        <v>28</v>
      </c>
      <c r="C92" s="128" t="s">
        <v>100</v>
      </c>
      <c r="D92" s="10">
        <v>6</v>
      </c>
      <c r="E92" s="10">
        <v>2</v>
      </c>
      <c r="F92" s="10">
        <v>2</v>
      </c>
      <c r="G92" s="10">
        <v>9</v>
      </c>
      <c r="H92" s="10">
        <v>25</v>
      </c>
      <c r="I92" s="12">
        <v>5</v>
      </c>
      <c r="J92" s="11">
        <v>1</v>
      </c>
      <c r="K92" s="11">
        <v>1</v>
      </c>
      <c r="L92" s="80">
        <v>0</v>
      </c>
      <c r="M92" s="88">
        <v>60</v>
      </c>
      <c r="N92" s="7">
        <v>0.25</v>
      </c>
      <c r="O92" s="85">
        <v>7</v>
      </c>
      <c r="P92" s="74">
        <v>0.476725811048616</v>
      </c>
      <c r="Q92" s="19">
        <f t="shared" si="13"/>
        <v>0.30441367511049089</v>
      </c>
      <c r="R92" s="19">
        <f t="shared" si="11"/>
        <v>1.906903244194464</v>
      </c>
      <c r="S92" s="6">
        <v>0.96750000000000003</v>
      </c>
      <c r="T92" s="6">
        <v>0.33374999999999999</v>
      </c>
      <c r="U92" s="93">
        <f t="shared" si="14"/>
        <v>0.74363906706021554</v>
      </c>
      <c r="V92" s="55">
        <v>0.73406676783004554</v>
      </c>
      <c r="W92" s="55">
        <v>0.75321136629038543</v>
      </c>
      <c r="X92" s="94">
        <f t="shared" si="8"/>
        <v>1.914459846033989E-2</v>
      </c>
      <c r="Y92" s="100">
        <v>0.50049950049950032</v>
      </c>
      <c r="Z92" s="51">
        <v>0</v>
      </c>
      <c r="AA92" s="51">
        <v>0.50049950049950032</v>
      </c>
      <c r="AB92" s="8">
        <v>0.76849183477425553</v>
      </c>
      <c r="AC92" s="14">
        <f t="shared" si="12"/>
        <v>0.12268027988743534</v>
      </c>
      <c r="AD92" s="8">
        <f t="shared" si="9"/>
        <v>0.62033946162701159</v>
      </c>
      <c r="AE92" s="14">
        <f t="shared" si="10"/>
        <v>2.4813578465080464</v>
      </c>
    </row>
    <row r="93" spans="1:31" s="122" customFormat="1" ht="15.3" x14ac:dyDescent="0.55000000000000004">
      <c r="A93" s="21">
        <v>2004</v>
      </c>
      <c r="B93" s="2" t="s">
        <v>28</v>
      </c>
      <c r="C93" s="128" t="s">
        <v>101</v>
      </c>
      <c r="D93" s="10">
        <v>6</v>
      </c>
      <c r="E93" s="10">
        <v>2</v>
      </c>
      <c r="F93" s="10">
        <v>2</v>
      </c>
      <c r="G93" s="10">
        <v>9</v>
      </c>
      <c r="H93" s="10">
        <v>25</v>
      </c>
      <c r="I93" s="12">
        <v>6</v>
      </c>
      <c r="J93" s="11">
        <v>1</v>
      </c>
      <c r="K93" s="11">
        <v>1</v>
      </c>
      <c r="L93" s="80">
        <v>0</v>
      </c>
      <c r="M93" s="88">
        <v>60</v>
      </c>
      <c r="N93" s="7">
        <v>0.25</v>
      </c>
      <c r="O93" s="85">
        <v>7</v>
      </c>
      <c r="P93" s="74">
        <v>1.2771191943601028</v>
      </c>
      <c r="Q93" s="19">
        <f t="shared" si="13"/>
        <v>0.81550555581237794</v>
      </c>
      <c r="R93" s="19">
        <f t="shared" si="11"/>
        <v>5.1084767774404112</v>
      </c>
      <c r="S93" s="6">
        <v>0.28775000000000006</v>
      </c>
      <c r="T93" s="6">
        <v>0.27524999999999999</v>
      </c>
      <c r="U93" s="93">
        <f t="shared" si="14"/>
        <v>0.51133717987650584</v>
      </c>
      <c r="V93" s="55">
        <v>0.51591760299625467</v>
      </c>
      <c r="W93" s="55">
        <v>0.50675675675675691</v>
      </c>
      <c r="X93" s="94">
        <f t="shared" si="8"/>
        <v>-9.1608462394977552E-3</v>
      </c>
      <c r="Y93" s="100">
        <v>0.41972920696324945</v>
      </c>
      <c r="Z93" s="51">
        <v>0.90328820116054154</v>
      </c>
      <c r="AA93" s="51">
        <v>0.54932301740812362</v>
      </c>
      <c r="AB93" s="8">
        <v>1.7761989342806392</v>
      </c>
      <c r="AC93" s="14">
        <f t="shared" si="12"/>
        <v>0.28354833783929878</v>
      </c>
      <c r="AD93" s="8">
        <f t="shared" si="9"/>
        <v>0.71901810642473796</v>
      </c>
      <c r="AE93" s="14">
        <f t="shared" si="10"/>
        <v>2.8760724256989518</v>
      </c>
    </row>
    <row r="94" spans="1:31" s="123" customFormat="1" ht="15.3" x14ac:dyDescent="0.55000000000000004">
      <c r="A94" s="22">
        <v>2004</v>
      </c>
      <c r="B94" s="1" t="s">
        <v>28</v>
      </c>
      <c r="C94" s="129" t="s">
        <v>102</v>
      </c>
      <c r="D94" s="23">
        <v>6</v>
      </c>
      <c r="E94" s="23">
        <v>2</v>
      </c>
      <c r="F94" s="23">
        <v>2</v>
      </c>
      <c r="G94" s="23">
        <v>9</v>
      </c>
      <c r="H94" s="23">
        <v>25</v>
      </c>
      <c r="I94" s="24">
        <v>7</v>
      </c>
      <c r="J94" s="34">
        <v>1</v>
      </c>
      <c r="K94" s="34">
        <v>1</v>
      </c>
      <c r="L94" s="83">
        <v>0</v>
      </c>
      <c r="M94" s="89">
        <v>60</v>
      </c>
      <c r="N94" s="41">
        <v>0.25</v>
      </c>
      <c r="O94" s="90">
        <v>7</v>
      </c>
      <c r="P94" s="76">
        <v>0.30261610115783094</v>
      </c>
      <c r="Q94" s="69">
        <f t="shared" si="13"/>
        <v>0.19323577068007558</v>
      </c>
      <c r="R94" s="69">
        <f t="shared" si="11"/>
        <v>1.2104644046313238</v>
      </c>
      <c r="S94" s="26">
        <v>1.2012499999999999</v>
      </c>
      <c r="T94" s="26">
        <v>0.39999999999999991</v>
      </c>
      <c r="U94" s="96">
        <f t="shared" si="14"/>
        <v>0.75016626117143437</v>
      </c>
      <c r="V94" s="57">
        <v>0.7473186119873817</v>
      </c>
      <c r="W94" s="57">
        <v>0.75301391035548693</v>
      </c>
      <c r="X94" s="97">
        <f t="shared" si="8"/>
        <v>5.6952983681052283E-3</v>
      </c>
      <c r="Y94" s="102">
        <v>0.53218610579987258</v>
      </c>
      <c r="Z94" s="53">
        <v>0</v>
      </c>
      <c r="AA94" s="53">
        <v>0.46845124282982792</v>
      </c>
      <c r="AB94" s="47">
        <v>0.62451209992193601</v>
      </c>
      <c r="AC94" s="48">
        <f t="shared" si="12"/>
        <v>9.9695684123981415E-2</v>
      </c>
      <c r="AD94" s="47">
        <f t="shared" si="9"/>
        <v>0.48456403197897679</v>
      </c>
      <c r="AE94" s="48">
        <f t="shared" si="10"/>
        <v>1.9382561279159072</v>
      </c>
    </row>
    <row r="95" spans="1:31" s="122" customFormat="1" ht="15.3" x14ac:dyDescent="0.55000000000000004">
      <c r="A95" s="43">
        <v>2005</v>
      </c>
      <c r="B95" s="3" t="s">
        <v>41</v>
      </c>
      <c r="C95" s="128">
        <v>6</v>
      </c>
      <c r="D95" s="10">
        <v>6</v>
      </c>
      <c r="E95" s="10">
        <v>2</v>
      </c>
      <c r="F95" s="10">
        <v>3</v>
      </c>
      <c r="G95" s="10">
        <v>10</v>
      </c>
      <c r="H95" s="10">
        <v>26</v>
      </c>
      <c r="I95" s="12">
        <v>1</v>
      </c>
      <c r="J95" s="11">
        <v>1</v>
      </c>
      <c r="K95" s="11">
        <v>3</v>
      </c>
      <c r="L95" s="80">
        <v>0</v>
      </c>
      <c r="M95" s="88">
        <v>50</v>
      </c>
      <c r="N95" s="7">
        <v>0.29299999999999998</v>
      </c>
      <c r="O95" s="85">
        <v>12.2</v>
      </c>
      <c r="P95" s="74">
        <v>0.26803744127797663</v>
      </c>
      <c r="Q95" s="14">
        <f t="shared" si="13"/>
        <v>0.158098281619241</v>
      </c>
      <c r="R95" s="14">
        <f t="shared" si="11"/>
        <v>0.91480355384974965</v>
      </c>
      <c r="S95" s="6">
        <v>1.675</v>
      </c>
      <c r="T95" s="6">
        <v>0.69</v>
      </c>
      <c r="U95" s="93">
        <f t="shared" si="14"/>
        <v>0.70819030251019099</v>
      </c>
      <c r="V95" s="55">
        <v>0.73417721518987333</v>
      </c>
      <c r="W95" s="55">
        <v>0.68220338983050854</v>
      </c>
      <c r="X95" s="94">
        <f t="shared" si="8"/>
        <v>-5.1973825359364789E-2</v>
      </c>
      <c r="Y95" s="100">
        <v>0.39814814814814808</v>
      </c>
      <c r="Z95" s="51">
        <v>0.12037037037037036</v>
      </c>
      <c r="AA95" s="51">
        <v>0.71296296296296302</v>
      </c>
      <c r="AB95" s="8">
        <v>0.42283298097251582</v>
      </c>
      <c r="AC95" s="14">
        <f t="shared" si="12"/>
        <v>7.3074888507347793E-2</v>
      </c>
      <c r="AD95" s="8">
        <f t="shared" si="9"/>
        <v>0.63390854862241475</v>
      </c>
      <c r="AE95" s="14">
        <f t="shared" si="10"/>
        <v>2.1635104048546578</v>
      </c>
    </row>
    <row r="96" spans="1:31" s="122" customFormat="1" ht="15.3" x14ac:dyDescent="0.55000000000000004">
      <c r="A96" s="21">
        <v>2005</v>
      </c>
      <c r="B96" s="3" t="s">
        <v>41</v>
      </c>
      <c r="C96" s="128">
        <v>10</v>
      </c>
      <c r="D96" s="10">
        <v>6</v>
      </c>
      <c r="E96" s="10">
        <v>2</v>
      </c>
      <c r="F96" s="10">
        <v>3</v>
      </c>
      <c r="G96" s="10">
        <v>10</v>
      </c>
      <c r="H96" s="10">
        <v>26</v>
      </c>
      <c r="I96" s="12">
        <v>2</v>
      </c>
      <c r="J96" s="11">
        <v>1</v>
      </c>
      <c r="K96" s="11">
        <v>3</v>
      </c>
      <c r="L96" s="80">
        <v>0</v>
      </c>
      <c r="M96" s="88">
        <v>50</v>
      </c>
      <c r="N96" s="7">
        <v>0.29299999999999998</v>
      </c>
      <c r="O96" s="85">
        <v>12.2</v>
      </c>
      <c r="P96" s="74">
        <v>0.46757729666707959</v>
      </c>
      <c r="Q96" s="19">
        <f t="shared" si="13"/>
        <v>0.27579418298718578</v>
      </c>
      <c r="R96" s="19">
        <f t="shared" si="11"/>
        <v>1.595826951082183</v>
      </c>
      <c r="S96" s="6">
        <v>1.1950000000000003</v>
      </c>
      <c r="T96" s="6">
        <v>0.64999999999999991</v>
      </c>
      <c r="U96" s="93">
        <f t="shared" si="14"/>
        <v>0.64530494278636319</v>
      </c>
      <c r="V96" s="55">
        <v>0.68367346938775508</v>
      </c>
      <c r="W96" s="55">
        <v>0.60693641618497129</v>
      </c>
      <c r="X96" s="94">
        <f t="shared" si="8"/>
        <v>-7.6737053202783789E-2</v>
      </c>
      <c r="Y96" s="100">
        <v>0.51886792452830188</v>
      </c>
      <c r="Z96" s="51">
        <v>0.86792452830188671</v>
      </c>
      <c r="AA96" s="51">
        <v>0.50943396226415094</v>
      </c>
      <c r="AB96" s="8">
        <v>0.54200542005420049</v>
      </c>
      <c r="AC96" s="14">
        <f t="shared" si="12"/>
        <v>9.3670521040584029E-2</v>
      </c>
      <c r="AD96" s="8">
        <f t="shared" si="9"/>
        <v>0.86268011235076192</v>
      </c>
      <c r="AE96" s="14">
        <f t="shared" si="10"/>
        <v>2.9443007247466277</v>
      </c>
    </row>
    <row r="97" spans="1:31" s="121" customFormat="1" ht="15.3" x14ac:dyDescent="0.55000000000000004">
      <c r="A97" s="15">
        <v>2004</v>
      </c>
      <c r="B97" s="16" t="s">
        <v>59</v>
      </c>
      <c r="C97" s="127" t="s">
        <v>91</v>
      </c>
      <c r="D97" s="17">
        <v>7</v>
      </c>
      <c r="E97" s="17">
        <v>1</v>
      </c>
      <c r="F97" s="17">
        <v>2</v>
      </c>
      <c r="G97" s="17">
        <v>1</v>
      </c>
      <c r="H97" s="17">
        <v>27</v>
      </c>
      <c r="I97" s="37">
        <v>1</v>
      </c>
      <c r="J97" s="18">
        <v>1</v>
      </c>
      <c r="K97" s="18">
        <v>1</v>
      </c>
      <c r="L97" s="79">
        <v>0</v>
      </c>
      <c r="M97" s="86">
        <v>60</v>
      </c>
      <c r="N97" s="46">
        <v>0.22</v>
      </c>
      <c r="O97" s="87">
        <v>2.8</v>
      </c>
      <c r="P97" s="73">
        <v>1.0254606641548834</v>
      </c>
      <c r="Q97" s="19">
        <f t="shared" si="13"/>
        <v>0.69802851096286189</v>
      </c>
      <c r="R97" s="19">
        <f t="shared" si="11"/>
        <v>4.6611848370676512</v>
      </c>
      <c r="S97" s="20">
        <v>0.28375</v>
      </c>
      <c r="T97" s="20">
        <v>0.19150000000000003</v>
      </c>
      <c r="U97" s="98">
        <f t="shared" si="14"/>
        <v>0.59686646686646694</v>
      </c>
      <c r="V97" s="56">
        <v>0.59333333333333327</v>
      </c>
      <c r="W97" s="56">
        <v>0.6003996003996005</v>
      </c>
      <c r="X97" s="95">
        <f t="shared" si="8"/>
        <v>7.0662670662672289E-3</v>
      </c>
      <c r="Y97" s="101">
        <v>0.41093474426807741</v>
      </c>
      <c r="Z97" s="52">
        <v>0.88183421516754823</v>
      </c>
      <c r="AA97" s="52">
        <v>0.41093474426807741</v>
      </c>
      <c r="AB97" s="49">
        <v>2.1041557075223567</v>
      </c>
      <c r="AC97" s="50">
        <f t="shared" si="12"/>
        <v>0.31510457677534065</v>
      </c>
      <c r="AD97" s="49">
        <f t="shared" si="9"/>
        <v>0.48735018063960828</v>
      </c>
      <c r="AE97" s="50">
        <f t="shared" si="10"/>
        <v>2.2152280938164011</v>
      </c>
    </row>
    <row r="98" spans="1:31" s="122" customFormat="1" ht="15.3" x14ac:dyDescent="0.55000000000000004">
      <c r="A98" s="21">
        <v>2004</v>
      </c>
      <c r="B98" s="2" t="s">
        <v>59</v>
      </c>
      <c r="C98" s="128" t="s">
        <v>92</v>
      </c>
      <c r="D98" s="10">
        <v>7</v>
      </c>
      <c r="E98" s="10">
        <v>1</v>
      </c>
      <c r="F98" s="10">
        <v>2</v>
      </c>
      <c r="G98" s="10">
        <v>1</v>
      </c>
      <c r="H98" s="10">
        <v>27</v>
      </c>
      <c r="I98" s="12">
        <v>2</v>
      </c>
      <c r="J98" s="11">
        <v>1</v>
      </c>
      <c r="K98" s="11">
        <v>1</v>
      </c>
      <c r="L98" s="80">
        <v>0</v>
      </c>
      <c r="M98" s="88">
        <v>60</v>
      </c>
      <c r="N98" s="7">
        <v>0.22</v>
      </c>
      <c r="O98" s="85">
        <v>2.8</v>
      </c>
      <c r="P98" s="74">
        <v>1.0276478293748639</v>
      </c>
      <c r="Q98" s="19">
        <f t="shared" si="13"/>
        <v>0.69951730886130781</v>
      </c>
      <c r="R98" s="19">
        <f t="shared" si="11"/>
        <v>4.6711264971584718</v>
      </c>
      <c r="S98" s="6">
        <v>0.20875000000000002</v>
      </c>
      <c r="T98" s="6">
        <v>0.18299999999999994</v>
      </c>
      <c r="U98" s="93">
        <f t="shared" si="14"/>
        <v>0.53265808344198184</v>
      </c>
      <c r="V98" s="55">
        <v>0.54250000000000009</v>
      </c>
      <c r="W98" s="55">
        <v>0.5228161668839636</v>
      </c>
      <c r="X98" s="94">
        <f t="shared" si="8"/>
        <v>-1.9683833116036498E-2</v>
      </c>
      <c r="Y98" s="100">
        <v>0.58499999999999996</v>
      </c>
      <c r="Z98" s="51">
        <v>8.2500000000000073E-2</v>
      </c>
      <c r="AA98" s="51">
        <v>0.58499999999999996</v>
      </c>
      <c r="AB98" s="8">
        <v>2.5526483726866629</v>
      </c>
      <c r="AC98" s="14">
        <f t="shared" si="12"/>
        <v>0.3822679007338371</v>
      </c>
      <c r="AD98" s="8">
        <f t="shared" si="9"/>
        <v>0.40258103715760285</v>
      </c>
      <c r="AE98" s="14">
        <f t="shared" si="10"/>
        <v>1.8299138052618311</v>
      </c>
    </row>
    <row r="99" spans="1:31" s="122" customFormat="1" ht="15.3" x14ac:dyDescent="0.55000000000000004">
      <c r="A99" s="21">
        <v>2004</v>
      </c>
      <c r="B99" s="2" t="s">
        <v>59</v>
      </c>
      <c r="C99" s="128" t="s">
        <v>82</v>
      </c>
      <c r="D99" s="10">
        <v>7</v>
      </c>
      <c r="E99" s="10">
        <v>1</v>
      </c>
      <c r="F99" s="10">
        <v>2</v>
      </c>
      <c r="G99" s="10">
        <v>1</v>
      </c>
      <c r="H99" s="10">
        <v>27</v>
      </c>
      <c r="I99" s="12">
        <v>3</v>
      </c>
      <c r="J99" s="11">
        <v>1</v>
      </c>
      <c r="K99" s="11">
        <v>1</v>
      </c>
      <c r="L99" s="80">
        <v>0</v>
      </c>
      <c r="M99" s="88">
        <v>60</v>
      </c>
      <c r="N99" s="7">
        <v>0.22</v>
      </c>
      <c r="O99" s="85">
        <v>2.8</v>
      </c>
      <c r="P99" s="74">
        <v>0.73615567324258757</v>
      </c>
      <c r="Q99" s="19">
        <f t="shared" si="13"/>
        <v>0.50109932676342472</v>
      </c>
      <c r="R99" s="19">
        <f t="shared" si="11"/>
        <v>3.3461621511026709</v>
      </c>
      <c r="S99" s="6">
        <v>0.29200000000000004</v>
      </c>
      <c r="T99" s="6">
        <v>0.24199999999999994</v>
      </c>
      <c r="U99" s="93">
        <f t="shared" si="14"/>
        <v>0.54681647940074907</v>
      </c>
      <c r="V99" s="55">
        <v>0.5308988764044944</v>
      </c>
      <c r="W99" s="55">
        <v>0.56273408239700384</v>
      </c>
      <c r="X99" s="94">
        <f t="shared" si="8"/>
        <v>3.1835205992509441E-2</v>
      </c>
      <c r="Y99" s="100">
        <v>0.52910052910052896</v>
      </c>
      <c r="Z99" s="51">
        <v>0.94003527336860671</v>
      </c>
      <c r="AA99" s="51">
        <v>0.52910052910052896</v>
      </c>
      <c r="AB99" s="8">
        <v>1.8726591760299625</v>
      </c>
      <c r="AC99" s="14">
        <f t="shared" si="12"/>
        <v>0.28043717249528211</v>
      </c>
      <c r="AD99" s="8">
        <f t="shared" si="9"/>
        <v>0.39310712951154181</v>
      </c>
      <c r="AE99" s="14">
        <f t="shared" si="10"/>
        <v>1.7868505886888264</v>
      </c>
    </row>
    <row r="100" spans="1:31" s="122" customFormat="1" ht="15.3" x14ac:dyDescent="0.55000000000000004">
      <c r="A100" s="21">
        <v>2004</v>
      </c>
      <c r="B100" s="2" t="s">
        <v>59</v>
      </c>
      <c r="C100" s="128" t="s">
        <v>103</v>
      </c>
      <c r="D100" s="10">
        <v>7</v>
      </c>
      <c r="E100" s="10">
        <v>1</v>
      </c>
      <c r="F100" s="10">
        <v>2</v>
      </c>
      <c r="G100" s="10">
        <v>1</v>
      </c>
      <c r="H100" s="10">
        <v>27</v>
      </c>
      <c r="I100" s="12">
        <v>4</v>
      </c>
      <c r="J100" s="11">
        <v>1</v>
      </c>
      <c r="K100" s="11">
        <v>1</v>
      </c>
      <c r="L100" s="80">
        <v>0</v>
      </c>
      <c r="M100" s="88">
        <v>60</v>
      </c>
      <c r="N100" s="7">
        <v>0.22</v>
      </c>
      <c r="O100" s="85">
        <v>2.8</v>
      </c>
      <c r="P100" s="74">
        <v>0.59304696781563648</v>
      </c>
      <c r="Q100" s="19">
        <f t="shared" si="13"/>
        <v>0.40368558867789472</v>
      </c>
      <c r="R100" s="19">
        <f t="shared" si="11"/>
        <v>2.6956680355256202</v>
      </c>
      <c r="S100" s="6">
        <v>0.29200000000000004</v>
      </c>
      <c r="T100" s="6">
        <v>0.30900000000000005</v>
      </c>
      <c r="U100" s="93">
        <f t="shared" si="14"/>
        <v>0.48659305993690849</v>
      </c>
      <c r="V100" s="55">
        <v>0.47318611987381703</v>
      </c>
      <c r="W100" s="55">
        <v>0.5</v>
      </c>
      <c r="X100" s="94">
        <f t="shared" si="8"/>
        <v>2.6813880126182965E-2</v>
      </c>
      <c r="Y100" s="100">
        <v>0.5</v>
      </c>
      <c r="Z100" s="51">
        <v>0.87818181818181829</v>
      </c>
      <c r="AA100" s="51">
        <v>0.45454545454545453</v>
      </c>
      <c r="AB100" s="8">
        <v>1.6638935108153077</v>
      </c>
      <c r="AC100" s="14">
        <f t="shared" si="12"/>
        <v>0.24917379386436045</v>
      </c>
      <c r="AD100" s="8">
        <f t="shared" si="9"/>
        <v>0.35642122765719758</v>
      </c>
      <c r="AE100" s="14">
        <f t="shared" si="10"/>
        <v>1.620096489350898</v>
      </c>
    </row>
    <row r="101" spans="1:31" s="122" customFormat="1" ht="15.3" x14ac:dyDescent="0.55000000000000004">
      <c r="A101" s="21">
        <v>2004</v>
      </c>
      <c r="B101" s="2" t="s">
        <v>59</v>
      </c>
      <c r="C101" s="128" t="s">
        <v>104</v>
      </c>
      <c r="D101" s="10">
        <v>7</v>
      </c>
      <c r="E101" s="10">
        <v>1</v>
      </c>
      <c r="F101" s="10">
        <v>2</v>
      </c>
      <c r="G101" s="10">
        <v>1</v>
      </c>
      <c r="H101" s="10">
        <v>27</v>
      </c>
      <c r="I101" s="12">
        <v>5</v>
      </c>
      <c r="J101" s="11">
        <v>1</v>
      </c>
      <c r="K101" s="11">
        <v>1</v>
      </c>
      <c r="L101" s="80">
        <v>0</v>
      </c>
      <c r="M101" s="88">
        <v>60</v>
      </c>
      <c r="N101" s="7">
        <v>0.22</v>
      </c>
      <c r="O101" s="85">
        <v>2.8</v>
      </c>
      <c r="P101" s="74">
        <v>0.35562637819353332</v>
      </c>
      <c r="Q101" s="19">
        <f t="shared" si="13"/>
        <v>0.24207398675221578</v>
      </c>
      <c r="R101" s="19">
        <f t="shared" si="11"/>
        <v>1.6164835372433333</v>
      </c>
      <c r="S101" s="6">
        <v>0.71699999999999986</v>
      </c>
      <c r="T101" s="6">
        <v>0.3257500000000001</v>
      </c>
      <c r="U101" s="93">
        <f t="shared" si="14"/>
        <v>0.68764793501459387</v>
      </c>
      <c r="V101" s="55">
        <v>0.69308844852585783</v>
      </c>
      <c r="W101" s="55">
        <v>0.68220742150333002</v>
      </c>
      <c r="X101" s="94">
        <f t="shared" si="8"/>
        <v>-1.0881027022527801E-2</v>
      </c>
      <c r="Y101" s="100">
        <v>0.45217391304347826</v>
      </c>
      <c r="Z101" s="51">
        <v>0.96811594202898543</v>
      </c>
      <c r="AA101" s="51">
        <v>0.45217391304347826</v>
      </c>
      <c r="AB101" s="8">
        <v>0.95900263725725243</v>
      </c>
      <c r="AC101" s="14">
        <f t="shared" si="12"/>
        <v>0.14361395359624132</v>
      </c>
      <c r="AD101" s="8">
        <f t="shared" si="9"/>
        <v>0.37082940586130686</v>
      </c>
      <c r="AE101" s="14">
        <f t="shared" si="10"/>
        <v>1.6855882084604856</v>
      </c>
    </row>
    <row r="102" spans="1:31" s="123" customFormat="1" ht="15.3" x14ac:dyDescent="0.55000000000000004">
      <c r="A102" s="22">
        <v>2004</v>
      </c>
      <c r="B102" s="1" t="s">
        <v>59</v>
      </c>
      <c r="C102" s="129" t="s">
        <v>105</v>
      </c>
      <c r="D102" s="23">
        <v>7</v>
      </c>
      <c r="E102" s="23">
        <v>1</v>
      </c>
      <c r="F102" s="23">
        <v>2</v>
      </c>
      <c r="G102" s="23">
        <v>1</v>
      </c>
      <c r="H102" s="23">
        <v>27</v>
      </c>
      <c r="I102" s="24">
        <v>6</v>
      </c>
      <c r="J102" s="34">
        <v>1</v>
      </c>
      <c r="K102" s="34">
        <v>1</v>
      </c>
      <c r="L102" s="83">
        <v>0</v>
      </c>
      <c r="M102" s="89">
        <v>60</v>
      </c>
      <c r="N102" s="41">
        <v>0.22</v>
      </c>
      <c r="O102" s="90">
        <v>2.8</v>
      </c>
      <c r="P102" s="76">
        <v>0.31438073491268947</v>
      </c>
      <c r="Q102" s="69">
        <f t="shared" si="13"/>
        <v>0.21399818046396568</v>
      </c>
      <c r="R102" s="69">
        <f t="shared" si="11"/>
        <v>1.4290033405122249</v>
      </c>
      <c r="S102" s="26">
        <v>0.82624999999999993</v>
      </c>
      <c r="T102" s="26">
        <v>0.35025000000000012</v>
      </c>
      <c r="U102" s="96">
        <f t="shared" si="14"/>
        <v>0.70238226836599027</v>
      </c>
      <c r="V102" s="57">
        <v>0.69029535864978897</v>
      </c>
      <c r="W102" s="57">
        <v>0.71446917808219157</v>
      </c>
      <c r="X102" s="97">
        <f t="shared" si="8"/>
        <v>2.4173819432402599E-2</v>
      </c>
      <c r="Y102" s="102">
        <v>0.47048458149779737</v>
      </c>
      <c r="Z102" s="53">
        <v>2.9074889867841385E-2</v>
      </c>
      <c r="AA102" s="53">
        <v>0.47048458149779737</v>
      </c>
      <c r="AB102" s="47">
        <v>0.84997875053123662</v>
      </c>
      <c r="AC102" s="48">
        <f t="shared" si="12"/>
        <v>0.12728725041434819</v>
      </c>
      <c r="AD102" s="47">
        <f t="shared" si="9"/>
        <v>0.36986893462477921</v>
      </c>
      <c r="AE102" s="48">
        <f t="shared" si="10"/>
        <v>1.6812224301126328</v>
      </c>
    </row>
    <row r="103" spans="1:31" s="122" customFormat="1" ht="15.3" x14ac:dyDescent="0.55000000000000004">
      <c r="A103" s="21">
        <v>2004</v>
      </c>
      <c r="B103" s="2" t="s">
        <v>53</v>
      </c>
      <c r="C103" s="128" t="s">
        <v>91</v>
      </c>
      <c r="D103" s="10">
        <v>7</v>
      </c>
      <c r="E103" s="10">
        <v>1</v>
      </c>
      <c r="F103" s="10">
        <v>2</v>
      </c>
      <c r="G103" s="10">
        <v>2</v>
      </c>
      <c r="H103" s="10">
        <v>28</v>
      </c>
      <c r="I103" s="12">
        <v>1</v>
      </c>
      <c r="J103" s="11">
        <v>1</v>
      </c>
      <c r="K103" s="11">
        <v>1</v>
      </c>
      <c r="L103" s="80">
        <v>0</v>
      </c>
      <c r="M103" s="88">
        <v>60</v>
      </c>
      <c r="N103" s="7">
        <v>0.25</v>
      </c>
      <c r="O103" s="85">
        <v>6.3</v>
      </c>
      <c r="P103" s="74">
        <v>1.33</v>
      </c>
      <c r="Q103" s="13">
        <f t="shared" si="13"/>
        <v>0.84927263956275423</v>
      </c>
      <c r="R103" s="13">
        <f t="shared" si="11"/>
        <v>5.32</v>
      </c>
      <c r="S103" s="6">
        <v>0.28375</v>
      </c>
      <c r="T103" s="6">
        <v>0.19150000000000003</v>
      </c>
      <c r="U103" s="93">
        <f t="shared" si="14"/>
        <v>0.59686646686646694</v>
      </c>
      <c r="V103" s="55">
        <v>0.59333333333333327</v>
      </c>
      <c r="W103" s="55">
        <v>0.6003996003996005</v>
      </c>
      <c r="X103" s="94">
        <f t="shared" si="8"/>
        <v>7.0662670662672289E-3</v>
      </c>
      <c r="Y103" s="100">
        <v>0.38935108153078202</v>
      </c>
      <c r="Z103" s="51">
        <v>0</v>
      </c>
      <c r="AA103" s="51">
        <v>0.38935108153078202</v>
      </c>
      <c r="AB103" s="8">
        <v>2.1041557075223567</v>
      </c>
      <c r="AC103" s="14">
        <f t="shared" si="12"/>
        <v>0.33590260747717038</v>
      </c>
      <c r="AD103" s="8">
        <f t="shared" si="9"/>
        <v>0.63208249999999999</v>
      </c>
      <c r="AE103" s="14">
        <f t="shared" si="10"/>
        <v>2.52833</v>
      </c>
    </row>
    <row r="104" spans="1:31" s="122" customFormat="1" ht="15.3" x14ac:dyDescent="0.55000000000000004">
      <c r="A104" s="43">
        <v>2004</v>
      </c>
      <c r="B104" s="3" t="s">
        <v>53</v>
      </c>
      <c r="C104" s="128" t="s">
        <v>82</v>
      </c>
      <c r="D104" s="10">
        <v>7</v>
      </c>
      <c r="E104" s="10">
        <v>1</v>
      </c>
      <c r="F104" s="10">
        <v>2</v>
      </c>
      <c r="G104" s="10">
        <v>2</v>
      </c>
      <c r="H104" s="10">
        <v>28</v>
      </c>
      <c r="I104" s="12">
        <v>2</v>
      </c>
      <c r="J104" s="11">
        <v>1</v>
      </c>
      <c r="K104" s="11">
        <v>3</v>
      </c>
      <c r="L104" s="80">
        <v>0</v>
      </c>
      <c r="M104" s="88">
        <v>60</v>
      </c>
      <c r="N104" s="7">
        <v>0.25</v>
      </c>
      <c r="O104" s="85">
        <v>6.3</v>
      </c>
      <c r="P104" s="74">
        <v>1.101087983425681</v>
      </c>
      <c r="Q104" s="13">
        <f t="shared" si="13"/>
        <v>0.70310067524417919</v>
      </c>
      <c r="R104" s="13">
        <f t="shared" si="11"/>
        <v>4.4043519337027242</v>
      </c>
      <c r="S104" s="6">
        <v>0.27550000000000008</v>
      </c>
      <c r="T104" s="6">
        <v>0.28350000000000003</v>
      </c>
      <c r="U104" s="93">
        <f t="shared" si="14"/>
        <v>0.48758049378209978</v>
      </c>
      <c r="V104" s="55">
        <v>0.52681388012618302</v>
      </c>
      <c r="W104" s="55">
        <v>0.44834710743801659</v>
      </c>
      <c r="X104" s="94">
        <f t="shared" si="8"/>
        <v>-7.8466772688166431E-2</v>
      </c>
      <c r="Y104" s="100"/>
      <c r="Z104" s="51">
        <v>0.38429345691278799</v>
      </c>
      <c r="AA104" s="51">
        <v>0.84269662921348298</v>
      </c>
      <c r="AB104" s="8">
        <v>1.7889087656529512</v>
      </c>
      <c r="AC104" s="14">
        <f t="shared" si="12"/>
        <v>0.2855773062674869</v>
      </c>
      <c r="AD104" s="8">
        <f t="shared" si="9"/>
        <v>0.61550818273495589</v>
      </c>
      <c r="AE104" s="14">
        <f t="shared" si="10"/>
        <v>2.4620327309398236</v>
      </c>
    </row>
    <row r="105" spans="1:31" s="121" customFormat="1" ht="15.3" x14ac:dyDescent="0.55000000000000004">
      <c r="A105" s="15">
        <v>2004</v>
      </c>
      <c r="B105" s="16" t="s">
        <v>60</v>
      </c>
      <c r="C105" s="127" t="s">
        <v>80</v>
      </c>
      <c r="D105" s="17">
        <v>8</v>
      </c>
      <c r="E105" s="17">
        <v>2</v>
      </c>
      <c r="F105" s="17">
        <v>2</v>
      </c>
      <c r="G105" s="17">
        <v>1</v>
      </c>
      <c r="H105" s="17">
        <v>29</v>
      </c>
      <c r="I105" s="37">
        <v>1</v>
      </c>
      <c r="J105" s="18">
        <v>1</v>
      </c>
      <c r="K105" s="62">
        <v>6</v>
      </c>
      <c r="L105" s="79">
        <v>1</v>
      </c>
      <c r="M105" s="86">
        <v>60</v>
      </c>
      <c r="N105" s="46">
        <v>0.25</v>
      </c>
      <c r="O105" s="87">
        <v>5.9</v>
      </c>
      <c r="P105" s="73">
        <v>1.3441828019882482</v>
      </c>
      <c r="Q105" s="19">
        <f>P105/(9.81*N105)^0.5</f>
        <v>0.85832907992437479</v>
      </c>
      <c r="R105" s="19">
        <f>P105/N105</f>
        <v>5.376731207952993</v>
      </c>
      <c r="S105" s="20">
        <v>0.24199999999999999</v>
      </c>
      <c r="T105" s="20">
        <v>0.17525000000000002</v>
      </c>
      <c r="U105" s="98">
        <f t="shared" si="14"/>
        <v>0.57111936239879779</v>
      </c>
      <c r="V105" s="56">
        <v>0.59880239520958078</v>
      </c>
      <c r="W105" s="56">
        <v>0.54343632958801491</v>
      </c>
      <c r="X105" s="95">
        <f t="shared" si="8"/>
        <v>-5.5366065621565874E-2</v>
      </c>
      <c r="Y105" s="101">
        <v>0</v>
      </c>
      <c r="Z105" s="52">
        <v>0.15817855002995801</v>
      </c>
      <c r="AA105" s="52">
        <v>0.15817855002995801</v>
      </c>
      <c r="AB105" s="49">
        <v>2.3966446974236071</v>
      </c>
      <c r="AC105" s="50">
        <f t="shared" si="12"/>
        <v>0.38259488125470398</v>
      </c>
      <c r="AD105" s="49">
        <f t="shared" si="9"/>
        <v>0.5608602741295966</v>
      </c>
      <c r="AE105" s="50">
        <f t="shared" si="10"/>
        <v>2.2434410965183864</v>
      </c>
    </row>
    <row r="106" spans="1:31" s="123" customFormat="1" ht="15.3" x14ac:dyDescent="0.55000000000000004">
      <c r="A106" s="22">
        <v>2004</v>
      </c>
      <c r="B106" s="1" t="s">
        <v>60</v>
      </c>
      <c r="C106" s="129" t="s">
        <v>96</v>
      </c>
      <c r="D106" s="23">
        <v>8</v>
      </c>
      <c r="E106" s="23">
        <v>2</v>
      </c>
      <c r="F106" s="23">
        <v>2</v>
      </c>
      <c r="G106" s="23">
        <v>1</v>
      </c>
      <c r="H106" s="23">
        <v>29</v>
      </c>
      <c r="I106" s="24">
        <v>2</v>
      </c>
      <c r="J106" s="34">
        <v>1</v>
      </c>
      <c r="K106" s="34">
        <v>1</v>
      </c>
      <c r="L106" s="83">
        <v>0</v>
      </c>
      <c r="M106" s="89">
        <v>60</v>
      </c>
      <c r="N106" s="41">
        <v>0.25</v>
      </c>
      <c r="O106" s="90">
        <v>5.9</v>
      </c>
      <c r="P106" s="76">
        <v>0.89845502596407878</v>
      </c>
      <c r="Q106" s="67">
        <f>P106/(9.81*N106)^0.5</f>
        <v>0.57370922663829782</v>
      </c>
      <c r="R106" s="67">
        <f>P106/N106</f>
        <v>3.5938201038563151</v>
      </c>
      <c r="S106" s="26">
        <v>0.21699999999999997</v>
      </c>
      <c r="T106" s="26">
        <v>0.31700000000000006</v>
      </c>
      <c r="U106" s="96">
        <f t="shared" si="14"/>
        <v>0.40636704119850181</v>
      </c>
      <c r="V106" s="57">
        <v>0.40636704119850181</v>
      </c>
      <c r="W106" s="57">
        <v>0.40636704119850181</v>
      </c>
      <c r="X106" s="97">
        <f t="shared" si="8"/>
        <v>0</v>
      </c>
      <c r="Y106" s="102">
        <v>0.46082949308755755</v>
      </c>
      <c r="Z106" s="53">
        <v>0</v>
      </c>
      <c r="AA106" s="53">
        <v>0.46082949308755755</v>
      </c>
      <c r="AB106" s="47">
        <v>1.8726591760299625</v>
      </c>
      <c r="AC106" s="48">
        <f t="shared" si="12"/>
        <v>0.2989470303436802</v>
      </c>
      <c r="AD106" s="47">
        <f t="shared" si="9"/>
        <v>0.47977498386481809</v>
      </c>
      <c r="AE106" s="48">
        <f t="shared" si="10"/>
        <v>1.9190999354592724</v>
      </c>
    </row>
    <row r="107" spans="1:31" s="122" customFormat="1" ht="15.3" x14ac:dyDescent="0.55000000000000004">
      <c r="A107" s="43">
        <v>2005</v>
      </c>
      <c r="B107" s="3" t="s">
        <v>32</v>
      </c>
      <c r="C107" s="128" t="s">
        <v>88</v>
      </c>
      <c r="D107" s="10">
        <v>8</v>
      </c>
      <c r="E107" s="10">
        <v>2</v>
      </c>
      <c r="F107" s="10">
        <v>3</v>
      </c>
      <c r="G107" s="10">
        <v>1</v>
      </c>
      <c r="H107" s="10">
        <v>29</v>
      </c>
      <c r="I107" s="12">
        <v>3</v>
      </c>
      <c r="J107" s="11">
        <v>1</v>
      </c>
      <c r="K107" s="11">
        <v>3</v>
      </c>
      <c r="L107" s="80">
        <v>0</v>
      </c>
      <c r="M107" s="88">
        <v>50</v>
      </c>
      <c r="N107" s="7">
        <v>0.24399999999999999</v>
      </c>
      <c r="O107" s="85">
        <v>6.8</v>
      </c>
      <c r="P107" s="74">
        <v>1.2474271797550622</v>
      </c>
      <c r="Q107" s="14">
        <f>P107/(9.81*N107)^0.5</f>
        <v>0.80627981158516249</v>
      </c>
      <c r="R107" s="13">
        <f>P107/N107</f>
        <v>5.1124064744059927</v>
      </c>
      <c r="S107" s="6">
        <v>0.30999999999999994</v>
      </c>
      <c r="T107" s="6">
        <v>0.21000000000000008</v>
      </c>
      <c r="U107" s="93">
        <f t="shared" si="14"/>
        <v>0.59600443951165361</v>
      </c>
      <c r="V107" s="55">
        <v>0.58823529411764697</v>
      </c>
      <c r="W107" s="55">
        <v>0.60377358490566024</v>
      </c>
      <c r="X107" s="94">
        <f t="shared" si="8"/>
        <v>1.5538290788013276E-2</v>
      </c>
      <c r="Y107" s="100">
        <v>0.39285714285714279</v>
      </c>
      <c r="Z107" s="51">
        <v>7.142857142857148E-2</v>
      </c>
      <c r="AA107" s="51">
        <v>0.42857142857142849</v>
      </c>
      <c r="AB107" s="8">
        <v>1.9230769230769229</v>
      </c>
      <c r="AC107" s="14">
        <f t="shared" si="12"/>
        <v>0.30328928401225985</v>
      </c>
      <c r="AD107" s="8">
        <f t="shared" si="9"/>
        <v>0.64866213347263246</v>
      </c>
      <c r="AE107" s="14">
        <f t="shared" si="10"/>
        <v>2.6584513666911169</v>
      </c>
    </row>
    <row r="108" spans="1:31" s="121" customFormat="1" ht="15.3" x14ac:dyDescent="0.55000000000000004">
      <c r="A108" s="39">
        <v>2005</v>
      </c>
      <c r="B108" s="32" t="s">
        <v>32</v>
      </c>
      <c r="C108" s="127" t="s">
        <v>106</v>
      </c>
      <c r="D108" s="17">
        <v>8</v>
      </c>
      <c r="E108" s="17">
        <v>2</v>
      </c>
      <c r="F108" s="17">
        <v>3</v>
      </c>
      <c r="G108" s="17">
        <v>1</v>
      </c>
      <c r="H108" s="17">
        <v>29</v>
      </c>
      <c r="I108" s="37">
        <v>4</v>
      </c>
      <c r="J108" s="18">
        <v>1</v>
      </c>
      <c r="K108" s="18">
        <v>3</v>
      </c>
      <c r="L108" s="79">
        <v>0</v>
      </c>
      <c r="M108" s="86">
        <v>50</v>
      </c>
      <c r="N108" s="46">
        <v>0.24399999999999999</v>
      </c>
      <c r="O108" s="87">
        <v>6.8</v>
      </c>
      <c r="P108" s="73">
        <v>2.2995556165254065</v>
      </c>
      <c r="Q108" s="50">
        <f>P108/(9.81*N108)^0.5</f>
        <v>1.4863274580771637</v>
      </c>
      <c r="R108" s="19">
        <f>P108/N108</f>
        <v>9.4244082644483882</v>
      </c>
      <c r="S108" s="20">
        <v>0.17499999999999999</v>
      </c>
      <c r="T108" s="20">
        <v>0.18</v>
      </c>
      <c r="U108" s="98">
        <f t="shared" si="14"/>
        <v>0.49205087440381567</v>
      </c>
      <c r="V108" s="56">
        <v>0.51351351351351349</v>
      </c>
      <c r="W108" s="56">
        <v>0.47058823529411781</v>
      </c>
      <c r="X108" s="95">
        <f t="shared" si="8"/>
        <v>-4.2925278219395679E-2</v>
      </c>
      <c r="Y108" s="101">
        <v>0.35294117647058837</v>
      </c>
      <c r="Z108" s="52">
        <v>0.11764705882352934</v>
      </c>
      <c r="AA108" s="52">
        <v>0.47058823529411753</v>
      </c>
      <c r="AB108" s="49">
        <v>2.8169014084507045</v>
      </c>
      <c r="AC108" s="50">
        <f t="shared" si="12"/>
        <v>0.44425472587711312</v>
      </c>
      <c r="AD108" s="49">
        <f t="shared" si="9"/>
        <v>0.81634224386651921</v>
      </c>
      <c r="AE108" s="50">
        <f t="shared" si="10"/>
        <v>3.3456649338791773</v>
      </c>
    </row>
    <row r="109" spans="1:31" s="122" customFormat="1" ht="15.3" x14ac:dyDescent="0.55000000000000004">
      <c r="A109" s="21">
        <v>2005</v>
      </c>
      <c r="B109" s="3" t="s">
        <v>32</v>
      </c>
      <c r="C109" s="128" t="s">
        <v>107</v>
      </c>
      <c r="D109" s="10">
        <v>8</v>
      </c>
      <c r="E109" s="10">
        <v>2</v>
      </c>
      <c r="F109" s="10">
        <v>3</v>
      </c>
      <c r="G109" s="10">
        <v>1</v>
      </c>
      <c r="H109" s="10">
        <v>29</v>
      </c>
      <c r="I109" s="12">
        <v>5</v>
      </c>
      <c r="J109" s="11">
        <v>1</v>
      </c>
      <c r="K109" s="11">
        <v>3</v>
      </c>
      <c r="L109" s="80">
        <v>0</v>
      </c>
      <c r="M109" s="88">
        <v>50</v>
      </c>
      <c r="N109" s="7">
        <v>0.24399999999999999</v>
      </c>
      <c r="O109" s="85">
        <v>6.8</v>
      </c>
      <c r="P109" s="74">
        <v>4.3525498600189545</v>
      </c>
      <c r="Q109" s="19">
        <f>P109/(9.81*N109)^0.5</f>
        <v>2.8132889342207443</v>
      </c>
      <c r="R109" s="19">
        <f>P109/N109</f>
        <v>17.838319098438337</v>
      </c>
      <c r="S109" s="6">
        <v>0.11999999999999994</v>
      </c>
      <c r="T109" s="6">
        <v>0.15999999999999998</v>
      </c>
      <c r="U109" s="93">
        <f t="shared" si="14"/>
        <v>0.42857142857142849</v>
      </c>
      <c r="V109" s="55">
        <v>0.42857142857142866</v>
      </c>
      <c r="W109" s="55">
        <v>0.42857142857142827</v>
      </c>
      <c r="X109" s="94">
        <f t="shared" si="8"/>
        <v>0</v>
      </c>
      <c r="Y109" s="100">
        <v>0.19999999999999957</v>
      </c>
      <c r="Z109" s="51">
        <v>0.79999999999999971</v>
      </c>
      <c r="AA109" s="51">
        <v>0.59999999999999942</v>
      </c>
      <c r="AB109" s="47">
        <v>3.5714285714285725</v>
      </c>
      <c r="AC109" s="14">
        <f t="shared" si="12"/>
        <v>0.56325152745133999</v>
      </c>
      <c r="AD109" s="47">
        <f t="shared" si="9"/>
        <v>1.2187139608053068</v>
      </c>
      <c r="AE109" s="48">
        <f t="shared" si="10"/>
        <v>4.9947293475627328</v>
      </c>
    </row>
    <row r="110" spans="1:31" s="122" customFormat="1" ht="15.3" x14ac:dyDescent="0.55000000000000004">
      <c r="A110" s="21">
        <v>2005</v>
      </c>
      <c r="B110" s="3" t="s">
        <v>32</v>
      </c>
      <c r="C110" s="128" t="s">
        <v>108</v>
      </c>
      <c r="D110" s="10">
        <v>8</v>
      </c>
      <c r="E110" s="10">
        <v>2</v>
      </c>
      <c r="F110" s="10">
        <v>3</v>
      </c>
      <c r="G110" s="10">
        <v>1</v>
      </c>
      <c r="H110" s="10">
        <v>29</v>
      </c>
      <c r="I110" s="12">
        <v>6</v>
      </c>
      <c r="J110" s="11">
        <v>1</v>
      </c>
      <c r="K110" s="11">
        <v>2</v>
      </c>
      <c r="L110" s="80">
        <v>0</v>
      </c>
      <c r="M110" s="88">
        <v>50</v>
      </c>
      <c r="N110" s="7">
        <v>0.24399999999999999</v>
      </c>
      <c r="O110" s="85">
        <v>6.8</v>
      </c>
      <c r="P110" s="74">
        <v>3.3549873513862907</v>
      </c>
      <c r="Q110" s="19">
        <f>P112/(9.81*N110)^0.5</f>
        <v>1.1986908300506667</v>
      </c>
      <c r="R110" s="19">
        <f>P112/N110</f>
        <v>7.6005806821752939</v>
      </c>
      <c r="S110" s="6">
        <v>0.15500000000000003</v>
      </c>
      <c r="T110" s="6">
        <v>0.16499999999999998</v>
      </c>
      <c r="U110" s="93">
        <f t="shared" si="14"/>
        <v>0.48725490196078441</v>
      </c>
      <c r="V110" s="55">
        <v>0.53333333333333344</v>
      </c>
      <c r="W110" s="55">
        <v>0.44117647058823539</v>
      </c>
      <c r="X110" s="94">
        <f t="shared" si="8"/>
        <v>-9.2156862745098045E-2</v>
      </c>
      <c r="Y110" s="100">
        <v>0.66666666666666685</v>
      </c>
      <c r="Z110" s="51">
        <v>0.20000000000000018</v>
      </c>
      <c r="AA110" s="51">
        <v>0.53333333333333355</v>
      </c>
      <c r="AB110" s="8">
        <v>3.1250000000000004</v>
      </c>
      <c r="AC110" s="14">
        <f t="shared" si="12"/>
        <v>0.49284508651992243</v>
      </c>
      <c r="AD110" s="8">
        <f>P112/AB110</f>
        <v>0.59345333966424685</v>
      </c>
      <c r="AE110" s="14">
        <f t="shared" si="10"/>
        <v>2.4321858182960936</v>
      </c>
    </row>
    <row r="111" spans="1:31" s="122" customFormat="1" ht="15.3" x14ac:dyDescent="0.55000000000000004">
      <c r="A111" s="21">
        <v>2005</v>
      </c>
      <c r="B111" s="3" t="s">
        <v>32</v>
      </c>
      <c r="C111" s="128">
        <v>5</v>
      </c>
      <c r="D111" s="10">
        <v>8</v>
      </c>
      <c r="E111" s="10">
        <v>2</v>
      </c>
      <c r="F111" s="10">
        <v>3</v>
      </c>
      <c r="G111" s="10">
        <v>1</v>
      </c>
      <c r="H111" s="10">
        <v>29</v>
      </c>
      <c r="I111" s="12">
        <v>7</v>
      </c>
      <c r="J111" s="11">
        <v>1</v>
      </c>
      <c r="K111" s="11">
        <v>1</v>
      </c>
      <c r="L111" s="80">
        <v>0</v>
      </c>
      <c r="M111" s="88">
        <v>50</v>
      </c>
      <c r="N111" s="7">
        <v>0.24399999999999999</v>
      </c>
      <c r="O111" s="85">
        <v>6.8</v>
      </c>
      <c r="P111" s="74">
        <v>1.6153719154859638</v>
      </c>
      <c r="Q111" s="19">
        <f>P111/(9.81*N111)^0.5</f>
        <v>1.0441024412452886</v>
      </c>
      <c r="R111" s="19">
        <f>P111/N111</f>
        <v>6.6203767028113276</v>
      </c>
      <c r="S111" s="6">
        <v>0.25000000000000011</v>
      </c>
      <c r="T111" s="6">
        <v>0.27999999999999997</v>
      </c>
      <c r="U111" s="93">
        <f t="shared" si="14"/>
        <v>0.47186609686609698</v>
      </c>
      <c r="V111" s="55">
        <v>0.46296296296296291</v>
      </c>
      <c r="W111" s="55">
        <v>0.48076923076923106</v>
      </c>
      <c r="X111" s="95">
        <f t="shared" si="8"/>
        <v>1.780626780626815E-2</v>
      </c>
      <c r="Y111" s="100">
        <v>0.43999999999999995</v>
      </c>
      <c r="Z111" s="51">
        <v>4.0000000000000036E-2</v>
      </c>
      <c r="AA111" s="51">
        <v>0.52</v>
      </c>
      <c r="AB111" s="8">
        <v>1.8867924528301885</v>
      </c>
      <c r="AC111" s="14">
        <f t="shared" si="12"/>
        <v>0.29756684469127381</v>
      </c>
      <c r="AD111" s="8">
        <f t="shared" ref="AD111:AD174" si="15">P111/AB111</f>
        <v>0.85614711520756093</v>
      </c>
      <c r="AE111" s="14">
        <f t="shared" si="10"/>
        <v>3.508799652490004</v>
      </c>
    </row>
    <row r="112" spans="1:31" s="123" customFormat="1" ht="15.3" x14ac:dyDescent="0.55000000000000004">
      <c r="A112" s="22">
        <v>2005</v>
      </c>
      <c r="B112" s="33" t="s">
        <v>32</v>
      </c>
      <c r="C112" s="129" t="s">
        <v>83</v>
      </c>
      <c r="D112" s="23">
        <v>8</v>
      </c>
      <c r="E112" s="23">
        <v>2</v>
      </c>
      <c r="F112" s="23">
        <v>3</v>
      </c>
      <c r="G112" s="23">
        <v>1</v>
      </c>
      <c r="H112" s="23">
        <v>29</v>
      </c>
      <c r="I112" s="24">
        <v>8</v>
      </c>
      <c r="J112" s="34">
        <v>1</v>
      </c>
      <c r="K112" s="34">
        <v>1</v>
      </c>
      <c r="L112" s="83">
        <v>0</v>
      </c>
      <c r="M112" s="89">
        <v>50</v>
      </c>
      <c r="N112" s="41">
        <v>0.24399999999999999</v>
      </c>
      <c r="O112" s="90">
        <v>6.8</v>
      </c>
      <c r="P112" s="76">
        <v>1.8545416864507718</v>
      </c>
      <c r="Q112" s="69">
        <f>P117/(9.81*N112)^0.5</f>
        <v>0.67407335455005668</v>
      </c>
      <c r="R112" s="69">
        <f>P117/N112</f>
        <v>4.274120389112932</v>
      </c>
      <c r="S112" s="26">
        <v>0.22500000000000003</v>
      </c>
      <c r="T112" s="26">
        <v>0.29999999999999988</v>
      </c>
      <c r="U112" s="96">
        <f t="shared" si="14"/>
        <v>0.42516483516483528</v>
      </c>
      <c r="V112" s="57">
        <v>0.410769230769231</v>
      </c>
      <c r="W112" s="57">
        <v>0.43956043956043955</v>
      </c>
      <c r="X112" s="99">
        <f t="shared" si="8"/>
        <v>2.8791208791208556E-2</v>
      </c>
      <c r="Y112" s="102">
        <v>0.57692307692307676</v>
      </c>
      <c r="Z112" s="53">
        <v>0</v>
      </c>
      <c r="AA112" s="53">
        <v>0.46153846153846168</v>
      </c>
      <c r="AB112" s="47">
        <v>1.9047619047619051</v>
      </c>
      <c r="AC112" s="48">
        <f t="shared" si="12"/>
        <v>0.30040081464071461</v>
      </c>
      <c r="AD112" s="47">
        <f t="shared" si="15"/>
        <v>0.97363438538665503</v>
      </c>
      <c r="AE112" s="48">
        <f t="shared" si="10"/>
        <v>3.9903048581420291</v>
      </c>
    </row>
    <row r="113" spans="1:31" s="122" customFormat="1" ht="15.3" x14ac:dyDescent="0.55000000000000004">
      <c r="A113" s="43">
        <v>2004</v>
      </c>
      <c r="B113" s="3" t="s">
        <v>61</v>
      </c>
      <c r="C113" s="128" t="s">
        <v>80</v>
      </c>
      <c r="D113" s="10">
        <v>8</v>
      </c>
      <c r="E113" s="10">
        <v>2</v>
      </c>
      <c r="F113" s="10">
        <v>2</v>
      </c>
      <c r="G113" s="10">
        <v>2</v>
      </c>
      <c r="H113" s="10">
        <v>30</v>
      </c>
      <c r="I113" s="12">
        <v>1</v>
      </c>
      <c r="J113" s="11">
        <v>1</v>
      </c>
      <c r="K113" s="61">
        <v>6</v>
      </c>
      <c r="L113" s="80">
        <v>1</v>
      </c>
      <c r="M113" s="88">
        <v>60</v>
      </c>
      <c r="N113" s="7">
        <v>0.25</v>
      </c>
      <c r="O113" s="85">
        <v>5.9</v>
      </c>
      <c r="P113" s="74">
        <v>1.4611118264349237</v>
      </c>
      <c r="Q113" s="13">
        <f t="shared" si="13"/>
        <v>0.93299420867123639</v>
      </c>
      <c r="R113" s="13">
        <f t="shared" si="11"/>
        <v>5.8444473057396946</v>
      </c>
      <c r="S113" s="6">
        <v>0.20849999999999996</v>
      </c>
      <c r="T113" s="6">
        <v>0.19225000000000003</v>
      </c>
      <c r="U113" s="93">
        <f t="shared" si="14"/>
        <v>0.51679687499999993</v>
      </c>
      <c r="V113" s="55">
        <v>0.43359374999999994</v>
      </c>
      <c r="W113" s="55">
        <v>0.59999999999999987</v>
      </c>
      <c r="X113" s="94">
        <f t="shared" si="8"/>
        <v>0.16640624999999992</v>
      </c>
      <c r="Y113" s="100">
        <v>0.16067146282973638</v>
      </c>
      <c r="Z113" s="51">
        <v>0.44124700239808162</v>
      </c>
      <c r="AA113" s="51">
        <v>0.44124700239808162</v>
      </c>
      <c r="AB113" s="8">
        <v>2.495321272613849</v>
      </c>
      <c r="AC113" s="14">
        <f t="shared" si="12"/>
        <v>0.39834738416350646</v>
      </c>
      <c r="AD113" s="8">
        <f t="shared" si="15"/>
        <v>0.58554056444379565</v>
      </c>
      <c r="AE113" s="14">
        <f t="shared" si="10"/>
        <v>2.3421622577751826</v>
      </c>
    </row>
    <row r="114" spans="1:31" s="122" customFormat="1" ht="15.3" x14ac:dyDescent="0.55000000000000004">
      <c r="A114" s="21">
        <v>2004</v>
      </c>
      <c r="B114" s="2" t="s">
        <v>61</v>
      </c>
      <c r="C114" s="128" t="s">
        <v>82</v>
      </c>
      <c r="D114" s="10">
        <v>8</v>
      </c>
      <c r="E114" s="10">
        <v>2</v>
      </c>
      <c r="F114" s="10">
        <v>2</v>
      </c>
      <c r="G114" s="10">
        <v>2</v>
      </c>
      <c r="H114" s="10">
        <v>30</v>
      </c>
      <c r="I114" s="12">
        <v>2</v>
      </c>
      <c r="J114" s="11">
        <v>4</v>
      </c>
      <c r="K114" s="11">
        <v>1</v>
      </c>
      <c r="L114" s="80">
        <v>0</v>
      </c>
      <c r="M114" s="88">
        <v>60</v>
      </c>
      <c r="N114" s="7">
        <v>0.25</v>
      </c>
      <c r="O114" s="85">
        <v>5.9</v>
      </c>
      <c r="P114" s="74">
        <v>0.72163575938011304</v>
      </c>
      <c r="Q114" s="19">
        <f t="shared" si="13"/>
        <v>0.46080113245986554</v>
      </c>
      <c r="R114" s="19">
        <f t="shared" si="11"/>
        <v>2.8865430375204522</v>
      </c>
      <c r="S114" s="6">
        <v>0.28399999999999997</v>
      </c>
      <c r="T114" s="6">
        <v>0.24149999999999999</v>
      </c>
      <c r="U114" s="93">
        <f t="shared" si="14"/>
        <v>0.54057911170031658</v>
      </c>
      <c r="V114" s="55">
        <v>0.54932301740812384</v>
      </c>
      <c r="W114" s="55">
        <v>0.53183520599250933</v>
      </c>
      <c r="X114" s="94">
        <f t="shared" si="8"/>
        <v>-1.7487811415614507E-2</v>
      </c>
      <c r="Y114" s="100">
        <v>0.4382022471910112</v>
      </c>
      <c r="Z114" s="51">
        <v>0</v>
      </c>
      <c r="AA114" s="51">
        <v>0.4382022471910112</v>
      </c>
      <c r="AB114" s="8">
        <v>1.9029495718363465</v>
      </c>
      <c r="AC114" s="14">
        <f t="shared" si="12"/>
        <v>0.30378251989253136</v>
      </c>
      <c r="AD114" s="8">
        <f t="shared" si="15"/>
        <v>0.37921959155424939</v>
      </c>
      <c r="AE114" s="14">
        <f t="shared" si="10"/>
        <v>1.5168783662169976</v>
      </c>
    </row>
    <row r="115" spans="1:31" s="122" customFormat="1" ht="15.3" x14ac:dyDescent="0.55000000000000004">
      <c r="A115" s="21">
        <v>2004</v>
      </c>
      <c r="B115" s="2" t="s">
        <v>61</v>
      </c>
      <c r="C115" s="128" t="s">
        <v>93</v>
      </c>
      <c r="D115" s="10">
        <v>8</v>
      </c>
      <c r="E115" s="10">
        <v>2</v>
      </c>
      <c r="F115" s="10">
        <v>2</v>
      </c>
      <c r="G115" s="10">
        <v>2</v>
      </c>
      <c r="H115" s="10">
        <v>30</v>
      </c>
      <c r="I115" s="12">
        <v>3</v>
      </c>
      <c r="J115" s="11">
        <v>2</v>
      </c>
      <c r="K115" s="11">
        <v>1</v>
      </c>
      <c r="L115" s="80">
        <v>0</v>
      </c>
      <c r="M115" s="88">
        <v>60</v>
      </c>
      <c r="N115" s="7">
        <v>0.25</v>
      </c>
      <c r="O115" s="85">
        <v>5.9</v>
      </c>
      <c r="P115" s="74">
        <v>1.1375657534222214</v>
      </c>
      <c r="Q115" s="19">
        <f t="shared" si="13"/>
        <v>0.72639358653013775</v>
      </c>
      <c r="R115" s="19">
        <f t="shared" si="11"/>
        <v>4.5502630136888857</v>
      </c>
      <c r="S115" s="6">
        <v>0.16650000000000001</v>
      </c>
      <c r="T115" s="6">
        <v>0.25049999999999994</v>
      </c>
      <c r="U115" s="93">
        <f t="shared" si="14"/>
        <v>0.39928057553956842</v>
      </c>
      <c r="V115" s="55">
        <v>0.39928057553956842</v>
      </c>
      <c r="W115" s="55">
        <v>0.39928057553956842</v>
      </c>
      <c r="X115" s="94">
        <f t="shared" si="8"/>
        <v>0</v>
      </c>
      <c r="Y115" s="100">
        <v>0.50000000000000011</v>
      </c>
      <c r="Z115" s="51">
        <v>0</v>
      </c>
      <c r="AA115" s="51">
        <v>0.50000000000000011</v>
      </c>
      <c r="AB115" s="8">
        <v>2.3980815347721829</v>
      </c>
      <c r="AC115" s="14">
        <f t="shared" si="12"/>
        <v>0.38282425468471287</v>
      </c>
      <c r="AD115" s="8">
        <f t="shared" si="15"/>
        <v>0.47436491917706619</v>
      </c>
      <c r="AE115" s="14">
        <f t="shared" si="10"/>
        <v>1.8974596767082648</v>
      </c>
    </row>
    <row r="116" spans="1:31" s="122" customFormat="1" ht="15.3" x14ac:dyDescent="0.55000000000000004">
      <c r="A116" s="21">
        <v>2004</v>
      </c>
      <c r="B116" s="2" t="s">
        <v>61</v>
      </c>
      <c r="C116" s="128" t="s">
        <v>94</v>
      </c>
      <c r="D116" s="10">
        <v>8</v>
      </c>
      <c r="E116" s="10">
        <v>2</v>
      </c>
      <c r="F116" s="10">
        <v>2</v>
      </c>
      <c r="G116" s="10">
        <v>2</v>
      </c>
      <c r="H116" s="10">
        <v>30</v>
      </c>
      <c r="I116" s="12">
        <v>4</v>
      </c>
      <c r="J116" s="11">
        <v>3</v>
      </c>
      <c r="K116" s="11">
        <v>3</v>
      </c>
      <c r="L116" s="80">
        <v>0</v>
      </c>
      <c r="M116" s="88">
        <v>60</v>
      </c>
      <c r="N116" s="7">
        <v>0.25</v>
      </c>
      <c r="O116" s="85">
        <v>5.9</v>
      </c>
      <c r="P116" s="74">
        <v>0.87622873573509075</v>
      </c>
      <c r="Q116" s="19">
        <f t="shared" si="13"/>
        <v>0.55951660996877861</v>
      </c>
      <c r="R116" s="19">
        <f t="shared" si="11"/>
        <v>3.504914942940363</v>
      </c>
      <c r="S116" s="6">
        <v>0.22499999999999995</v>
      </c>
      <c r="T116" s="6">
        <v>0.20850000000000002</v>
      </c>
      <c r="U116" s="93">
        <f t="shared" si="14"/>
        <v>0.5219824140687449</v>
      </c>
      <c r="V116" s="55">
        <v>0.44444444444444431</v>
      </c>
      <c r="W116" s="55">
        <v>0.5995203836930455</v>
      </c>
      <c r="X116" s="94">
        <f t="shared" si="8"/>
        <v>0.15507593924860119</v>
      </c>
      <c r="Y116" s="100">
        <v>0.57173447537473243</v>
      </c>
      <c r="Z116" s="51">
        <v>0.21413276231263381</v>
      </c>
      <c r="AA116" s="51">
        <v>0.42826552462526735</v>
      </c>
      <c r="AB116" s="49">
        <v>2.306805074971165</v>
      </c>
      <c r="AC116" s="14">
        <f t="shared" si="12"/>
        <v>0.36825308928148842</v>
      </c>
      <c r="AD116" s="49">
        <f t="shared" si="15"/>
        <v>0.37984515694116183</v>
      </c>
      <c r="AE116" s="50">
        <f t="shared" si="10"/>
        <v>1.5193806277646473</v>
      </c>
    </row>
    <row r="117" spans="1:31" s="121" customFormat="1" ht="15.3" x14ac:dyDescent="0.55000000000000004">
      <c r="A117" s="15">
        <v>2004</v>
      </c>
      <c r="B117" s="16" t="s">
        <v>54</v>
      </c>
      <c r="C117" s="127" t="s">
        <v>80</v>
      </c>
      <c r="D117" s="17">
        <v>9</v>
      </c>
      <c r="E117" s="17">
        <v>1</v>
      </c>
      <c r="F117" s="17">
        <v>2</v>
      </c>
      <c r="G117" s="17">
        <v>1</v>
      </c>
      <c r="H117" s="17">
        <v>31</v>
      </c>
      <c r="I117" s="37">
        <v>1</v>
      </c>
      <c r="J117" s="18">
        <v>1</v>
      </c>
      <c r="K117" s="18">
        <v>1</v>
      </c>
      <c r="L117" s="79">
        <v>0</v>
      </c>
      <c r="M117" s="86">
        <v>60</v>
      </c>
      <c r="N117" s="46">
        <v>0.25</v>
      </c>
      <c r="O117" s="87">
        <v>12.3</v>
      </c>
      <c r="P117" s="73">
        <v>1.0428853749435554</v>
      </c>
      <c r="Q117" s="19">
        <f t="shared" si="13"/>
        <v>0.66593534972910218</v>
      </c>
      <c r="R117" s="19">
        <f t="shared" si="11"/>
        <v>4.1715414997742215</v>
      </c>
      <c r="S117" s="20">
        <v>0.51574999999999993</v>
      </c>
      <c r="T117" s="20">
        <v>0.34200000000000003</v>
      </c>
      <c r="U117" s="98">
        <f t="shared" si="14"/>
        <v>0.6011701719151944</v>
      </c>
      <c r="V117" s="56">
        <v>0.61445086705202312</v>
      </c>
      <c r="W117" s="56">
        <v>0.58788947677836567</v>
      </c>
      <c r="X117" s="95">
        <f t="shared" si="8"/>
        <v>-2.6561390273657448E-2</v>
      </c>
      <c r="Y117" s="101">
        <v>0.54125000000000001</v>
      </c>
      <c r="Z117" s="52">
        <v>0</v>
      </c>
      <c r="AA117" s="52">
        <v>0.54125000000000001</v>
      </c>
      <c r="AB117" s="49">
        <v>1.1658408627222383</v>
      </c>
      <c r="AC117" s="50">
        <f t="shared" si="12"/>
        <v>0.18611217045004397</v>
      </c>
      <c r="AD117" s="49">
        <f t="shared" si="15"/>
        <v>0.89453493035783471</v>
      </c>
      <c r="AE117" s="50">
        <f t="shared" si="10"/>
        <v>3.5781397214313388</v>
      </c>
    </row>
    <row r="118" spans="1:31" s="122" customFormat="1" ht="15.3" x14ac:dyDescent="0.55000000000000004">
      <c r="A118" s="21">
        <v>2004</v>
      </c>
      <c r="B118" s="2" t="s">
        <v>54</v>
      </c>
      <c r="C118" s="128" t="s">
        <v>91</v>
      </c>
      <c r="D118" s="10">
        <v>9</v>
      </c>
      <c r="E118" s="10">
        <v>1</v>
      </c>
      <c r="F118" s="10">
        <v>2</v>
      </c>
      <c r="G118" s="10">
        <v>1</v>
      </c>
      <c r="H118" s="10">
        <v>31</v>
      </c>
      <c r="I118" s="12">
        <v>2</v>
      </c>
      <c r="J118" s="11">
        <v>1</v>
      </c>
      <c r="K118" s="11">
        <v>1</v>
      </c>
      <c r="L118" s="80">
        <v>0</v>
      </c>
      <c r="M118" s="88">
        <v>60</v>
      </c>
      <c r="N118" s="7">
        <v>0.25</v>
      </c>
      <c r="O118" s="85">
        <v>12.3</v>
      </c>
      <c r="P118" s="74">
        <v>3.139755543637448</v>
      </c>
      <c r="Q118" s="19">
        <f t="shared" si="13"/>
        <v>2.0048935925765154</v>
      </c>
      <c r="R118" s="19">
        <f t="shared" si="11"/>
        <v>12.559022174549792</v>
      </c>
      <c r="S118" s="6">
        <v>0.12525</v>
      </c>
      <c r="T118" s="6">
        <v>0.25</v>
      </c>
      <c r="U118" s="93">
        <f t="shared" si="14"/>
        <v>0.33038967110823392</v>
      </c>
      <c r="V118" s="55">
        <v>0.30030030030030019</v>
      </c>
      <c r="W118" s="55">
        <v>0.3604790419161677</v>
      </c>
      <c r="X118" s="94">
        <f t="shared" si="8"/>
        <v>6.0178741615867504E-2</v>
      </c>
      <c r="Y118" s="100">
        <v>0.54768392370572205</v>
      </c>
      <c r="Z118" s="51">
        <v>0</v>
      </c>
      <c r="AA118" s="51">
        <v>0.63760217983651224</v>
      </c>
      <c r="AB118" s="8">
        <v>2.6648900732844769</v>
      </c>
      <c r="AC118" s="14">
        <f t="shared" si="12"/>
        <v>0.42541695990279871</v>
      </c>
      <c r="AD118" s="8">
        <f t="shared" si="15"/>
        <v>1.1781932677499525</v>
      </c>
      <c r="AE118" s="14">
        <f t="shared" si="10"/>
        <v>4.7127730709998099</v>
      </c>
    </row>
    <row r="119" spans="1:31" s="122" customFormat="1" ht="15.3" x14ac:dyDescent="0.55000000000000004">
      <c r="A119" s="21">
        <v>2004</v>
      </c>
      <c r="B119" s="2" t="s">
        <v>54</v>
      </c>
      <c r="C119" s="128" t="s">
        <v>92</v>
      </c>
      <c r="D119" s="10">
        <v>9</v>
      </c>
      <c r="E119" s="10">
        <v>1</v>
      </c>
      <c r="F119" s="10">
        <v>2</v>
      </c>
      <c r="G119" s="10">
        <v>1</v>
      </c>
      <c r="H119" s="10">
        <v>31</v>
      </c>
      <c r="I119" s="12">
        <v>3</v>
      </c>
      <c r="J119" s="11">
        <v>1</v>
      </c>
      <c r="K119" s="11">
        <v>3</v>
      </c>
      <c r="L119" s="80">
        <v>0</v>
      </c>
      <c r="M119" s="88">
        <v>60</v>
      </c>
      <c r="N119" s="7">
        <v>0.25</v>
      </c>
      <c r="O119" s="85">
        <v>12.3</v>
      </c>
      <c r="P119" s="74">
        <v>3.3927314182077208</v>
      </c>
      <c r="Q119" s="19">
        <f t="shared" si="13"/>
        <v>2.1664315540366599</v>
      </c>
      <c r="R119" s="19">
        <f t="shared" si="11"/>
        <v>13.570925672830883</v>
      </c>
      <c r="S119" s="6">
        <v>0.19199999999999998</v>
      </c>
      <c r="T119" s="6">
        <v>0.20050000000000001</v>
      </c>
      <c r="U119" s="93">
        <f t="shared" si="14"/>
        <v>0.48709112387469955</v>
      </c>
      <c r="V119" s="55">
        <v>0.45442176870748296</v>
      </c>
      <c r="W119" s="55">
        <v>0.51976047904191613</v>
      </c>
      <c r="X119" s="94">
        <f t="shared" si="8"/>
        <v>6.533871033443317E-2</v>
      </c>
      <c r="Y119" s="100">
        <v>0.70059880239521</v>
      </c>
      <c r="Z119" s="51">
        <v>0.20059880239520977</v>
      </c>
      <c r="AA119" s="51">
        <v>0.49999999999999983</v>
      </c>
      <c r="AB119" s="8">
        <v>2.547770700636943</v>
      </c>
      <c r="AC119" s="14">
        <f t="shared" si="12"/>
        <v>0.40672029096439555</v>
      </c>
      <c r="AD119" s="8">
        <f t="shared" si="15"/>
        <v>1.3316470816465302</v>
      </c>
      <c r="AE119" s="14">
        <f t="shared" si="10"/>
        <v>5.3265883265861209</v>
      </c>
    </row>
    <row r="120" spans="1:31" s="122" customFormat="1" ht="15.3" x14ac:dyDescent="0.55000000000000004">
      <c r="A120" s="21">
        <v>2004</v>
      </c>
      <c r="B120" s="2" t="s">
        <v>54</v>
      </c>
      <c r="C120" s="128" t="s">
        <v>82</v>
      </c>
      <c r="D120" s="10">
        <v>9</v>
      </c>
      <c r="E120" s="10">
        <v>1</v>
      </c>
      <c r="F120" s="10">
        <v>2</v>
      </c>
      <c r="G120" s="10">
        <v>1</v>
      </c>
      <c r="H120" s="10">
        <v>31</v>
      </c>
      <c r="I120" s="12">
        <v>4</v>
      </c>
      <c r="J120" s="11">
        <v>1</v>
      </c>
      <c r="K120" s="11">
        <v>1</v>
      </c>
      <c r="L120" s="80">
        <v>0</v>
      </c>
      <c r="M120" s="88">
        <v>60</v>
      </c>
      <c r="N120" s="7">
        <v>0.25</v>
      </c>
      <c r="O120" s="85">
        <v>12.3</v>
      </c>
      <c r="P120" s="74">
        <v>1.9446542976921037</v>
      </c>
      <c r="Q120" s="19">
        <f t="shared" si="13"/>
        <v>1.2417606679985165</v>
      </c>
      <c r="R120" s="19">
        <f t="shared" si="11"/>
        <v>7.778617190768415</v>
      </c>
      <c r="S120" s="6">
        <v>0.20850000000000002</v>
      </c>
      <c r="T120" s="6">
        <v>0.21674999999999997</v>
      </c>
      <c r="U120" s="93">
        <f t="shared" si="14"/>
        <v>0.49084350721420655</v>
      </c>
      <c r="V120" s="55">
        <v>0.50000000000000011</v>
      </c>
      <c r="W120" s="55">
        <v>0.48168701442841294</v>
      </c>
      <c r="X120" s="94">
        <f t="shared" si="8"/>
        <v>-1.831298557158717E-2</v>
      </c>
      <c r="Y120" s="100">
        <v>0.49892933618843666</v>
      </c>
      <c r="Z120" s="51">
        <v>7.0663811563169102E-2</v>
      </c>
      <c r="AA120" s="51">
        <v>0.57173447537473221</v>
      </c>
      <c r="AB120" s="8">
        <v>2.3515579071134627</v>
      </c>
      <c r="AC120" s="14">
        <f t="shared" si="12"/>
        <v>0.3753973291088189</v>
      </c>
      <c r="AD120" s="8">
        <f t="shared" si="15"/>
        <v>0.82696424009356706</v>
      </c>
      <c r="AE120" s="14">
        <f t="shared" si="10"/>
        <v>3.3078569603742682</v>
      </c>
    </row>
    <row r="121" spans="1:31" s="123" customFormat="1" ht="15.3" x14ac:dyDescent="0.55000000000000004">
      <c r="A121" s="22">
        <v>2004</v>
      </c>
      <c r="B121" s="1" t="s">
        <v>54</v>
      </c>
      <c r="C121" s="129" t="s">
        <v>103</v>
      </c>
      <c r="D121" s="23">
        <v>9</v>
      </c>
      <c r="E121" s="23">
        <v>1</v>
      </c>
      <c r="F121" s="23">
        <v>2</v>
      </c>
      <c r="G121" s="23">
        <v>1</v>
      </c>
      <c r="H121" s="23">
        <v>31</v>
      </c>
      <c r="I121" s="24">
        <v>5</v>
      </c>
      <c r="J121" s="34">
        <v>1</v>
      </c>
      <c r="K121" s="34">
        <v>1</v>
      </c>
      <c r="L121" s="83">
        <v>0</v>
      </c>
      <c r="M121" s="89">
        <v>60</v>
      </c>
      <c r="N121" s="41">
        <v>0.25</v>
      </c>
      <c r="O121" s="90">
        <v>12.3</v>
      </c>
      <c r="P121" s="76">
        <v>1.77</v>
      </c>
      <c r="Q121" s="69">
        <f t="shared" si="13"/>
        <v>1.1302350165609587</v>
      </c>
      <c r="R121" s="69">
        <f t="shared" si="11"/>
        <v>7.08</v>
      </c>
      <c r="S121" s="26">
        <v>0.27524999999999999</v>
      </c>
      <c r="T121" s="26">
        <v>0.30874999999999997</v>
      </c>
      <c r="U121" s="96">
        <f t="shared" si="14"/>
        <v>0.46863295880149813</v>
      </c>
      <c r="V121" s="57">
        <v>0.43726591760299621</v>
      </c>
      <c r="W121" s="57">
        <v>0.50000000000000011</v>
      </c>
      <c r="X121" s="97">
        <f t="shared" si="8"/>
        <v>6.2734082397003899E-2</v>
      </c>
      <c r="Y121" s="102">
        <v>0.55574043261231265</v>
      </c>
      <c r="Z121" s="53">
        <v>0</v>
      </c>
      <c r="AA121" s="53">
        <v>0.55574043261231265</v>
      </c>
      <c r="AB121" s="47">
        <v>1.7123287671232879</v>
      </c>
      <c r="AC121" s="48">
        <f t="shared" si="12"/>
        <v>0.27335225034850213</v>
      </c>
      <c r="AD121" s="47">
        <f t="shared" si="15"/>
        <v>1.0336799999999999</v>
      </c>
      <c r="AE121" s="48">
        <f t="shared" si="10"/>
        <v>4.1347199999999997</v>
      </c>
    </row>
    <row r="122" spans="1:31" s="122" customFormat="1" ht="15.3" x14ac:dyDescent="0.55000000000000004">
      <c r="A122" s="21">
        <v>2004</v>
      </c>
      <c r="B122" s="2" t="s">
        <v>55</v>
      </c>
      <c r="C122" s="128" t="s">
        <v>80</v>
      </c>
      <c r="D122" s="10">
        <v>9</v>
      </c>
      <c r="E122" s="10">
        <v>1</v>
      </c>
      <c r="F122" s="10">
        <v>2</v>
      </c>
      <c r="G122" s="10">
        <v>2</v>
      </c>
      <c r="H122" s="10">
        <v>32</v>
      </c>
      <c r="I122" s="12">
        <v>1</v>
      </c>
      <c r="J122" s="11">
        <v>1</v>
      </c>
      <c r="K122" s="11">
        <v>1</v>
      </c>
      <c r="L122" s="80">
        <v>0</v>
      </c>
      <c r="M122" s="88">
        <v>60</v>
      </c>
      <c r="N122" s="7">
        <v>0.25</v>
      </c>
      <c r="O122" s="85">
        <v>12.4</v>
      </c>
      <c r="P122" s="74">
        <v>3.5926273067617913</v>
      </c>
      <c r="Q122" s="13">
        <f t="shared" si="13"/>
        <v>2.2940752449464776</v>
      </c>
      <c r="R122" s="13">
        <f t="shared" si="11"/>
        <v>14.370509227047165</v>
      </c>
      <c r="S122" s="6">
        <v>0.13375000000000001</v>
      </c>
      <c r="T122" s="6">
        <v>0.18375</v>
      </c>
      <c r="U122" s="93">
        <f t="shared" si="14"/>
        <v>0.42125984251968507</v>
      </c>
      <c r="V122" s="55">
        <v>0.4204724409448819</v>
      </c>
      <c r="W122" s="55">
        <v>0.42204724409448818</v>
      </c>
      <c r="X122" s="94">
        <f t="shared" si="8"/>
        <v>1.5748031496062853E-3</v>
      </c>
      <c r="Y122" s="100">
        <v>0.5988023952095809</v>
      </c>
      <c r="Z122" s="51">
        <v>9.8802395209580854E-2</v>
      </c>
      <c r="AA122" s="51">
        <v>0.5988023952095809</v>
      </c>
      <c r="AB122" s="8">
        <v>3.1496062992125982</v>
      </c>
      <c r="AC122" s="14">
        <f t="shared" si="12"/>
        <v>0.50279595024732349</v>
      </c>
      <c r="AD122" s="8">
        <f t="shared" si="15"/>
        <v>1.1406591698968689</v>
      </c>
      <c r="AE122" s="14">
        <f t="shared" si="10"/>
        <v>4.5626366795874755</v>
      </c>
    </row>
    <row r="123" spans="1:31" s="122" customFormat="1" ht="15.3" x14ac:dyDescent="0.55000000000000004">
      <c r="A123" s="21">
        <v>2004</v>
      </c>
      <c r="B123" s="2" t="s">
        <v>55</v>
      </c>
      <c r="C123" s="128" t="s">
        <v>91</v>
      </c>
      <c r="D123" s="10">
        <v>9</v>
      </c>
      <c r="E123" s="10">
        <v>1</v>
      </c>
      <c r="F123" s="10">
        <v>2</v>
      </c>
      <c r="G123" s="10">
        <v>2</v>
      </c>
      <c r="H123" s="10">
        <v>32</v>
      </c>
      <c r="I123" s="12">
        <v>2</v>
      </c>
      <c r="J123" s="11">
        <v>1</v>
      </c>
      <c r="K123" s="11">
        <v>1</v>
      </c>
      <c r="L123" s="80">
        <v>0</v>
      </c>
      <c r="M123" s="88">
        <v>60</v>
      </c>
      <c r="N123" s="7">
        <v>0.25</v>
      </c>
      <c r="O123" s="85">
        <v>12.4</v>
      </c>
      <c r="P123" s="74">
        <v>2.6383554728694278</v>
      </c>
      <c r="Q123" s="19">
        <f t="shared" si="13"/>
        <v>1.6847241477809456</v>
      </c>
      <c r="R123" s="19">
        <f t="shared" si="11"/>
        <v>10.553421891477711</v>
      </c>
      <c r="S123" s="6">
        <v>0.15825</v>
      </c>
      <c r="T123" s="6">
        <v>0.15049999999999999</v>
      </c>
      <c r="U123" s="93">
        <f t="shared" si="14"/>
        <v>0.50926850003696311</v>
      </c>
      <c r="V123" s="55">
        <v>0.46913580246913578</v>
      </c>
      <c r="W123" s="55">
        <v>0.54940119760479045</v>
      </c>
      <c r="X123" s="94">
        <f t="shared" ref="X123:X185" si="16">W123-V123</f>
        <v>8.0265395135654671E-2</v>
      </c>
      <c r="Y123" s="100">
        <v>0.55666666666666664</v>
      </c>
      <c r="Z123" s="51">
        <v>0</v>
      </c>
      <c r="AA123" s="51">
        <v>0.55666666666666664</v>
      </c>
      <c r="AB123" s="8">
        <v>3.238866396761134</v>
      </c>
      <c r="AC123" s="14">
        <f t="shared" si="12"/>
        <v>0.51704522818955545</v>
      </c>
      <c r="AD123" s="8">
        <f t="shared" si="15"/>
        <v>0.81459225224843579</v>
      </c>
      <c r="AE123" s="14">
        <f t="shared" si="10"/>
        <v>3.2583690089937432</v>
      </c>
    </row>
    <row r="124" spans="1:31" s="122" customFormat="1" ht="15.3" x14ac:dyDescent="0.55000000000000004">
      <c r="A124" s="21">
        <v>2004</v>
      </c>
      <c r="B124" s="2" t="s">
        <v>55</v>
      </c>
      <c r="C124" s="128" t="s">
        <v>92</v>
      </c>
      <c r="D124" s="10">
        <v>9</v>
      </c>
      <c r="E124" s="10">
        <v>1</v>
      </c>
      <c r="F124" s="10">
        <v>2</v>
      </c>
      <c r="G124" s="10">
        <v>2</v>
      </c>
      <c r="H124" s="10">
        <v>32</v>
      </c>
      <c r="I124" s="12">
        <v>3</v>
      </c>
      <c r="J124" s="11">
        <v>1</v>
      </c>
      <c r="K124" s="11">
        <v>1</v>
      </c>
      <c r="L124" s="80">
        <v>0</v>
      </c>
      <c r="M124" s="88">
        <v>60</v>
      </c>
      <c r="N124" s="7">
        <v>0.25</v>
      </c>
      <c r="O124" s="85">
        <v>12.4</v>
      </c>
      <c r="P124" s="74">
        <v>2.6027966393205557</v>
      </c>
      <c r="Q124" s="19">
        <f t="shared" si="13"/>
        <v>1.6620180241510032</v>
      </c>
      <c r="R124" s="19">
        <f t="shared" si="11"/>
        <v>10.411186557282223</v>
      </c>
      <c r="S124" s="6">
        <v>0.13349999999999995</v>
      </c>
      <c r="T124" s="6">
        <v>0.18375</v>
      </c>
      <c r="U124" s="93">
        <f t="shared" si="14"/>
        <v>0.41979892909525623</v>
      </c>
      <c r="V124" s="55">
        <v>0.41021126760563381</v>
      </c>
      <c r="W124" s="55">
        <v>0.42938659058487866</v>
      </c>
      <c r="X124" s="94">
        <f t="shared" si="16"/>
        <v>1.9175322979244847E-2</v>
      </c>
      <c r="Y124" s="100">
        <v>0.5988023952095809</v>
      </c>
      <c r="Z124" s="51">
        <v>0</v>
      </c>
      <c r="AA124" s="51">
        <v>0.5988023952095809</v>
      </c>
      <c r="AB124" s="8">
        <v>3.1520882584712382</v>
      </c>
      <c r="AC124" s="14">
        <f t="shared" si="12"/>
        <v>0.50319216455011906</v>
      </c>
      <c r="AD124" s="8">
        <f t="shared" si="15"/>
        <v>0.82573723382444608</v>
      </c>
      <c r="AE124" s="14">
        <f t="shared" si="10"/>
        <v>3.3029489352977843</v>
      </c>
    </row>
    <row r="125" spans="1:31" s="122" customFormat="1" ht="15.3" x14ac:dyDescent="0.55000000000000004">
      <c r="A125" s="21">
        <v>2004</v>
      </c>
      <c r="B125" s="2" t="s">
        <v>55</v>
      </c>
      <c r="C125" s="128" t="s">
        <v>82</v>
      </c>
      <c r="D125" s="10">
        <v>9</v>
      </c>
      <c r="E125" s="10">
        <v>1</v>
      </c>
      <c r="F125" s="10">
        <v>2</v>
      </c>
      <c r="G125" s="10">
        <v>2</v>
      </c>
      <c r="H125" s="10">
        <v>32</v>
      </c>
      <c r="I125" s="12">
        <v>4</v>
      </c>
      <c r="J125" s="11">
        <v>1</v>
      </c>
      <c r="K125" s="11">
        <v>1</v>
      </c>
      <c r="L125" s="80">
        <v>0</v>
      </c>
      <c r="M125" s="88">
        <v>60</v>
      </c>
      <c r="N125" s="7">
        <v>0.25</v>
      </c>
      <c r="O125" s="85">
        <v>12.4</v>
      </c>
      <c r="P125" s="74">
        <v>2.2428229802198074</v>
      </c>
      <c r="Q125" s="19">
        <f t="shared" si="13"/>
        <v>1.4321565357017132</v>
      </c>
      <c r="R125" s="19">
        <f t="shared" si="11"/>
        <v>8.9712919208792297</v>
      </c>
      <c r="S125" s="6">
        <v>0.21699999999999997</v>
      </c>
      <c r="T125" s="6">
        <v>0.1835</v>
      </c>
      <c r="U125" s="93">
        <f t="shared" si="14"/>
        <v>0.54182272159800249</v>
      </c>
      <c r="V125" s="55">
        <v>0.54182272159800249</v>
      </c>
      <c r="W125" s="55">
        <v>0.54182272159800249</v>
      </c>
      <c r="X125" s="94">
        <f t="shared" si="16"/>
        <v>0</v>
      </c>
      <c r="Y125" s="100">
        <v>0.50107066381156329</v>
      </c>
      <c r="Z125" s="51">
        <v>0</v>
      </c>
      <c r="AA125" s="51">
        <v>0.50107066381156329</v>
      </c>
      <c r="AB125" s="8">
        <v>2.4968789013732837</v>
      </c>
      <c r="AC125" s="14">
        <f t="shared" si="12"/>
        <v>0.39859604045824032</v>
      </c>
      <c r="AD125" s="8">
        <f t="shared" si="15"/>
        <v>0.89825060357803277</v>
      </c>
      <c r="AE125" s="14">
        <f t="shared" si="10"/>
        <v>3.5930024143121311</v>
      </c>
    </row>
    <row r="126" spans="1:31" s="122" customFormat="1" ht="15.3" x14ac:dyDescent="0.55000000000000004">
      <c r="A126" s="21">
        <v>2004</v>
      </c>
      <c r="B126" s="2" t="s">
        <v>55</v>
      </c>
      <c r="C126" s="128" t="s">
        <v>103</v>
      </c>
      <c r="D126" s="10">
        <v>9</v>
      </c>
      <c r="E126" s="10">
        <v>1</v>
      </c>
      <c r="F126" s="10">
        <v>2</v>
      </c>
      <c r="G126" s="10">
        <v>2</v>
      </c>
      <c r="H126" s="10">
        <v>32</v>
      </c>
      <c r="I126" s="12">
        <v>5</v>
      </c>
      <c r="J126" s="11">
        <v>1</v>
      </c>
      <c r="K126" s="11">
        <v>1</v>
      </c>
      <c r="L126" s="80">
        <v>0</v>
      </c>
      <c r="M126" s="88">
        <v>60</v>
      </c>
      <c r="N126" s="7">
        <v>0.25</v>
      </c>
      <c r="O126" s="85">
        <v>12.4</v>
      </c>
      <c r="P126" s="74">
        <v>1.9046396131224657</v>
      </c>
      <c r="Q126" s="19">
        <f t="shared" si="13"/>
        <v>1.216209256881428</v>
      </c>
      <c r="R126" s="19">
        <f t="shared" si="11"/>
        <v>7.6185584524898626</v>
      </c>
      <c r="S126" s="6">
        <v>0.27550000000000002</v>
      </c>
      <c r="T126" s="6">
        <v>0.23350000000000001</v>
      </c>
      <c r="U126" s="93">
        <f t="shared" si="14"/>
        <v>0.5411294019989672</v>
      </c>
      <c r="V126" s="55">
        <v>0.53346653346653339</v>
      </c>
      <c r="W126" s="55">
        <v>0.54879227053140089</v>
      </c>
      <c r="X126" s="94">
        <f t="shared" si="16"/>
        <v>1.5325737064867506E-2</v>
      </c>
      <c r="Y126" s="100">
        <v>0.57173447537473254</v>
      </c>
      <c r="Z126" s="51">
        <v>0</v>
      </c>
      <c r="AA126" s="51">
        <v>0.57173447537473254</v>
      </c>
      <c r="AB126" s="8">
        <v>1.9646365422396852</v>
      </c>
      <c r="AC126" s="14">
        <f t="shared" si="12"/>
        <v>0.3136300868438609</v>
      </c>
      <c r="AD126" s="8">
        <f t="shared" si="15"/>
        <v>0.96946156307933529</v>
      </c>
      <c r="AE126" s="14">
        <f t="shared" si="10"/>
        <v>3.8778462523173411</v>
      </c>
    </row>
    <row r="127" spans="1:31" s="121" customFormat="1" ht="15.3" x14ac:dyDescent="0.55000000000000004">
      <c r="A127" s="15">
        <v>2004</v>
      </c>
      <c r="B127" s="16" t="s">
        <v>30</v>
      </c>
      <c r="C127" s="127" t="s">
        <v>91</v>
      </c>
      <c r="D127" s="17">
        <v>10</v>
      </c>
      <c r="E127" s="17">
        <v>1</v>
      </c>
      <c r="F127" s="17">
        <v>2</v>
      </c>
      <c r="G127" s="17">
        <v>1</v>
      </c>
      <c r="H127" s="17">
        <v>33</v>
      </c>
      <c r="I127" s="37">
        <v>1</v>
      </c>
      <c r="J127" s="18">
        <v>1</v>
      </c>
      <c r="K127" s="18">
        <v>1</v>
      </c>
      <c r="L127" s="79">
        <v>0</v>
      </c>
      <c r="M127" s="86">
        <v>60</v>
      </c>
      <c r="N127" s="46">
        <v>0.25</v>
      </c>
      <c r="O127" s="87">
        <v>15</v>
      </c>
      <c r="P127" s="73">
        <v>1.3721687334315968</v>
      </c>
      <c r="Q127" s="19">
        <f t="shared" si="13"/>
        <v>0.87619952042626581</v>
      </c>
      <c r="R127" s="19">
        <f t="shared" si="11"/>
        <v>5.4886749337263874</v>
      </c>
      <c r="S127" s="20">
        <v>0.39974999999999994</v>
      </c>
      <c r="T127" s="20">
        <v>0.25049999999999994</v>
      </c>
      <c r="U127" s="98">
        <f t="shared" si="14"/>
        <v>0.61375363245000525</v>
      </c>
      <c r="V127" s="56">
        <v>0.63350402340892464</v>
      </c>
      <c r="W127" s="56">
        <v>0.59400324149108585</v>
      </c>
      <c r="X127" s="95">
        <f t="shared" si="16"/>
        <v>-3.950078191783879E-2</v>
      </c>
      <c r="Y127" s="101">
        <v>0.57061340941512106</v>
      </c>
      <c r="Z127" s="52">
        <v>4.7075606276747541E-2</v>
      </c>
      <c r="AA127" s="52">
        <v>0.57061340941512106</v>
      </c>
      <c r="AB127" s="49">
        <v>1.5378700499807767</v>
      </c>
      <c r="AC127" s="50">
        <f t="shared" si="12"/>
        <v>0.24550205952099227</v>
      </c>
      <c r="AD127" s="49">
        <f t="shared" si="15"/>
        <v>0.89225271891389579</v>
      </c>
      <c r="AE127" s="50">
        <f t="shared" si="10"/>
        <v>3.5690108756555832</v>
      </c>
    </row>
    <row r="128" spans="1:31" s="122" customFormat="1" ht="15.3" x14ac:dyDescent="0.55000000000000004">
      <c r="A128" s="21">
        <v>2004</v>
      </c>
      <c r="B128" s="2" t="s">
        <v>30</v>
      </c>
      <c r="C128" s="128" t="s">
        <v>96</v>
      </c>
      <c r="D128" s="10">
        <v>10</v>
      </c>
      <c r="E128" s="10">
        <v>1</v>
      </c>
      <c r="F128" s="10">
        <v>2</v>
      </c>
      <c r="G128" s="10">
        <v>1</v>
      </c>
      <c r="H128" s="10">
        <v>33</v>
      </c>
      <c r="I128" s="12">
        <v>2</v>
      </c>
      <c r="J128" s="11">
        <v>1</v>
      </c>
      <c r="K128" s="11">
        <v>1</v>
      </c>
      <c r="L128" s="80">
        <v>0</v>
      </c>
      <c r="M128" s="88">
        <v>60</v>
      </c>
      <c r="N128" s="7">
        <v>0.25</v>
      </c>
      <c r="O128" s="85">
        <v>15</v>
      </c>
      <c r="P128" s="74">
        <v>0.82948030220010838</v>
      </c>
      <c r="Q128" s="19">
        <f t="shared" si="13"/>
        <v>0.52966535768029854</v>
      </c>
      <c r="R128" s="19">
        <f t="shared" si="11"/>
        <v>3.3179212088004335</v>
      </c>
      <c r="S128" s="6">
        <v>0.60099999999999976</v>
      </c>
      <c r="T128" s="6">
        <v>0.38400000000000012</v>
      </c>
      <c r="U128" s="93">
        <f t="shared" si="14"/>
        <v>0.61015228426395918</v>
      </c>
      <c r="V128" s="55">
        <v>0.61015228426395918</v>
      </c>
      <c r="W128" s="55">
        <v>0.61015228426395918</v>
      </c>
      <c r="X128" s="94">
        <f t="shared" si="16"/>
        <v>0</v>
      </c>
      <c r="Y128" s="100">
        <v>0.46417112299465257</v>
      </c>
      <c r="Z128" s="51">
        <v>0</v>
      </c>
      <c r="AA128" s="51">
        <v>0.46417112299465257</v>
      </c>
      <c r="AB128" s="8">
        <v>1.0152284263959392</v>
      </c>
      <c r="AC128" s="14">
        <f t="shared" si="12"/>
        <v>0.16206874538428959</v>
      </c>
      <c r="AD128" s="8">
        <f t="shared" si="15"/>
        <v>0.81703809766710667</v>
      </c>
      <c r="AE128" s="14">
        <f t="shared" si="10"/>
        <v>3.2681523906684267</v>
      </c>
    </row>
    <row r="129" spans="1:31" s="122" customFormat="1" ht="15.3" x14ac:dyDescent="0.55000000000000004">
      <c r="A129" s="21">
        <v>2004</v>
      </c>
      <c r="B129" s="2" t="s">
        <v>30</v>
      </c>
      <c r="C129" s="128" t="s">
        <v>93</v>
      </c>
      <c r="D129" s="10">
        <v>10</v>
      </c>
      <c r="E129" s="10">
        <v>1</v>
      </c>
      <c r="F129" s="10">
        <v>2</v>
      </c>
      <c r="G129" s="10">
        <v>1</v>
      </c>
      <c r="H129" s="10">
        <v>33</v>
      </c>
      <c r="I129" s="12">
        <v>3</v>
      </c>
      <c r="J129" s="11">
        <v>1</v>
      </c>
      <c r="K129" s="11">
        <v>1</v>
      </c>
      <c r="L129" s="80">
        <v>0</v>
      </c>
      <c r="M129" s="88">
        <v>60</v>
      </c>
      <c r="N129" s="7">
        <v>0.25</v>
      </c>
      <c r="O129" s="85">
        <v>15</v>
      </c>
      <c r="P129" s="74">
        <v>2.4183867664614178</v>
      </c>
      <c r="Q129" s="19">
        <f t="shared" si="13"/>
        <v>1.5442629418318212</v>
      </c>
      <c r="R129" s="19">
        <f t="shared" si="11"/>
        <v>9.6735470658456713</v>
      </c>
      <c r="S129" s="6">
        <v>0.23324999999999999</v>
      </c>
      <c r="T129" s="6">
        <v>0.17549999999999999</v>
      </c>
      <c r="U129" s="93">
        <f t="shared" si="14"/>
        <v>0.57086241119463976</v>
      </c>
      <c r="V129" s="55">
        <v>0.55995203836930452</v>
      </c>
      <c r="W129" s="55">
        <v>0.58177278401997501</v>
      </c>
      <c r="X129" s="94">
        <f t="shared" si="16"/>
        <v>2.1820745650670492E-2</v>
      </c>
      <c r="Y129" s="100">
        <v>0.46313364055299544</v>
      </c>
      <c r="Z129" s="51">
        <v>7.8341013824884856E-2</v>
      </c>
      <c r="AA129" s="51">
        <v>0.46313364055299544</v>
      </c>
      <c r="AB129" s="8">
        <v>2.4464831804281344</v>
      </c>
      <c r="AC129" s="14">
        <f t="shared" si="12"/>
        <v>0.39055098276091793</v>
      </c>
      <c r="AD129" s="8">
        <f t="shared" si="15"/>
        <v>0.98851559079110463</v>
      </c>
      <c r="AE129" s="14">
        <f t="shared" si="10"/>
        <v>3.9540623631644185</v>
      </c>
    </row>
    <row r="130" spans="1:31" s="122" customFormat="1" ht="15.3" x14ac:dyDescent="0.55000000000000004">
      <c r="A130" s="21">
        <v>2004</v>
      </c>
      <c r="B130" s="2" t="s">
        <v>30</v>
      </c>
      <c r="C130" s="128" t="s">
        <v>94</v>
      </c>
      <c r="D130" s="10">
        <v>10</v>
      </c>
      <c r="E130" s="10">
        <v>1</v>
      </c>
      <c r="F130" s="10">
        <v>2</v>
      </c>
      <c r="G130" s="10">
        <v>1</v>
      </c>
      <c r="H130" s="10">
        <v>33</v>
      </c>
      <c r="I130" s="12">
        <v>4</v>
      </c>
      <c r="J130" s="11">
        <v>1</v>
      </c>
      <c r="K130" s="11">
        <v>1</v>
      </c>
      <c r="L130" s="80">
        <v>0</v>
      </c>
      <c r="M130" s="88">
        <v>60</v>
      </c>
      <c r="N130" s="7">
        <v>0.25</v>
      </c>
      <c r="O130" s="85">
        <v>15</v>
      </c>
      <c r="P130" s="74">
        <v>2.2789224015859522</v>
      </c>
      <c r="Q130" s="19">
        <f t="shared" si="13"/>
        <v>1.4552078521455583</v>
      </c>
      <c r="R130" s="19">
        <f t="shared" si="11"/>
        <v>9.1156896063438086</v>
      </c>
      <c r="S130" s="6">
        <v>0.20824999999999999</v>
      </c>
      <c r="T130" s="6">
        <v>0.22549999999999998</v>
      </c>
      <c r="U130" s="93">
        <f t="shared" si="14"/>
        <v>0.48148660534075449</v>
      </c>
      <c r="V130" s="55">
        <v>0.49937578027465673</v>
      </c>
      <c r="W130" s="55">
        <v>0.46359743040685225</v>
      </c>
      <c r="X130" s="94">
        <f t="shared" si="16"/>
        <v>-3.5778349867804482E-2</v>
      </c>
      <c r="Y130" s="100">
        <v>0.58249999999999991</v>
      </c>
      <c r="Z130" s="51">
        <v>0</v>
      </c>
      <c r="AA130" s="51">
        <v>0.58249999999999991</v>
      </c>
      <c r="AB130" s="8">
        <v>2.3054755043227666</v>
      </c>
      <c r="AC130" s="14">
        <f t="shared" si="12"/>
        <v>0.368040839662306</v>
      </c>
      <c r="AD130" s="8">
        <f t="shared" si="15"/>
        <v>0.98848259168790675</v>
      </c>
      <c r="AE130" s="14">
        <f t="shared" ref="AE130:AE185" si="17">AD130/N130</f>
        <v>3.953930366751627</v>
      </c>
    </row>
    <row r="131" spans="1:31" s="123" customFormat="1" ht="15.3" x14ac:dyDescent="0.55000000000000004">
      <c r="A131" s="22">
        <v>2004</v>
      </c>
      <c r="B131" s="1" t="s">
        <v>30</v>
      </c>
      <c r="C131" s="129" t="s">
        <v>97</v>
      </c>
      <c r="D131" s="23">
        <v>10</v>
      </c>
      <c r="E131" s="23">
        <v>1</v>
      </c>
      <c r="F131" s="23">
        <v>2</v>
      </c>
      <c r="G131" s="23">
        <v>1</v>
      </c>
      <c r="H131" s="23">
        <v>33</v>
      </c>
      <c r="I131" s="24">
        <v>5</v>
      </c>
      <c r="J131" s="34">
        <v>1</v>
      </c>
      <c r="K131" s="34">
        <v>1</v>
      </c>
      <c r="L131" s="83">
        <v>0</v>
      </c>
      <c r="M131" s="89">
        <v>60</v>
      </c>
      <c r="N131" s="41">
        <v>0.25</v>
      </c>
      <c r="O131" s="90">
        <v>15</v>
      </c>
      <c r="P131" s="76">
        <v>2.0724740120831995</v>
      </c>
      <c r="Q131" s="69">
        <f t="shared" si="13"/>
        <v>1.3233800561406843</v>
      </c>
      <c r="R131" s="69">
        <f t="shared" ref="R131:R185" si="18">P131/N131</f>
        <v>8.2898960483327979</v>
      </c>
      <c r="S131" s="26">
        <v>0.24224999999999997</v>
      </c>
      <c r="T131" s="26">
        <v>0.28350000000000003</v>
      </c>
      <c r="U131" s="96">
        <f t="shared" si="14"/>
        <v>0.46105337009903891</v>
      </c>
      <c r="V131" s="57">
        <v>0.46706586826347296</v>
      </c>
      <c r="W131" s="57">
        <v>0.4550408719346048</v>
      </c>
      <c r="X131" s="97">
        <f t="shared" si="16"/>
        <v>-1.2024996328868165E-2</v>
      </c>
      <c r="Y131" s="102">
        <v>0.50000000000000011</v>
      </c>
      <c r="Z131" s="53">
        <v>0</v>
      </c>
      <c r="AA131" s="53">
        <v>0.56179775280898891</v>
      </c>
      <c r="AB131" s="47">
        <v>1.9020446980504044</v>
      </c>
      <c r="AC131" s="48">
        <f t="shared" ref="AC131:AC185" si="19">AB131/(9.81*(1/N131))^0.5</f>
        <v>0.30363806790970088</v>
      </c>
      <c r="AD131" s="47">
        <f t="shared" si="15"/>
        <v>1.0896032118527419</v>
      </c>
      <c r="AE131" s="48">
        <f t="shared" si="17"/>
        <v>4.3584128474109676</v>
      </c>
    </row>
    <row r="132" spans="1:31" s="122" customFormat="1" ht="15.3" x14ac:dyDescent="0.55000000000000004">
      <c r="A132" s="21">
        <v>2004</v>
      </c>
      <c r="B132" s="2" t="s">
        <v>18</v>
      </c>
      <c r="C132" s="128" t="s">
        <v>109</v>
      </c>
      <c r="D132" s="10">
        <v>11</v>
      </c>
      <c r="E132" s="10">
        <v>2</v>
      </c>
      <c r="F132" s="10">
        <v>2</v>
      </c>
      <c r="G132" s="10">
        <v>1</v>
      </c>
      <c r="H132" s="10">
        <v>34</v>
      </c>
      <c r="I132" s="12">
        <v>1</v>
      </c>
      <c r="J132" s="11">
        <v>1</v>
      </c>
      <c r="K132" s="61">
        <v>5</v>
      </c>
      <c r="L132" s="80">
        <v>1</v>
      </c>
      <c r="M132" s="88">
        <v>60</v>
      </c>
      <c r="N132" s="7">
        <v>0.15</v>
      </c>
      <c r="O132" s="85">
        <v>1.25</v>
      </c>
      <c r="P132" s="74">
        <v>1.92</v>
      </c>
      <c r="Q132" s="13">
        <f>P132/(9.81*N132)^0.5</f>
        <v>1.5827819738543933</v>
      </c>
      <c r="R132" s="13">
        <f>P132/N132</f>
        <v>12.8</v>
      </c>
      <c r="S132" s="6">
        <v>0.10799999999999998</v>
      </c>
      <c r="T132" s="6">
        <v>0.1545</v>
      </c>
      <c r="U132" s="93">
        <f>AVERAGE(V132:W132)</f>
        <v>0.41142857142857148</v>
      </c>
      <c r="V132" s="55">
        <v>0.44380952380952393</v>
      </c>
      <c r="W132" s="55">
        <v>0.37904761904761902</v>
      </c>
      <c r="X132" s="94">
        <f>W132-V132</f>
        <v>-6.4761904761904909E-2</v>
      </c>
      <c r="Y132" s="100">
        <v>0.42918454935622319</v>
      </c>
      <c r="Z132" s="51">
        <v>0.14163090128755365</v>
      </c>
      <c r="AA132" s="51">
        <v>0.42918454935622319</v>
      </c>
      <c r="AB132" s="8">
        <v>3.8095238095238102</v>
      </c>
      <c r="AC132" s="14">
        <f t="shared" si="19"/>
        <v>0.47106606364714099</v>
      </c>
      <c r="AD132" s="8">
        <f t="shared" si="15"/>
        <v>0.50399999999999989</v>
      </c>
      <c r="AE132" s="14">
        <f t="shared" si="17"/>
        <v>3.3599999999999994</v>
      </c>
    </row>
    <row r="133" spans="1:31" s="122" customFormat="1" ht="15.3" x14ac:dyDescent="0.55000000000000004">
      <c r="A133" s="43">
        <v>2004</v>
      </c>
      <c r="B133" s="3" t="s">
        <v>18</v>
      </c>
      <c r="C133" s="128" t="s">
        <v>97</v>
      </c>
      <c r="D133" s="10">
        <v>11</v>
      </c>
      <c r="E133" s="10">
        <v>2</v>
      </c>
      <c r="F133" s="10">
        <v>2</v>
      </c>
      <c r="G133" s="10">
        <v>1</v>
      </c>
      <c r="H133" s="10">
        <v>34</v>
      </c>
      <c r="I133" s="12">
        <v>2</v>
      </c>
      <c r="J133" s="11">
        <v>1</v>
      </c>
      <c r="K133" s="61">
        <v>4</v>
      </c>
      <c r="L133" s="80">
        <v>1</v>
      </c>
      <c r="M133" s="88">
        <v>60</v>
      </c>
      <c r="N133" s="7">
        <v>0.15</v>
      </c>
      <c r="O133" s="85">
        <v>1.25</v>
      </c>
      <c r="P133" s="74">
        <v>1.3582927072378261</v>
      </c>
      <c r="Q133" s="13">
        <f t="shared" ref="Q133:Q185" si="20">P133/(9.81*N133)^0.5</f>
        <v>1.119729798038497</v>
      </c>
      <c r="R133" s="13">
        <f t="shared" si="18"/>
        <v>9.0552847149188409</v>
      </c>
      <c r="S133" s="6">
        <v>0.13300000000000001</v>
      </c>
      <c r="T133" s="6">
        <v>0.1255</v>
      </c>
      <c r="U133" s="93">
        <f t="shared" ref="U133:U185" si="21">AVERAGE(V133:W133)</f>
        <v>0.51450413223140501</v>
      </c>
      <c r="V133" s="55">
        <v>0.51454545454545442</v>
      </c>
      <c r="W133" s="55">
        <v>0.51446280991735549</v>
      </c>
      <c r="X133" s="94">
        <f t="shared" si="16"/>
        <v>-8.2644628098926809E-5</v>
      </c>
      <c r="Y133" s="100">
        <v>0.2367491166077739</v>
      </c>
      <c r="Z133" s="51">
        <v>0.59010600706713789</v>
      </c>
      <c r="AA133" s="51">
        <v>0.82332155477031788</v>
      </c>
      <c r="AB133" s="8">
        <v>3.8684719535783363</v>
      </c>
      <c r="AC133" s="14">
        <f t="shared" si="19"/>
        <v>0.47835528706914693</v>
      </c>
      <c r="AD133" s="8">
        <f t="shared" si="15"/>
        <v>0.35111866482097809</v>
      </c>
      <c r="AE133" s="14">
        <f t="shared" si="17"/>
        <v>2.3407910988065206</v>
      </c>
    </row>
    <row r="134" spans="1:31" s="122" customFormat="1" ht="15.3" x14ac:dyDescent="0.55000000000000004">
      <c r="A134" s="21">
        <v>2004</v>
      </c>
      <c r="B134" s="2" t="s">
        <v>18</v>
      </c>
      <c r="C134" s="128" t="s">
        <v>110</v>
      </c>
      <c r="D134" s="10">
        <v>11</v>
      </c>
      <c r="E134" s="10">
        <v>2</v>
      </c>
      <c r="F134" s="10">
        <v>2</v>
      </c>
      <c r="G134" s="10">
        <v>1</v>
      </c>
      <c r="H134" s="10">
        <v>34</v>
      </c>
      <c r="I134" s="12">
        <v>3</v>
      </c>
      <c r="J134" s="11">
        <v>1</v>
      </c>
      <c r="K134" s="61">
        <v>5</v>
      </c>
      <c r="L134" s="80">
        <v>1</v>
      </c>
      <c r="M134" s="88">
        <v>60</v>
      </c>
      <c r="N134" s="7">
        <v>0.15</v>
      </c>
      <c r="O134" s="85">
        <v>1.25</v>
      </c>
      <c r="P134" s="74">
        <v>1.175</v>
      </c>
      <c r="Q134" s="13">
        <f t="shared" si="20"/>
        <v>0.96862959337443355</v>
      </c>
      <c r="R134" s="13">
        <f t="shared" si="18"/>
        <v>7.8333333333333339</v>
      </c>
      <c r="S134" s="6">
        <v>8.7500000000000022E-2</v>
      </c>
      <c r="T134" s="6">
        <v>0.14466666666666686</v>
      </c>
      <c r="U134" s="93">
        <f t="shared" si="21"/>
        <v>0.37688442211055251</v>
      </c>
      <c r="V134" s="55">
        <v>0.39411342426417728</v>
      </c>
      <c r="W134" s="55">
        <v>0.35965541995692774</v>
      </c>
      <c r="X134" s="94">
        <f t="shared" si="16"/>
        <v>-3.4458004307249546E-2</v>
      </c>
      <c r="Y134" s="100">
        <v>0.91499999999999837</v>
      </c>
      <c r="Z134" s="51">
        <v>0.33500000000000058</v>
      </c>
      <c r="AA134" s="51">
        <v>0.17000000000000112</v>
      </c>
      <c r="AB134" s="8">
        <v>4.3072505384063131</v>
      </c>
      <c r="AC134" s="14">
        <f t="shared" si="19"/>
        <v>0.53261238352063622</v>
      </c>
      <c r="AD134" s="8">
        <f t="shared" si="15"/>
        <v>0.27279583333333363</v>
      </c>
      <c r="AE134" s="14">
        <f t="shared" si="17"/>
        <v>1.8186388888888909</v>
      </c>
    </row>
    <row r="135" spans="1:31" s="122" customFormat="1" ht="15.3" x14ac:dyDescent="0.55000000000000004">
      <c r="A135" s="21">
        <v>2004</v>
      </c>
      <c r="B135" s="2" t="s">
        <v>18</v>
      </c>
      <c r="C135" s="128" t="s">
        <v>111</v>
      </c>
      <c r="D135" s="10">
        <v>11</v>
      </c>
      <c r="E135" s="10">
        <v>2</v>
      </c>
      <c r="F135" s="10">
        <v>2</v>
      </c>
      <c r="G135" s="10">
        <v>1</v>
      </c>
      <c r="H135" s="10">
        <v>34</v>
      </c>
      <c r="I135" s="12">
        <v>4</v>
      </c>
      <c r="J135" s="12">
        <v>1</v>
      </c>
      <c r="K135" s="107">
        <v>5</v>
      </c>
      <c r="L135" s="78">
        <v>1</v>
      </c>
      <c r="M135" s="88">
        <v>60</v>
      </c>
      <c r="N135" s="7">
        <v>0.15</v>
      </c>
      <c r="O135" s="85">
        <v>1.25</v>
      </c>
      <c r="P135" s="74">
        <v>1.29</v>
      </c>
      <c r="Q135" s="13">
        <f t="shared" si="20"/>
        <v>1.0634316386834206</v>
      </c>
      <c r="R135" s="13">
        <f t="shared" si="18"/>
        <v>8.6000000000000014</v>
      </c>
      <c r="S135" s="6">
        <v>0.12475</v>
      </c>
      <c r="T135" s="6">
        <v>0.13375000000000001</v>
      </c>
      <c r="U135" s="93">
        <f t="shared" si="21"/>
        <v>0.48259187620889749</v>
      </c>
      <c r="V135" s="55">
        <v>0.45067698259187616</v>
      </c>
      <c r="W135" s="55">
        <v>0.51450676982591881</v>
      </c>
      <c r="X135" s="94">
        <f t="shared" si="16"/>
        <v>6.3829787234042645E-2</v>
      </c>
      <c r="Y135" s="100">
        <v>0.11295681063122899</v>
      </c>
      <c r="Z135" s="51">
        <v>0.44518272425249183</v>
      </c>
      <c r="AA135" s="51">
        <v>0.44518272425249183</v>
      </c>
      <c r="AB135" s="8">
        <v>3.8684719535783363</v>
      </c>
      <c r="AC135" s="14">
        <f t="shared" si="19"/>
        <v>0.47835528706914693</v>
      </c>
      <c r="AD135" s="8">
        <f t="shared" si="15"/>
        <v>0.33346500000000001</v>
      </c>
      <c r="AE135" s="14">
        <f t="shared" si="17"/>
        <v>2.2231000000000001</v>
      </c>
    </row>
    <row r="136" spans="1:31" s="121" customFormat="1" ht="15.3" x14ac:dyDescent="0.55000000000000004">
      <c r="A136" s="15">
        <v>2004</v>
      </c>
      <c r="B136" s="16" t="s">
        <v>19</v>
      </c>
      <c r="C136" s="127" t="s">
        <v>92</v>
      </c>
      <c r="D136" s="17">
        <v>11</v>
      </c>
      <c r="E136" s="17">
        <v>2</v>
      </c>
      <c r="F136" s="17">
        <v>2</v>
      </c>
      <c r="G136" s="17">
        <v>2</v>
      </c>
      <c r="H136" s="17">
        <v>35</v>
      </c>
      <c r="I136" s="37">
        <v>1</v>
      </c>
      <c r="J136" s="18">
        <v>1</v>
      </c>
      <c r="K136" s="18">
        <v>3</v>
      </c>
      <c r="L136" s="79">
        <v>0</v>
      </c>
      <c r="M136" s="86">
        <v>60</v>
      </c>
      <c r="N136" s="46">
        <v>0.14000000000000001</v>
      </c>
      <c r="O136" s="87">
        <v>0.6</v>
      </c>
      <c r="P136" s="73">
        <v>1.3447122997266652</v>
      </c>
      <c r="Q136" s="19">
        <f t="shared" si="20"/>
        <v>1.1474422994929332</v>
      </c>
      <c r="R136" s="19">
        <f t="shared" si="18"/>
        <v>9.6050878551904653</v>
      </c>
      <c r="S136" s="20">
        <v>9.1749999999999915E-2</v>
      </c>
      <c r="T136" s="20">
        <v>0.16700000000000004</v>
      </c>
      <c r="U136" s="98">
        <f t="shared" si="21"/>
        <v>0.3559678396016952</v>
      </c>
      <c r="V136" s="56">
        <v>0.31273408239700345</v>
      </c>
      <c r="W136" s="56">
        <v>0.399201596806387</v>
      </c>
      <c r="X136" s="95">
        <f t="shared" si="16"/>
        <v>8.646751440938355E-2</v>
      </c>
      <c r="Y136" s="101">
        <v>0.66500000000000015</v>
      </c>
      <c r="Z136" s="52">
        <v>0.16500000000000017</v>
      </c>
      <c r="AA136" s="52">
        <v>0.83500000000000041</v>
      </c>
      <c r="AB136" s="49">
        <v>3.8647342995169094</v>
      </c>
      <c r="AC136" s="50">
        <f t="shared" si="19"/>
        <v>0.46168860487522917</v>
      </c>
      <c r="AD136" s="49">
        <f t="shared" si="15"/>
        <v>0.34794430755427452</v>
      </c>
      <c r="AE136" s="50">
        <f t="shared" si="17"/>
        <v>2.4853164825305321</v>
      </c>
    </row>
    <row r="137" spans="1:31" s="122" customFormat="1" ht="15.3" x14ac:dyDescent="0.55000000000000004">
      <c r="A137" s="21">
        <v>2004</v>
      </c>
      <c r="B137" s="2" t="s">
        <v>19</v>
      </c>
      <c r="C137" s="128" t="s">
        <v>92</v>
      </c>
      <c r="D137" s="10">
        <v>11</v>
      </c>
      <c r="E137" s="10">
        <v>2</v>
      </c>
      <c r="F137" s="10">
        <v>2</v>
      </c>
      <c r="G137" s="10">
        <v>2</v>
      </c>
      <c r="H137" s="10">
        <v>35</v>
      </c>
      <c r="I137" s="12">
        <v>1</v>
      </c>
      <c r="J137" s="11">
        <v>2</v>
      </c>
      <c r="K137" s="11">
        <v>3</v>
      </c>
      <c r="L137" s="80">
        <v>0</v>
      </c>
      <c r="M137" s="88">
        <v>60</v>
      </c>
      <c r="N137" s="7">
        <v>0.14000000000000001</v>
      </c>
      <c r="O137" s="85">
        <v>0.6</v>
      </c>
      <c r="P137" s="74">
        <v>1.3329315854858332</v>
      </c>
      <c r="Q137" s="19">
        <f t="shared" si="20"/>
        <v>1.1373898222151415</v>
      </c>
      <c r="R137" s="19">
        <f t="shared" si="18"/>
        <v>9.5209398963273788</v>
      </c>
      <c r="S137" s="6">
        <v>0.13350000000000006</v>
      </c>
      <c r="T137" s="6">
        <v>0.12525000000000003</v>
      </c>
      <c r="U137" s="93">
        <f t="shared" si="21"/>
        <v>0.51646706586826352</v>
      </c>
      <c r="V137" s="55">
        <v>0.5</v>
      </c>
      <c r="W137" s="55">
        <v>0.53293413173652704</v>
      </c>
      <c r="X137" s="94">
        <f t="shared" si="16"/>
        <v>3.2934131736527039E-2</v>
      </c>
      <c r="Y137" s="100">
        <v>0.62546816479400735</v>
      </c>
      <c r="Z137" s="51">
        <v>0.25093632958801465</v>
      </c>
      <c r="AA137" s="51">
        <v>0.62546816479400735</v>
      </c>
      <c r="AB137" s="8">
        <v>3.8647342995169067</v>
      </c>
      <c r="AC137" s="14">
        <f t="shared" si="19"/>
        <v>0.46168860487522884</v>
      </c>
      <c r="AD137" s="8">
        <f t="shared" si="15"/>
        <v>0.34489604774445948</v>
      </c>
      <c r="AE137" s="14">
        <f t="shared" si="17"/>
        <v>2.4635431981747105</v>
      </c>
    </row>
    <row r="138" spans="1:31" s="122" customFormat="1" ht="15.3" x14ac:dyDescent="0.55000000000000004">
      <c r="A138" s="21">
        <v>2004</v>
      </c>
      <c r="B138" s="2" t="s">
        <v>19</v>
      </c>
      <c r="C138" s="128" t="s">
        <v>96</v>
      </c>
      <c r="D138" s="10">
        <v>11</v>
      </c>
      <c r="E138" s="10">
        <v>2</v>
      </c>
      <c r="F138" s="10">
        <v>2</v>
      </c>
      <c r="G138" s="10">
        <v>2</v>
      </c>
      <c r="H138" s="10">
        <v>35</v>
      </c>
      <c r="I138" s="12">
        <v>2</v>
      </c>
      <c r="J138" s="11">
        <v>1</v>
      </c>
      <c r="K138" s="11">
        <v>1</v>
      </c>
      <c r="L138" s="80">
        <v>0</v>
      </c>
      <c r="M138" s="88">
        <v>60</v>
      </c>
      <c r="N138" s="7">
        <v>0.14000000000000001</v>
      </c>
      <c r="O138" s="85">
        <v>0.6</v>
      </c>
      <c r="P138" s="74">
        <v>1.2612759663376272</v>
      </c>
      <c r="Q138" s="19">
        <f t="shared" si="20"/>
        <v>1.076246120009309</v>
      </c>
      <c r="R138" s="19">
        <f t="shared" si="18"/>
        <v>9.009114045268765</v>
      </c>
      <c r="S138" s="6">
        <v>9.9750000000000005E-2</v>
      </c>
      <c r="T138" s="6">
        <v>0.13375000000000001</v>
      </c>
      <c r="U138" s="93">
        <f t="shared" si="21"/>
        <v>0.4271948608137045</v>
      </c>
      <c r="V138" s="55">
        <v>0.49892933618843682</v>
      </c>
      <c r="W138" s="55">
        <v>0.35546038543897218</v>
      </c>
      <c r="X138" s="94">
        <f t="shared" si="16"/>
        <v>-0.14346895074946464</v>
      </c>
      <c r="Y138" s="100">
        <v>0.42918454935622313</v>
      </c>
      <c r="Z138" s="51">
        <v>0</v>
      </c>
      <c r="AA138" s="51">
        <v>0.71673819742489242</v>
      </c>
      <c r="AB138" s="8">
        <v>4.2826552462526761</v>
      </c>
      <c r="AC138" s="14">
        <f t="shared" si="19"/>
        <v>0.51161424630177943</v>
      </c>
      <c r="AD138" s="8">
        <f t="shared" si="15"/>
        <v>0.294507938139836</v>
      </c>
      <c r="AE138" s="14">
        <f t="shared" si="17"/>
        <v>2.1036281295702568</v>
      </c>
    </row>
    <row r="139" spans="1:31" s="122" customFormat="1" ht="15.3" x14ac:dyDescent="0.55000000000000004">
      <c r="A139" s="21">
        <v>2004</v>
      </c>
      <c r="B139" s="2" t="s">
        <v>19</v>
      </c>
      <c r="C139" s="128" t="s">
        <v>93</v>
      </c>
      <c r="D139" s="10">
        <v>11</v>
      </c>
      <c r="E139" s="10">
        <v>2</v>
      </c>
      <c r="F139" s="10">
        <v>2</v>
      </c>
      <c r="G139" s="10">
        <v>2</v>
      </c>
      <c r="H139" s="10">
        <v>35</v>
      </c>
      <c r="I139" s="12">
        <v>3</v>
      </c>
      <c r="J139" s="11">
        <v>1</v>
      </c>
      <c r="K139" s="61">
        <v>7</v>
      </c>
      <c r="L139" s="80">
        <v>1</v>
      </c>
      <c r="M139" s="88">
        <v>60</v>
      </c>
      <c r="N139" s="7">
        <v>0.14000000000000001</v>
      </c>
      <c r="O139" s="85">
        <v>0.6</v>
      </c>
      <c r="P139" s="74">
        <v>2.2486486622920348</v>
      </c>
      <c r="Q139" s="19">
        <f t="shared" si="20"/>
        <v>1.9187707231774018</v>
      </c>
      <c r="R139" s="19">
        <f t="shared" si="18"/>
        <v>16.061776159228817</v>
      </c>
      <c r="S139" s="6">
        <v>6.6500000000000004E-2</v>
      </c>
      <c r="T139" s="6">
        <v>0.13350000000000001</v>
      </c>
      <c r="U139" s="93">
        <f t="shared" si="21"/>
        <v>0.33250000000000002</v>
      </c>
      <c r="V139" s="55">
        <v>0.33500000000000002</v>
      </c>
      <c r="W139" s="55">
        <v>0.33</v>
      </c>
      <c r="X139" s="94">
        <f t="shared" si="16"/>
        <v>-5.0000000000000044E-3</v>
      </c>
      <c r="Y139" s="100">
        <v>0</v>
      </c>
      <c r="Z139" s="51">
        <v>0.67</v>
      </c>
      <c r="AA139" s="51">
        <v>0.67</v>
      </c>
      <c r="AB139" s="8">
        <v>5</v>
      </c>
      <c r="AC139" s="14">
        <f t="shared" si="19"/>
        <v>0.5973096325573275</v>
      </c>
      <c r="AD139" s="8">
        <f t="shared" si="15"/>
        <v>0.44972973245840697</v>
      </c>
      <c r="AE139" s="14">
        <f t="shared" si="17"/>
        <v>3.212355231845764</v>
      </c>
    </row>
    <row r="140" spans="1:31" s="122" customFormat="1" ht="15.3" x14ac:dyDescent="0.55000000000000004">
      <c r="A140" s="21">
        <v>2004</v>
      </c>
      <c r="B140" s="2" t="s">
        <v>19</v>
      </c>
      <c r="C140" s="128" t="s">
        <v>94</v>
      </c>
      <c r="D140" s="10">
        <v>11</v>
      </c>
      <c r="E140" s="10">
        <v>2</v>
      </c>
      <c r="F140" s="10">
        <v>2</v>
      </c>
      <c r="G140" s="10">
        <v>2</v>
      </c>
      <c r="H140" s="10">
        <v>35</v>
      </c>
      <c r="I140" s="12">
        <v>4</v>
      </c>
      <c r="J140" s="11">
        <v>1</v>
      </c>
      <c r="K140" s="61">
        <v>4</v>
      </c>
      <c r="L140" s="80">
        <v>1</v>
      </c>
      <c r="M140" s="88">
        <v>60</v>
      </c>
      <c r="N140" s="7">
        <v>0.14000000000000001</v>
      </c>
      <c r="O140" s="85">
        <v>0.6</v>
      </c>
      <c r="P140" s="74">
        <v>1.4321615923250541</v>
      </c>
      <c r="Q140" s="19">
        <f t="shared" si="20"/>
        <v>1.2220627349634217</v>
      </c>
      <c r="R140" s="19">
        <f t="shared" si="18"/>
        <v>10.229725659464671</v>
      </c>
      <c r="S140" s="6">
        <v>7.5000000000000011E-2</v>
      </c>
      <c r="T140" s="6">
        <v>0.16700000000000009</v>
      </c>
      <c r="U140" s="93">
        <f t="shared" si="21"/>
        <v>0.30916239316239308</v>
      </c>
      <c r="V140" s="55">
        <v>0.28632478632478631</v>
      </c>
      <c r="W140" s="55">
        <v>0.33199999999999985</v>
      </c>
      <c r="X140" s="94">
        <f t="shared" si="16"/>
        <v>4.5675213675213544E-2</v>
      </c>
      <c r="Y140" s="100">
        <v>0.71367521367521292</v>
      </c>
      <c r="Z140" s="51">
        <v>0.28632478632478614</v>
      </c>
      <c r="AA140" s="51">
        <v>0.57264957264957317</v>
      </c>
      <c r="AB140" s="8">
        <v>4.1322314049586755</v>
      </c>
      <c r="AC140" s="14">
        <f t="shared" si="19"/>
        <v>0.49364432442754314</v>
      </c>
      <c r="AD140" s="8">
        <f t="shared" si="15"/>
        <v>0.34658310534266329</v>
      </c>
      <c r="AE140" s="14">
        <f t="shared" si="17"/>
        <v>2.4755936095904518</v>
      </c>
    </row>
    <row r="141" spans="1:31" s="122" customFormat="1" ht="15.3" x14ac:dyDescent="0.55000000000000004">
      <c r="A141" s="21">
        <v>2004</v>
      </c>
      <c r="B141" s="3" t="s">
        <v>19</v>
      </c>
      <c r="C141" s="128" t="s">
        <v>97</v>
      </c>
      <c r="D141" s="10">
        <v>11</v>
      </c>
      <c r="E141" s="10">
        <v>2</v>
      </c>
      <c r="F141" s="10">
        <v>2</v>
      </c>
      <c r="G141" s="10">
        <v>2</v>
      </c>
      <c r="H141" s="10">
        <v>35</v>
      </c>
      <c r="I141" s="12">
        <v>5</v>
      </c>
      <c r="J141" s="12">
        <v>1</v>
      </c>
      <c r="K141" s="12">
        <v>3</v>
      </c>
      <c r="L141" s="78">
        <v>0</v>
      </c>
      <c r="M141" s="88">
        <v>60</v>
      </c>
      <c r="N141" s="7">
        <v>0.14000000000000001</v>
      </c>
      <c r="O141" s="85">
        <v>0.6</v>
      </c>
      <c r="P141" s="74">
        <v>1.2944571713562139</v>
      </c>
      <c r="Q141" s="19">
        <f t="shared" si="20"/>
        <v>1.1045596248342537</v>
      </c>
      <c r="R141" s="19">
        <f t="shared" si="18"/>
        <v>9.2461226525443845</v>
      </c>
      <c r="S141" s="6">
        <v>0.1295</v>
      </c>
      <c r="T141" s="6">
        <v>0.16249999999999998</v>
      </c>
      <c r="U141" s="93">
        <f t="shared" si="21"/>
        <v>0.44250073551044428</v>
      </c>
      <c r="V141" s="55">
        <v>0.45954692556634308</v>
      </c>
      <c r="W141" s="55">
        <v>0.42545454545454547</v>
      </c>
      <c r="X141" s="94">
        <f t="shared" si="16"/>
        <v>-3.4092380111797604E-2</v>
      </c>
      <c r="Y141" s="100">
        <v>0.54495912806539526</v>
      </c>
      <c r="Z141" s="51">
        <v>0.13623978201634876</v>
      </c>
      <c r="AA141" s="51">
        <v>0.72752043596730243</v>
      </c>
      <c r="AB141" s="8">
        <v>3.4246575342465762</v>
      </c>
      <c r="AC141" s="14">
        <f t="shared" si="19"/>
        <v>0.40911618668310112</v>
      </c>
      <c r="AD141" s="8">
        <f t="shared" si="15"/>
        <v>0.37798149403601433</v>
      </c>
      <c r="AE141" s="14">
        <f t="shared" si="17"/>
        <v>2.6998678145429591</v>
      </c>
    </row>
    <row r="142" spans="1:31" s="123" customFormat="1" ht="15.3" x14ac:dyDescent="0.55000000000000004">
      <c r="A142" s="22">
        <v>2004</v>
      </c>
      <c r="B142" s="1" t="s">
        <v>19</v>
      </c>
      <c r="C142" s="129" t="s">
        <v>98</v>
      </c>
      <c r="D142" s="23">
        <v>11</v>
      </c>
      <c r="E142" s="23">
        <v>2</v>
      </c>
      <c r="F142" s="23">
        <v>2</v>
      </c>
      <c r="G142" s="23">
        <v>2</v>
      </c>
      <c r="H142" s="23">
        <v>35</v>
      </c>
      <c r="I142" s="24">
        <v>6</v>
      </c>
      <c r="J142" s="34">
        <v>1</v>
      </c>
      <c r="K142" s="34">
        <v>3</v>
      </c>
      <c r="L142" s="83">
        <v>0</v>
      </c>
      <c r="M142" s="89">
        <v>60</v>
      </c>
      <c r="N142" s="41">
        <v>0.14000000000000001</v>
      </c>
      <c r="O142" s="90">
        <v>0.6</v>
      </c>
      <c r="P142" s="76">
        <v>0.86798552940119</v>
      </c>
      <c r="Q142" s="69">
        <f t="shared" si="20"/>
        <v>0.74065159661671742</v>
      </c>
      <c r="R142" s="69">
        <f t="shared" si="18"/>
        <v>6.1998966385799283</v>
      </c>
      <c r="S142" s="26">
        <v>0.10777083333333333</v>
      </c>
      <c r="T142" s="26">
        <v>0.14608333333333334</v>
      </c>
      <c r="U142" s="96">
        <f t="shared" si="21"/>
        <v>0.42731841048544617</v>
      </c>
      <c r="V142" s="57">
        <v>0.40375329033022389</v>
      </c>
      <c r="W142" s="57">
        <v>0.45088353064066838</v>
      </c>
      <c r="X142" s="97">
        <f t="shared" si="16"/>
        <v>4.7130240310444493E-2</v>
      </c>
      <c r="Y142" s="102">
        <v>0.37827715355805303</v>
      </c>
      <c r="Z142" s="53">
        <v>0.87640449438202284</v>
      </c>
      <c r="AA142" s="53">
        <v>0.50187265917603019</v>
      </c>
      <c r="AB142" s="47">
        <v>3.9392695937628233</v>
      </c>
      <c r="AC142" s="48">
        <f t="shared" si="19"/>
        <v>0.47059273471894497</v>
      </c>
      <c r="AD142" s="47">
        <f t="shared" si="15"/>
        <v>0.22034174324486458</v>
      </c>
      <c r="AE142" s="48">
        <f t="shared" si="17"/>
        <v>1.5738695946061754</v>
      </c>
    </row>
    <row r="143" spans="1:31" s="122" customFormat="1" ht="15.3" x14ac:dyDescent="0.55000000000000004">
      <c r="A143" s="21">
        <v>2005</v>
      </c>
      <c r="B143" s="3" t="s">
        <v>36</v>
      </c>
      <c r="C143" s="128">
        <v>1</v>
      </c>
      <c r="D143" s="10">
        <v>11</v>
      </c>
      <c r="E143" s="10">
        <v>2</v>
      </c>
      <c r="F143" s="10">
        <v>3</v>
      </c>
      <c r="G143" s="10">
        <v>2</v>
      </c>
      <c r="H143" s="10">
        <v>35</v>
      </c>
      <c r="I143" s="12">
        <v>7</v>
      </c>
      <c r="J143" s="11">
        <v>1</v>
      </c>
      <c r="K143" s="11">
        <v>2</v>
      </c>
      <c r="L143" s="80">
        <v>0</v>
      </c>
      <c r="M143" s="88">
        <v>50</v>
      </c>
      <c r="N143" s="7">
        <v>0.13900000000000001</v>
      </c>
      <c r="O143" s="85">
        <v>1.036</v>
      </c>
      <c r="P143" s="74">
        <v>1.315117324194111</v>
      </c>
      <c r="Q143" s="13">
        <f>P143/(9.81*N143)^0.5</f>
        <v>1.1262183390415119</v>
      </c>
      <c r="R143" s="13">
        <f>P143/N143</f>
        <v>9.4612757136266961</v>
      </c>
      <c r="S143" s="6">
        <v>0.14000000000000001</v>
      </c>
      <c r="T143" s="6">
        <v>0.18500000000000003</v>
      </c>
      <c r="U143" s="93">
        <f>AVERAGE(V143:W143)</f>
        <v>0.42857142857142855</v>
      </c>
      <c r="V143" s="55">
        <v>0.45714285714285718</v>
      </c>
      <c r="W143" s="55">
        <v>0.39999999999999991</v>
      </c>
      <c r="X143" s="94">
        <f>W143-V143</f>
        <v>-5.7142857142857273E-2</v>
      </c>
      <c r="Y143" s="100">
        <v>0.58823529411764708</v>
      </c>
      <c r="Z143" s="51">
        <v>0.11764705882352934</v>
      </c>
      <c r="AA143" s="51">
        <v>0.23529411764705885</v>
      </c>
      <c r="AB143" s="8">
        <v>3.0769230769230766</v>
      </c>
      <c r="AC143" s="14">
        <f t="shared" si="19"/>
        <v>0.36626003743447522</v>
      </c>
      <c r="AD143" s="8">
        <f t="shared" si="15"/>
        <v>0.42741313036308609</v>
      </c>
      <c r="AE143" s="14">
        <f t="shared" si="17"/>
        <v>3.0749146069286768</v>
      </c>
    </row>
    <row r="144" spans="1:31" s="122" customFormat="1" ht="15.3" x14ac:dyDescent="0.55000000000000004">
      <c r="A144" s="21">
        <v>2005</v>
      </c>
      <c r="B144" s="3" t="s">
        <v>36</v>
      </c>
      <c r="C144" s="128" t="s">
        <v>112</v>
      </c>
      <c r="D144" s="10">
        <v>11</v>
      </c>
      <c r="E144" s="10">
        <v>2</v>
      </c>
      <c r="F144" s="10">
        <v>3</v>
      </c>
      <c r="G144" s="10">
        <v>2</v>
      </c>
      <c r="H144" s="10">
        <v>35</v>
      </c>
      <c r="I144" s="12">
        <v>8</v>
      </c>
      <c r="J144" s="11">
        <v>1</v>
      </c>
      <c r="K144" s="11">
        <v>2</v>
      </c>
      <c r="L144" s="80">
        <v>0</v>
      </c>
      <c r="M144" s="88">
        <v>50</v>
      </c>
      <c r="N144" s="7">
        <v>0.13900000000000001</v>
      </c>
      <c r="O144" s="85">
        <v>1.036</v>
      </c>
      <c r="P144" s="74">
        <v>0.63083388399999996</v>
      </c>
      <c r="Q144" s="19">
        <f>P144/(9.81*N144)^0.5</f>
        <v>0.54022304776871943</v>
      </c>
      <c r="R144" s="19">
        <f>P144/N144</f>
        <v>4.5383732661870493</v>
      </c>
      <c r="S144" s="6">
        <v>0.36</v>
      </c>
      <c r="T144" s="6">
        <v>0.27</v>
      </c>
      <c r="U144" s="93">
        <f>AVERAGE(V144:W144)</f>
        <v>0.56744421906693709</v>
      </c>
      <c r="V144" s="55">
        <v>0.61764705882352933</v>
      </c>
      <c r="W144" s="55">
        <v>0.51724137931034486</v>
      </c>
      <c r="X144" s="94">
        <f>W144-V144</f>
        <v>-0.10040567951318446</v>
      </c>
      <c r="Y144" s="100">
        <v>0.50000000000000011</v>
      </c>
      <c r="Z144" s="51">
        <v>0.22222222222222213</v>
      </c>
      <c r="AA144" s="51">
        <v>0.44444444444444453</v>
      </c>
      <c r="AB144" s="8">
        <v>1.5873015873015872</v>
      </c>
      <c r="AC144" s="14">
        <f t="shared" si="19"/>
        <v>0.18894367010508642</v>
      </c>
      <c r="AD144" s="8">
        <f t="shared" si="15"/>
        <v>0.39742534691999998</v>
      </c>
      <c r="AE144" s="14">
        <f t="shared" si="17"/>
        <v>2.8591751576978415</v>
      </c>
    </row>
    <row r="145" spans="1:31" s="121" customFormat="1" ht="15.3" x14ac:dyDescent="0.55000000000000004">
      <c r="A145" s="15">
        <v>2005</v>
      </c>
      <c r="B145" s="32" t="s">
        <v>36</v>
      </c>
      <c r="C145" s="127" t="s">
        <v>113</v>
      </c>
      <c r="D145" s="17">
        <v>11</v>
      </c>
      <c r="E145" s="17">
        <v>2</v>
      </c>
      <c r="F145" s="17">
        <v>3</v>
      </c>
      <c r="G145" s="17">
        <v>2</v>
      </c>
      <c r="H145" s="17">
        <v>35</v>
      </c>
      <c r="I145" s="37">
        <v>8</v>
      </c>
      <c r="J145" s="18">
        <v>2</v>
      </c>
      <c r="K145" s="62">
        <v>7</v>
      </c>
      <c r="L145" s="79">
        <v>1</v>
      </c>
      <c r="M145" s="86">
        <v>50</v>
      </c>
      <c r="N145" s="46">
        <v>0.13900000000000001</v>
      </c>
      <c r="O145" s="87">
        <v>1.036</v>
      </c>
      <c r="P145" s="73">
        <v>2.4925174769487937</v>
      </c>
      <c r="Q145" s="19">
        <f t="shared" si="20"/>
        <v>2.1345007333405639</v>
      </c>
      <c r="R145" s="19">
        <f t="shared" si="18"/>
        <v>17.931780409703549</v>
      </c>
      <c r="S145" s="20">
        <v>0.11000000000000004</v>
      </c>
      <c r="T145" s="20">
        <v>0.22999999999999998</v>
      </c>
      <c r="U145" s="98">
        <f t="shared" si="21"/>
        <v>0.32352941176470595</v>
      </c>
      <c r="V145" s="56">
        <v>0.35294117647058848</v>
      </c>
      <c r="W145" s="56">
        <v>0.29411764705882348</v>
      </c>
      <c r="X145" s="95">
        <f t="shared" si="16"/>
        <v>-5.8823529411764996E-2</v>
      </c>
      <c r="Y145" s="101">
        <v>0</v>
      </c>
      <c r="Z145" s="52">
        <v>0.9375</v>
      </c>
      <c r="AA145" s="52">
        <v>0.9375</v>
      </c>
      <c r="AB145" s="49">
        <v>2.9411764705882351</v>
      </c>
      <c r="AC145" s="50">
        <f t="shared" si="19"/>
        <v>0.35010150637118953</v>
      </c>
      <c r="AD145" s="49">
        <f t="shared" si="15"/>
        <v>0.8474559421625899</v>
      </c>
      <c r="AE145" s="50">
        <f t="shared" si="17"/>
        <v>6.0968053392992072</v>
      </c>
    </row>
    <row r="146" spans="1:31" s="122" customFormat="1" ht="15.3" x14ac:dyDescent="0.55000000000000004">
      <c r="A146" s="21">
        <v>2005</v>
      </c>
      <c r="B146" s="3" t="s">
        <v>36</v>
      </c>
      <c r="C146" s="128" t="s">
        <v>114</v>
      </c>
      <c r="D146" s="10">
        <v>11</v>
      </c>
      <c r="E146" s="10">
        <v>2</v>
      </c>
      <c r="F146" s="10">
        <v>3</v>
      </c>
      <c r="G146" s="10">
        <v>2</v>
      </c>
      <c r="H146" s="10">
        <v>35</v>
      </c>
      <c r="I146" s="12">
        <v>9</v>
      </c>
      <c r="J146" s="11">
        <v>1</v>
      </c>
      <c r="K146" s="11">
        <v>3</v>
      </c>
      <c r="L146" s="80">
        <v>0</v>
      </c>
      <c r="M146" s="88">
        <v>50</v>
      </c>
      <c r="N146" s="7">
        <v>0.13900000000000001</v>
      </c>
      <c r="O146" s="85">
        <v>1.036</v>
      </c>
      <c r="P146" s="74">
        <v>2.7179370089999999</v>
      </c>
      <c r="Q146" s="19">
        <f t="shared" si="20"/>
        <v>2.3275417695308476</v>
      </c>
      <c r="R146" s="19">
        <f t="shared" si="18"/>
        <v>19.553503661870501</v>
      </c>
      <c r="S146" s="6">
        <v>0.10999999999999999</v>
      </c>
      <c r="T146" s="6">
        <v>0.11499999999999999</v>
      </c>
      <c r="U146" s="93">
        <f t="shared" si="21"/>
        <v>0.48913043478260865</v>
      </c>
      <c r="V146" s="55">
        <v>0.47826086956521735</v>
      </c>
      <c r="W146" s="55">
        <v>0.5</v>
      </c>
      <c r="X146" s="94">
        <f t="shared" si="16"/>
        <v>2.173913043478265E-2</v>
      </c>
      <c r="Y146" s="100">
        <v>0.3333333333333327</v>
      </c>
      <c r="Z146" s="51">
        <v>8.3333333333333481E-2</v>
      </c>
      <c r="AA146" s="51">
        <v>0.58333333333333393</v>
      </c>
      <c r="AB146" s="8">
        <v>4.4444444444444446</v>
      </c>
      <c r="AC146" s="14">
        <f t="shared" si="19"/>
        <v>0.52904227629424205</v>
      </c>
      <c r="AD146" s="8">
        <f t="shared" si="15"/>
        <v>0.61153582702499998</v>
      </c>
      <c r="AE146" s="14">
        <f t="shared" si="17"/>
        <v>4.3995383239208632</v>
      </c>
    </row>
    <row r="147" spans="1:31" s="123" customFormat="1" ht="15.3" x14ac:dyDescent="0.55000000000000004">
      <c r="A147" s="22">
        <v>2005</v>
      </c>
      <c r="B147" s="33" t="s">
        <v>36</v>
      </c>
      <c r="C147" s="129" t="s">
        <v>90</v>
      </c>
      <c r="D147" s="23">
        <v>11</v>
      </c>
      <c r="E147" s="23">
        <v>2</v>
      </c>
      <c r="F147" s="23">
        <v>3</v>
      </c>
      <c r="G147" s="23">
        <v>2</v>
      </c>
      <c r="H147" s="23">
        <v>35</v>
      </c>
      <c r="I147" s="24">
        <v>10</v>
      </c>
      <c r="J147" s="34">
        <v>1</v>
      </c>
      <c r="K147" s="63">
        <v>7</v>
      </c>
      <c r="L147" s="83">
        <v>1</v>
      </c>
      <c r="M147" s="89">
        <v>50</v>
      </c>
      <c r="N147" s="41">
        <v>0.13900000000000001</v>
      </c>
      <c r="O147" s="90">
        <v>1.036</v>
      </c>
      <c r="P147" s="76">
        <v>3.7259538138441819</v>
      </c>
      <c r="Q147" s="69">
        <f t="shared" si="20"/>
        <v>3.1907704646384976</v>
      </c>
      <c r="R147" s="69">
        <f t="shared" si="18"/>
        <v>26.805423121181164</v>
      </c>
      <c r="S147" s="26">
        <v>5.0000000000000044E-2</v>
      </c>
      <c r="T147" s="26">
        <v>0.15000000000000002</v>
      </c>
      <c r="U147" s="96">
        <f t="shared" si="21"/>
        <v>0.25000000000000011</v>
      </c>
      <c r="V147" s="57">
        <v>0.30000000000000016</v>
      </c>
      <c r="W147" s="57">
        <v>0.20000000000000012</v>
      </c>
      <c r="X147" s="97">
        <f t="shared" si="16"/>
        <v>-0.10000000000000003</v>
      </c>
      <c r="Y147" s="102">
        <v>0</v>
      </c>
      <c r="Z147" s="53">
        <v>0.63636363636363646</v>
      </c>
      <c r="AA147" s="53">
        <v>0.63636363636363646</v>
      </c>
      <c r="AB147" s="47">
        <v>4.9999999999999982</v>
      </c>
      <c r="AC147" s="48">
        <f t="shared" si="19"/>
        <v>0.5951725608310221</v>
      </c>
      <c r="AD147" s="47">
        <f t="shared" si="15"/>
        <v>0.74519076276883667</v>
      </c>
      <c r="AE147" s="48">
        <f t="shared" si="17"/>
        <v>5.3610846242362342</v>
      </c>
    </row>
    <row r="148" spans="1:31" s="122" customFormat="1" ht="15.3" x14ac:dyDescent="0.55000000000000004">
      <c r="A148" s="21">
        <v>2004</v>
      </c>
      <c r="B148" s="2" t="s">
        <v>20</v>
      </c>
      <c r="C148" s="128" t="s">
        <v>115</v>
      </c>
      <c r="D148" s="10">
        <v>11</v>
      </c>
      <c r="E148" s="10">
        <v>2</v>
      </c>
      <c r="F148" s="10">
        <v>2</v>
      </c>
      <c r="G148" s="10">
        <v>3</v>
      </c>
      <c r="H148" s="10">
        <v>36</v>
      </c>
      <c r="I148" s="12">
        <v>1</v>
      </c>
      <c r="J148" s="11">
        <v>1</v>
      </c>
      <c r="K148" s="61">
        <v>5</v>
      </c>
      <c r="L148" s="80">
        <v>1</v>
      </c>
      <c r="M148" s="88">
        <v>60</v>
      </c>
      <c r="N148" s="7">
        <v>0.14000000000000001</v>
      </c>
      <c r="O148" s="85">
        <v>0.6</v>
      </c>
      <c r="P148" s="74">
        <v>1.501231092858716</v>
      </c>
      <c r="Q148" s="13">
        <f t="shared" si="20"/>
        <v>1.2809997035129641</v>
      </c>
      <c r="R148" s="13">
        <f t="shared" si="18"/>
        <v>10.723079234705114</v>
      </c>
      <c r="S148" s="6">
        <v>8.3500000000000005E-2</v>
      </c>
      <c r="T148" s="6">
        <v>0.16674999999999995</v>
      </c>
      <c r="U148" s="93">
        <f t="shared" si="21"/>
        <v>0.33360079840319368</v>
      </c>
      <c r="V148" s="55">
        <v>0.26800000000000007</v>
      </c>
      <c r="W148" s="55">
        <v>0.39920159680638734</v>
      </c>
      <c r="X148" s="94">
        <f t="shared" si="16"/>
        <v>0.13120159680638727</v>
      </c>
      <c r="Y148" s="100">
        <v>0.14163090128755354</v>
      </c>
      <c r="Z148" s="51">
        <v>0.71673819742489264</v>
      </c>
      <c r="AA148" s="51">
        <v>0.57081545064377692</v>
      </c>
      <c r="AB148" s="8">
        <v>3.9960039960039966</v>
      </c>
      <c r="AC148" s="14">
        <f t="shared" si="19"/>
        <v>0.47737033571015197</v>
      </c>
      <c r="AD148" s="8">
        <f t="shared" si="15"/>
        <v>0.37568308098789366</v>
      </c>
      <c r="AE148" s="14">
        <f t="shared" si="17"/>
        <v>2.6834505784849543</v>
      </c>
    </row>
    <row r="149" spans="1:31" s="121" customFormat="1" ht="15.3" x14ac:dyDescent="0.55000000000000004">
      <c r="A149" s="39">
        <v>2005</v>
      </c>
      <c r="B149" s="32" t="s">
        <v>35</v>
      </c>
      <c r="C149" s="127">
        <v>1</v>
      </c>
      <c r="D149" s="17">
        <v>11</v>
      </c>
      <c r="E149" s="17">
        <v>2</v>
      </c>
      <c r="F149" s="17">
        <v>3</v>
      </c>
      <c r="G149" s="17">
        <v>3</v>
      </c>
      <c r="H149" s="17">
        <v>36</v>
      </c>
      <c r="I149" s="37">
        <v>2</v>
      </c>
      <c r="J149" s="18">
        <v>1</v>
      </c>
      <c r="K149" s="62">
        <v>4</v>
      </c>
      <c r="L149" s="79">
        <v>1</v>
      </c>
      <c r="M149" s="86">
        <v>60</v>
      </c>
      <c r="N149" s="46">
        <v>0.14000000000000001</v>
      </c>
      <c r="O149" s="87">
        <v>0.6</v>
      </c>
      <c r="P149" s="73">
        <v>1.8719353757485697</v>
      </c>
      <c r="Q149" s="50">
        <f t="shared" si="20"/>
        <v>1.5973214735134871</v>
      </c>
      <c r="R149" s="50">
        <f t="shared" si="18"/>
        <v>13.37096696963264</v>
      </c>
      <c r="S149" s="20">
        <v>8.0000000000000071E-2</v>
      </c>
      <c r="T149" s="20">
        <v>0.15999999999999998</v>
      </c>
      <c r="U149" s="98">
        <f t="shared" si="21"/>
        <v>0.32857142857142879</v>
      </c>
      <c r="V149" s="56">
        <v>0.35714285714285743</v>
      </c>
      <c r="W149" s="56">
        <v>0.30000000000000016</v>
      </c>
      <c r="X149" s="95">
        <f t="shared" si="16"/>
        <v>-5.7142857142857273E-2</v>
      </c>
      <c r="Y149" s="101">
        <v>0.52941176470588203</v>
      </c>
      <c r="Z149" s="52">
        <v>0.29411764705882371</v>
      </c>
      <c r="AA149" s="52">
        <v>0.41176470588235253</v>
      </c>
      <c r="AB149" s="49">
        <v>4.1666666666666661</v>
      </c>
      <c r="AC149" s="50">
        <f t="shared" si="19"/>
        <v>0.49775802713110623</v>
      </c>
      <c r="AD149" s="49">
        <f t="shared" si="15"/>
        <v>0.44926449017965681</v>
      </c>
      <c r="AE149" s="50">
        <f t="shared" si="17"/>
        <v>3.209032072711834</v>
      </c>
    </row>
    <row r="150" spans="1:31" s="123" customFormat="1" ht="15.3" x14ac:dyDescent="0.55000000000000004">
      <c r="A150" s="40">
        <v>2005</v>
      </c>
      <c r="B150" s="33" t="s">
        <v>35</v>
      </c>
      <c r="C150" s="129" t="s">
        <v>113</v>
      </c>
      <c r="D150" s="23">
        <v>11</v>
      </c>
      <c r="E150" s="23">
        <v>2</v>
      </c>
      <c r="F150" s="23">
        <v>3</v>
      </c>
      <c r="G150" s="23">
        <v>3</v>
      </c>
      <c r="H150" s="23">
        <v>36</v>
      </c>
      <c r="I150" s="24">
        <v>3</v>
      </c>
      <c r="J150" s="34">
        <v>1</v>
      </c>
      <c r="K150" s="34">
        <v>3</v>
      </c>
      <c r="L150" s="34">
        <v>0</v>
      </c>
      <c r="M150" s="25">
        <v>60</v>
      </c>
      <c r="N150" s="41">
        <v>0.14000000000000001</v>
      </c>
      <c r="O150" s="42">
        <v>0.6</v>
      </c>
      <c r="P150" s="36">
        <v>1.5388455051710177</v>
      </c>
      <c r="Q150" s="48">
        <f t="shared" si="20"/>
        <v>1.3130960617945651</v>
      </c>
      <c r="R150" s="48">
        <f t="shared" si="18"/>
        <v>10.991753608364411</v>
      </c>
      <c r="S150" s="26">
        <v>0.105</v>
      </c>
      <c r="T150" s="26">
        <v>0.14000000000000001</v>
      </c>
      <c r="U150" s="68">
        <f t="shared" si="21"/>
        <v>0.42749999999999999</v>
      </c>
      <c r="V150" s="57">
        <v>0.48</v>
      </c>
      <c r="W150" s="57">
        <v>0.375</v>
      </c>
      <c r="X150" s="57">
        <f t="shared" si="16"/>
        <v>-0.10499999999999998</v>
      </c>
      <c r="Y150" s="53">
        <v>0.61538461538461553</v>
      </c>
      <c r="Z150" s="53">
        <v>0.23076923076923075</v>
      </c>
      <c r="AA150" s="53">
        <v>0.53846153846153855</v>
      </c>
      <c r="AB150" s="47">
        <v>4.0816326530612246</v>
      </c>
      <c r="AC150" s="48">
        <f t="shared" si="19"/>
        <v>0.48759970004679798</v>
      </c>
      <c r="AD150" s="47">
        <f t="shared" si="15"/>
        <v>0.37701714876689935</v>
      </c>
      <c r="AE150" s="48">
        <f t="shared" si="17"/>
        <v>2.6929796340492809</v>
      </c>
    </row>
    <row r="151" spans="1:31" s="121" customFormat="1" ht="15.3" x14ac:dyDescent="0.55000000000000004">
      <c r="A151" s="15">
        <v>2005</v>
      </c>
      <c r="B151" s="32" t="s">
        <v>35</v>
      </c>
      <c r="C151" s="127">
        <v>2</v>
      </c>
      <c r="D151" s="17">
        <v>11</v>
      </c>
      <c r="E151" s="17">
        <v>2</v>
      </c>
      <c r="F151" s="17">
        <v>3</v>
      </c>
      <c r="G151" s="17">
        <v>3</v>
      </c>
      <c r="H151" s="17">
        <v>36</v>
      </c>
      <c r="I151" s="37">
        <v>4</v>
      </c>
      <c r="J151" s="18">
        <v>1</v>
      </c>
      <c r="K151" s="62">
        <v>4</v>
      </c>
      <c r="L151" s="79">
        <v>1</v>
      </c>
      <c r="M151" s="86">
        <v>50</v>
      </c>
      <c r="N151" s="46">
        <v>0.15</v>
      </c>
      <c r="O151" s="87">
        <v>1.036</v>
      </c>
      <c r="P151" s="73">
        <v>1.9613858104247861</v>
      </c>
      <c r="Q151" s="19">
        <f t="shared" si="20"/>
        <v>1.6168990127677823</v>
      </c>
      <c r="R151" s="19">
        <f t="shared" si="18"/>
        <v>13.075905402831907</v>
      </c>
      <c r="S151" s="20">
        <v>0.09</v>
      </c>
      <c r="T151" s="20">
        <v>0.19500000000000001</v>
      </c>
      <c r="U151" s="98">
        <f t="shared" si="21"/>
        <v>0.31650246305418717</v>
      </c>
      <c r="V151" s="56">
        <v>0.27586206896551724</v>
      </c>
      <c r="W151" s="56">
        <v>0.3571428571428571</v>
      </c>
      <c r="X151" s="95">
        <f t="shared" si="16"/>
        <v>8.1280788177339858E-2</v>
      </c>
      <c r="Y151" s="101">
        <v>0.16666666666666674</v>
      </c>
      <c r="Z151" s="52">
        <v>0.41666666666666652</v>
      </c>
      <c r="AA151" s="52">
        <v>0.5</v>
      </c>
      <c r="AB151" s="49">
        <v>3.5087719298245612</v>
      </c>
      <c r="AC151" s="50">
        <f t="shared" si="19"/>
        <v>0.43387663756973499</v>
      </c>
      <c r="AD151" s="49">
        <f t="shared" si="15"/>
        <v>0.55899495597106408</v>
      </c>
      <c r="AE151" s="50">
        <f t="shared" si="17"/>
        <v>3.7266330398070941</v>
      </c>
    </row>
    <row r="152" spans="1:31" s="122" customFormat="1" ht="15.3" x14ac:dyDescent="0.55000000000000004">
      <c r="A152" s="21">
        <v>2005</v>
      </c>
      <c r="B152" s="3" t="s">
        <v>35</v>
      </c>
      <c r="C152" s="128" t="s">
        <v>88</v>
      </c>
      <c r="D152" s="10">
        <v>11</v>
      </c>
      <c r="E152" s="10">
        <v>2</v>
      </c>
      <c r="F152" s="10">
        <v>3</v>
      </c>
      <c r="G152" s="10">
        <v>3</v>
      </c>
      <c r="H152" s="10">
        <v>36</v>
      </c>
      <c r="I152" s="12">
        <v>5</v>
      </c>
      <c r="J152" s="11">
        <v>1</v>
      </c>
      <c r="K152" s="11">
        <v>1</v>
      </c>
      <c r="L152" s="80">
        <v>0</v>
      </c>
      <c r="M152" s="88">
        <v>50</v>
      </c>
      <c r="N152" s="7">
        <v>0.15</v>
      </c>
      <c r="O152" s="85">
        <v>1.036</v>
      </c>
      <c r="P152" s="74">
        <v>0.95306990550000004</v>
      </c>
      <c r="Q152" s="19">
        <f t="shared" si="20"/>
        <v>0.7856780553377658</v>
      </c>
      <c r="R152" s="19">
        <f t="shared" si="18"/>
        <v>6.3537993700000008</v>
      </c>
      <c r="S152" s="6">
        <v>0.15</v>
      </c>
      <c r="T152" s="6">
        <v>0.18999999999999997</v>
      </c>
      <c r="U152" s="93">
        <f t="shared" si="21"/>
        <v>0.44270833333333337</v>
      </c>
      <c r="V152" s="55">
        <v>0.41666666666666657</v>
      </c>
      <c r="W152" s="55">
        <v>0.46875000000000017</v>
      </c>
      <c r="X152" s="95">
        <f t="shared" si="16"/>
        <v>5.2083333333333592E-2</v>
      </c>
      <c r="Y152" s="100">
        <v>0.24999999999999992</v>
      </c>
      <c r="Z152" s="51">
        <v>0.12500000000000014</v>
      </c>
      <c r="AA152" s="51">
        <v>0.56250000000000022</v>
      </c>
      <c r="AB152" s="8">
        <v>2.9411764705882355</v>
      </c>
      <c r="AC152" s="14">
        <f t="shared" si="19"/>
        <v>0.36369071090404265</v>
      </c>
      <c r="AD152" s="8">
        <f t="shared" si="15"/>
        <v>0.32404376787</v>
      </c>
      <c r="AE152" s="14">
        <f t="shared" si="17"/>
        <v>2.1602917858000001</v>
      </c>
    </row>
    <row r="153" spans="1:31" s="122" customFormat="1" ht="15.3" x14ac:dyDescent="0.55000000000000004">
      <c r="A153" s="21">
        <v>2005</v>
      </c>
      <c r="B153" s="3" t="s">
        <v>35</v>
      </c>
      <c r="C153" s="128" t="s">
        <v>90</v>
      </c>
      <c r="D153" s="10">
        <v>11</v>
      </c>
      <c r="E153" s="10">
        <v>2</v>
      </c>
      <c r="F153" s="10">
        <v>3</v>
      </c>
      <c r="G153" s="10">
        <v>3</v>
      </c>
      <c r="H153" s="10">
        <v>36</v>
      </c>
      <c r="I153" s="12">
        <v>6</v>
      </c>
      <c r="J153" s="11">
        <v>1</v>
      </c>
      <c r="K153" s="11">
        <v>1</v>
      </c>
      <c r="L153" s="80">
        <v>0</v>
      </c>
      <c r="M153" s="88">
        <v>50</v>
      </c>
      <c r="N153" s="7">
        <v>0.15</v>
      </c>
      <c r="O153" s="85">
        <v>1.036</v>
      </c>
      <c r="P153" s="74">
        <v>0.65572078457302241</v>
      </c>
      <c r="Q153" s="19">
        <f t="shared" si="20"/>
        <v>0.54055366547075001</v>
      </c>
      <c r="R153" s="19">
        <f t="shared" si="18"/>
        <v>4.3714718971534827</v>
      </c>
      <c r="S153" s="6">
        <v>0.28500000000000003</v>
      </c>
      <c r="T153" s="6">
        <v>0.29499999999999993</v>
      </c>
      <c r="U153" s="93">
        <f t="shared" si="21"/>
        <v>0.48777943368107313</v>
      </c>
      <c r="V153" s="55">
        <v>0.55737704918032793</v>
      </c>
      <c r="W153" s="55">
        <v>0.41818181818181827</v>
      </c>
      <c r="X153" s="94">
        <f t="shared" si="16"/>
        <v>-0.13919523099850967</v>
      </c>
      <c r="Y153" s="100">
        <v>0.56250000000000044</v>
      </c>
      <c r="Z153" s="51">
        <v>0.53125000000000033</v>
      </c>
      <c r="AA153" s="51">
        <v>0.12500000000000008</v>
      </c>
      <c r="AB153" s="8">
        <v>1.7241379310344829</v>
      </c>
      <c r="AC153" s="14">
        <f t="shared" si="19"/>
        <v>0.21319800294374913</v>
      </c>
      <c r="AD153" s="8">
        <f t="shared" si="15"/>
        <v>0.380318055052353</v>
      </c>
      <c r="AE153" s="14">
        <f t="shared" si="17"/>
        <v>2.5354537003490201</v>
      </c>
    </row>
    <row r="154" spans="1:31" s="123" customFormat="1" ht="15.3" x14ac:dyDescent="0.55000000000000004">
      <c r="A154" s="22">
        <v>2005</v>
      </c>
      <c r="B154" s="33" t="s">
        <v>35</v>
      </c>
      <c r="C154" s="129" t="s">
        <v>116</v>
      </c>
      <c r="D154" s="23">
        <v>11</v>
      </c>
      <c r="E154" s="23">
        <v>2</v>
      </c>
      <c r="F154" s="23">
        <v>3</v>
      </c>
      <c r="G154" s="23">
        <v>3</v>
      </c>
      <c r="H154" s="23">
        <v>36</v>
      </c>
      <c r="I154" s="24">
        <v>7</v>
      </c>
      <c r="J154" s="34">
        <v>1</v>
      </c>
      <c r="K154" s="34">
        <v>1</v>
      </c>
      <c r="L154" s="83">
        <v>0</v>
      </c>
      <c r="M154" s="89">
        <v>50</v>
      </c>
      <c r="N154" s="41">
        <v>0.15</v>
      </c>
      <c r="O154" s="90">
        <v>1.036</v>
      </c>
      <c r="P154" s="76">
        <v>0.76707395564122349</v>
      </c>
      <c r="Q154" s="69">
        <f t="shared" si="20"/>
        <v>0.63234939041776728</v>
      </c>
      <c r="R154" s="69">
        <f t="shared" si="18"/>
        <v>5.1138263709414904</v>
      </c>
      <c r="S154" s="26">
        <v>0.28000000000000003</v>
      </c>
      <c r="T154" s="26">
        <v>0.35</v>
      </c>
      <c r="U154" s="96">
        <f t="shared" si="21"/>
        <v>0.44354838709677419</v>
      </c>
      <c r="V154" s="57">
        <v>0.49999999999999989</v>
      </c>
      <c r="W154" s="57">
        <v>0.38709677419354849</v>
      </c>
      <c r="X154" s="97">
        <f t="shared" si="16"/>
        <v>-0.1129032258064514</v>
      </c>
      <c r="Y154" s="102">
        <v>0.5625</v>
      </c>
      <c r="Z154" s="53">
        <v>0</v>
      </c>
      <c r="AA154" s="53">
        <v>0.62500000000000011</v>
      </c>
      <c r="AB154" s="47">
        <v>1.587301587301587</v>
      </c>
      <c r="AC154" s="48">
        <f t="shared" si="19"/>
        <v>0.196277526519642</v>
      </c>
      <c r="AD154" s="47">
        <f t="shared" si="15"/>
        <v>0.48325659205397087</v>
      </c>
      <c r="AE154" s="48">
        <f t="shared" si="17"/>
        <v>3.2217106136931393</v>
      </c>
    </row>
    <row r="155" spans="1:31" ht="15.3" x14ac:dyDescent="0.55000000000000004">
      <c r="A155" s="21">
        <v>2004</v>
      </c>
      <c r="B155" s="2" t="s">
        <v>21</v>
      </c>
      <c r="C155" s="128" t="s">
        <v>91</v>
      </c>
      <c r="D155" s="10">
        <v>11</v>
      </c>
      <c r="E155" s="10">
        <v>2</v>
      </c>
      <c r="F155" s="10">
        <v>2</v>
      </c>
      <c r="G155" s="10">
        <v>4</v>
      </c>
      <c r="H155" s="10">
        <v>37</v>
      </c>
      <c r="I155" s="12">
        <v>1</v>
      </c>
      <c r="J155" s="11">
        <v>1</v>
      </c>
      <c r="K155" s="61">
        <v>7</v>
      </c>
      <c r="L155" s="80">
        <v>1</v>
      </c>
      <c r="M155" s="88">
        <v>60</v>
      </c>
      <c r="N155" s="7">
        <v>0.13</v>
      </c>
      <c r="O155" s="85">
        <v>0.5</v>
      </c>
      <c r="P155" s="74">
        <v>1.73</v>
      </c>
      <c r="Q155" s="13">
        <f>P155/(9.81*N155)^0.5</f>
        <v>1.5319335351100152</v>
      </c>
      <c r="R155" s="13">
        <f>P155/N155</f>
        <v>13.307692307692307</v>
      </c>
      <c r="S155" s="6">
        <v>0.10824999999999999</v>
      </c>
      <c r="T155" s="6">
        <v>0.1585</v>
      </c>
      <c r="U155" s="93">
        <f t="shared" si="21"/>
        <v>0.40584002642100747</v>
      </c>
      <c r="V155" s="55">
        <v>0.43714821763602241</v>
      </c>
      <c r="W155" s="55">
        <v>0.37453183520599254</v>
      </c>
      <c r="X155" s="94">
        <f t="shared" si="16"/>
        <v>-6.2616382430029871E-2</v>
      </c>
      <c r="Y155" s="100">
        <v>0.33333333333333331</v>
      </c>
      <c r="Z155" s="51">
        <v>0.8899999999999999</v>
      </c>
      <c r="AA155" s="51">
        <v>0.77666666666666662</v>
      </c>
      <c r="AB155" s="8">
        <v>3.7488284910965319</v>
      </c>
      <c r="AC155" s="14">
        <f t="shared" si="19"/>
        <v>0.43155161316489316</v>
      </c>
      <c r="AD155" s="8">
        <f t="shared" si="15"/>
        <v>0.46147750000000004</v>
      </c>
      <c r="AE155" s="14">
        <f t="shared" si="17"/>
        <v>3.5498269230769233</v>
      </c>
    </row>
    <row r="156" spans="1:31" ht="15.3" x14ac:dyDescent="0.55000000000000004">
      <c r="A156" s="21">
        <v>2004</v>
      </c>
      <c r="B156" s="2" t="s">
        <v>21</v>
      </c>
      <c r="C156" s="128" t="s">
        <v>92</v>
      </c>
      <c r="D156" s="10">
        <v>11</v>
      </c>
      <c r="E156" s="10">
        <v>2</v>
      </c>
      <c r="F156" s="10">
        <v>2</v>
      </c>
      <c r="G156" s="10">
        <v>4</v>
      </c>
      <c r="H156" s="10">
        <v>37</v>
      </c>
      <c r="I156" s="12">
        <v>2</v>
      </c>
      <c r="J156" s="11">
        <v>1</v>
      </c>
      <c r="K156" s="61">
        <v>4</v>
      </c>
      <c r="L156" s="80">
        <v>1</v>
      </c>
      <c r="M156" s="88">
        <v>60</v>
      </c>
      <c r="N156" s="7">
        <v>0.13</v>
      </c>
      <c r="O156" s="85">
        <v>0.5</v>
      </c>
      <c r="P156" s="74">
        <v>1.5940000000000001</v>
      </c>
      <c r="Q156" s="19">
        <f>P156/(9.81*N156)^0.5</f>
        <v>1.4115040780146615</v>
      </c>
      <c r="R156" s="19">
        <f>P156/N156</f>
        <v>12.261538461538462</v>
      </c>
      <c r="S156" s="6">
        <v>0.10824999999999999</v>
      </c>
      <c r="T156" s="6">
        <v>0.15024999999999999</v>
      </c>
      <c r="U156" s="93">
        <f t="shared" si="21"/>
        <v>0.41960013444667266</v>
      </c>
      <c r="V156" s="55">
        <v>0.42826552462526762</v>
      </c>
      <c r="W156" s="55">
        <v>0.41093474426807763</v>
      </c>
      <c r="X156" s="94">
        <f t="shared" si="16"/>
        <v>-1.733078035718999E-2</v>
      </c>
      <c r="Y156" s="100">
        <v>0.87640449438202239</v>
      </c>
      <c r="Z156" s="51">
        <v>0.62546816479400758</v>
      </c>
      <c r="AA156" s="51">
        <v>0.74906367041198485</v>
      </c>
      <c r="AB156" s="8">
        <v>3.8684719535783372</v>
      </c>
      <c r="AC156" s="14">
        <f t="shared" si="19"/>
        <v>0.44532453698930474</v>
      </c>
      <c r="AD156" s="8">
        <f t="shared" si="15"/>
        <v>0.41204899999999994</v>
      </c>
      <c r="AE156" s="14">
        <f t="shared" si="17"/>
        <v>3.1696076923076917</v>
      </c>
    </row>
    <row r="157" spans="1:31" ht="15.3" x14ac:dyDescent="0.55000000000000004">
      <c r="A157" s="21">
        <v>2004</v>
      </c>
      <c r="B157" s="2" t="s">
        <v>21</v>
      </c>
      <c r="C157" s="128" t="s">
        <v>82</v>
      </c>
      <c r="D157" s="10">
        <v>11</v>
      </c>
      <c r="E157" s="10">
        <v>2</v>
      </c>
      <c r="F157" s="10">
        <v>2</v>
      </c>
      <c r="G157" s="10">
        <v>4</v>
      </c>
      <c r="H157" s="10">
        <v>37</v>
      </c>
      <c r="I157" s="12">
        <v>3</v>
      </c>
      <c r="J157" s="11">
        <v>1</v>
      </c>
      <c r="K157" s="61">
        <v>7</v>
      </c>
      <c r="L157" s="80">
        <v>1</v>
      </c>
      <c r="M157" s="88">
        <v>60</v>
      </c>
      <c r="N157" s="7">
        <v>0.13</v>
      </c>
      <c r="O157" s="85">
        <v>0.5</v>
      </c>
      <c r="P157" s="74">
        <v>1.3779999999999999</v>
      </c>
      <c r="Q157" s="19">
        <f>P157/(9.81*N157)^0.5</f>
        <v>1.2202337638043934</v>
      </c>
      <c r="R157" s="19">
        <f>P157/N157</f>
        <v>10.6</v>
      </c>
      <c r="S157" s="6">
        <v>0.10049999999999998</v>
      </c>
      <c r="T157" s="6">
        <v>0.20000000000000004</v>
      </c>
      <c r="U157" s="93">
        <f t="shared" si="21"/>
        <v>0.3344407530454041</v>
      </c>
      <c r="V157" s="55">
        <v>0.33333333333333326</v>
      </c>
      <c r="W157" s="55">
        <v>0.33554817275747495</v>
      </c>
      <c r="X157" s="94">
        <f t="shared" si="16"/>
        <v>2.2148394241416902E-3</v>
      </c>
      <c r="Y157" s="100">
        <v>0</v>
      </c>
      <c r="Z157" s="51">
        <v>0.55333333333333334</v>
      </c>
      <c r="AA157" s="51">
        <v>0.55333333333333334</v>
      </c>
      <c r="AB157" s="8">
        <v>3.3277870216306158</v>
      </c>
      <c r="AC157" s="14">
        <f t="shared" si="19"/>
        <v>0.38308283797582449</v>
      </c>
      <c r="AD157" s="8">
        <f t="shared" si="15"/>
        <v>0.41408899999999993</v>
      </c>
      <c r="AE157" s="14">
        <f t="shared" si="17"/>
        <v>3.1852999999999994</v>
      </c>
    </row>
    <row r="158" spans="1:31" ht="15.3" x14ac:dyDescent="0.55000000000000004">
      <c r="A158" s="21">
        <v>2004</v>
      </c>
      <c r="B158" s="2" t="s">
        <v>21</v>
      </c>
      <c r="C158" s="128" t="s">
        <v>103</v>
      </c>
      <c r="D158" s="10">
        <v>11</v>
      </c>
      <c r="E158" s="10">
        <v>2</v>
      </c>
      <c r="F158" s="10">
        <v>2</v>
      </c>
      <c r="G158" s="10">
        <v>4</v>
      </c>
      <c r="H158" s="10">
        <v>37</v>
      </c>
      <c r="I158" s="12">
        <v>4</v>
      </c>
      <c r="J158" s="12">
        <v>1</v>
      </c>
      <c r="K158" s="12">
        <v>1</v>
      </c>
      <c r="L158" s="78">
        <v>0</v>
      </c>
      <c r="M158" s="88">
        <v>60</v>
      </c>
      <c r="N158" s="7">
        <v>0.13</v>
      </c>
      <c r="O158" s="85">
        <v>0.5</v>
      </c>
      <c r="P158" s="74">
        <v>0.50281177594086535</v>
      </c>
      <c r="Q158" s="19">
        <f t="shared" si="20"/>
        <v>0.44524521468903738</v>
      </c>
      <c r="R158" s="19">
        <f t="shared" si="18"/>
        <v>3.8677828918528103</v>
      </c>
      <c r="S158" s="6">
        <v>0.22524999999999995</v>
      </c>
      <c r="T158" s="6">
        <v>0.18350000000000002</v>
      </c>
      <c r="U158" s="93">
        <f t="shared" si="21"/>
        <v>0.55170245825811248</v>
      </c>
      <c r="V158" s="55">
        <v>0.52038369304556331</v>
      </c>
      <c r="W158" s="55">
        <v>0.58302122347066165</v>
      </c>
      <c r="X158" s="94">
        <f t="shared" si="16"/>
        <v>6.2637530425098342E-2</v>
      </c>
      <c r="Y158" s="100">
        <v>0.42826552462526774</v>
      </c>
      <c r="Z158" s="51">
        <v>0.92933618843683052</v>
      </c>
      <c r="AA158" s="51">
        <v>0.50107066381156307</v>
      </c>
      <c r="AB158" s="8">
        <v>2.4464831804281344</v>
      </c>
      <c r="AC158" s="14">
        <f t="shared" si="19"/>
        <v>0.28163031880546852</v>
      </c>
      <c r="AD158" s="8">
        <f t="shared" si="15"/>
        <v>0.20552431341582872</v>
      </c>
      <c r="AE158" s="14">
        <f t="shared" si="17"/>
        <v>1.5809562570448363</v>
      </c>
    </row>
    <row r="159" spans="1:31" ht="15.3" x14ac:dyDescent="0.55000000000000004">
      <c r="A159" s="21">
        <v>2004</v>
      </c>
      <c r="B159" s="2" t="s">
        <v>21</v>
      </c>
      <c r="C159" s="128" t="s">
        <v>81</v>
      </c>
      <c r="D159" s="10">
        <v>11</v>
      </c>
      <c r="E159" s="10">
        <v>2</v>
      </c>
      <c r="F159" s="10">
        <v>2</v>
      </c>
      <c r="G159" s="10">
        <v>4</v>
      </c>
      <c r="H159" s="10">
        <v>37</v>
      </c>
      <c r="I159" s="12">
        <v>5</v>
      </c>
      <c r="J159" s="11">
        <v>1</v>
      </c>
      <c r="K159" s="11">
        <v>3</v>
      </c>
      <c r="L159" s="80">
        <v>0</v>
      </c>
      <c r="M159" s="88">
        <v>60</v>
      </c>
      <c r="N159" s="7">
        <v>0.13</v>
      </c>
      <c r="O159" s="85">
        <v>0.5</v>
      </c>
      <c r="P159" s="74">
        <v>0.6818105199065585</v>
      </c>
      <c r="Q159" s="19">
        <f t="shared" si="20"/>
        <v>0.60375052025182163</v>
      </c>
      <c r="R159" s="19">
        <f t="shared" si="18"/>
        <v>5.2446963069735268</v>
      </c>
      <c r="S159" s="6">
        <v>0.17549999999999999</v>
      </c>
      <c r="T159" s="6">
        <v>0.19974999999999998</v>
      </c>
      <c r="U159" s="93">
        <f t="shared" si="21"/>
        <v>0.46841262003133338</v>
      </c>
      <c r="V159" s="55">
        <v>0.50136239782016356</v>
      </c>
      <c r="W159" s="55">
        <v>0.4354628422425032</v>
      </c>
      <c r="X159" s="94">
        <f t="shared" si="16"/>
        <v>-6.5899555577660363E-2</v>
      </c>
      <c r="Y159" s="100">
        <v>0.63760217983651224</v>
      </c>
      <c r="Z159" s="51">
        <v>0.18256130790190736</v>
      </c>
      <c r="AA159" s="51">
        <v>0.63760217983651224</v>
      </c>
      <c r="AB159" s="8">
        <v>2.6648900732844774</v>
      </c>
      <c r="AC159" s="14">
        <f t="shared" si="19"/>
        <v>0.30677253247630987</v>
      </c>
      <c r="AD159" s="8">
        <f t="shared" si="15"/>
        <v>0.25584939759493602</v>
      </c>
      <c r="AE159" s="14">
        <f t="shared" si="17"/>
        <v>1.9680722891918154</v>
      </c>
    </row>
    <row r="160" spans="1:31" ht="15.3" x14ac:dyDescent="0.55000000000000004">
      <c r="A160" s="21">
        <v>2004</v>
      </c>
      <c r="B160" s="2" t="s">
        <v>21</v>
      </c>
      <c r="C160" s="128" t="s">
        <v>96</v>
      </c>
      <c r="D160" s="10">
        <v>11</v>
      </c>
      <c r="E160" s="10">
        <v>2</v>
      </c>
      <c r="F160" s="10">
        <v>2</v>
      </c>
      <c r="G160" s="10">
        <v>4</v>
      </c>
      <c r="H160" s="10">
        <v>37</v>
      </c>
      <c r="I160" s="12">
        <v>6</v>
      </c>
      <c r="J160" s="11">
        <v>1</v>
      </c>
      <c r="K160" s="11">
        <v>3</v>
      </c>
      <c r="L160" s="80">
        <v>0</v>
      </c>
      <c r="M160" s="88">
        <v>60</v>
      </c>
      <c r="N160" s="7">
        <v>0.13</v>
      </c>
      <c r="O160" s="85">
        <v>0.5</v>
      </c>
      <c r="P160" s="74">
        <v>2.4370945744236256</v>
      </c>
      <c r="Q160" s="19">
        <f t="shared" si="20"/>
        <v>2.1580733565284524</v>
      </c>
      <c r="R160" s="19">
        <f t="shared" si="18"/>
        <v>18.746881341720197</v>
      </c>
      <c r="S160" s="6">
        <v>6.2499999999999979E-2</v>
      </c>
      <c r="T160" s="6">
        <v>8.7500000000000022E-2</v>
      </c>
      <c r="U160" s="93">
        <f t="shared" si="21"/>
        <v>0.41428571428571415</v>
      </c>
      <c r="V160" s="55">
        <v>0.39999999999999991</v>
      </c>
      <c r="W160" s="55">
        <v>0.42857142857142844</v>
      </c>
      <c r="X160" s="94">
        <f t="shared" si="16"/>
        <v>2.8571428571428525E-2</v>
      </c>
      <c r="Y160" s="100">
        <v>0.29310344827586238</v>
      </c>
      <c r="Z160" s="51">
        <v>0.86206896551724144</v>
      </c>
      <c r="AA160" s="51">
        <v>0.56896551724137934</v>
      </c>
      <c r="AB160" s="8">
        <v>6.666666666666667</v>
      </c>
      <c r="AC160" s="14">
        <f t="shared" si="19"/>
        <v>0.76744261874490172</v>
      </c>
      <c r="AD160" s="8">
        <f t="shared" si="15"/>
        <v>0.36556418616354386</v>
      </c>
      <c r="AE160" s="14">
        <f t="shared" si="17"/>
        <v>2.8120322012580297</v>
      </c>
    </row>
    <row r="161" spans="1:31" ht="15.3" x14ac:dyDescent="0.55000000000000004">
      <c r="A161" s="21">
        <v>2004</v>
      </c>
      <c r="B161" s="2" t="s">
        <v>21</v>
      </c>
      <c r="C161" s="128" t="s">
        <v>93</v>
      </c>
      <c r="D161" s="10">
        <v>11</v>
      </c>
      <c r="E161" s="10">
        <v>2</v>
      </c>
      <c r="F161" s="10">
        <v>2</v>
      </c>
      <c r="G161" s="10">
        <v>4</v>
      </c>
      <c r="H161" s="10">
        <v>37</v>
      </c>
      <c r="I161" s="12">
        <v>7</v>
      </c>
      <c r="J161" s="11">
        <v>1</v>
      </c>
      <c r="K161" s="61">
        <v>5</v>
      </c>
      <c r="L161" s="80">
        <v>1</v>
      </c>
      <c r="M161" s="88">
        <v>60</v>
      </c>
      <c r="N161" s="7">
        <v>0.13</v>
      </c>
      <c r="O161" s="85">
        <v>0.5</v>
      </c>
      <c r="P161" s="74">
        <v>2.4062615642766536</v>
      </c>
      <c r="Q161" s="19">
        <f t="shared" si="20"/>
        <v>2.1307703957003983</v>
      </c>
      <c r="R161" s="19">
        <f t="shared" si="18"/>
        <v>18.509704340589643</v>
      </c>
      <c r="S161" s="6">
        <v>7.5166666666666659E-2</v>
      </c>
      <c r="T161" s="6">
        <v>0.13616666666666666</v>
      </c>
      <c r="U161" s="93">
        <f t="shared" si="21"/>
        <v>0.35519611492692038</v>
      </c>
      <c r="V161" s="55">
        <v>0.36222129783693835</v>
      </c>
      <c r="W161" s="55">
        <v>0.34817093201690241</v>
      </c>
      <c r="X161" s="94">
        <f t="shared" si="16"/>
        <v>-1.4050365820035937E-2</v>
      </c>
      <c r="Y161" s="100">
        <v>0.21737797812614482</v>
      </c>
      <c r="Z161" s="51">
        <v>0.93413173652694603</v>
      </c>
      <c r="AA161" s="51">
        <v>0.71675375840080136</v>
      </c>
      <c r="AB161" s="8">
        <v>4.7318611987381711</v>
      </c>
      <c r="AC161" s="14">
        <f t="shared" si="19"/>
        <v>0.54471479248455179</v>
      </c>
      <c r="AD161" s="8">
        <f t="shared" si="15"/>
        <v>0.50852327725046609</v>
      </c>
      <c r="AE161" s="14">
        <f t="shared" si="17"/>
        <v>3.9117175173112773</v>
      </c>
    </row>
    <row r="162" spans="1:31" ht="15.3" x14ac:dyDescent="0.55000000000000004">
      <c r="A162" s="21">
        <v>2004</v>
      </c>
      <c r="B162" s="2" t="s">
        <v>21</v>
      </c>
      <c r="C162" s="128" t="s">
        <v>94</v>
      </c>
      <c r="D162" s="10">
        <v>11</v>
      </c>
      <c r="E162" s="10">
        <v>2</v>
      </c>
      <c r="F162" s="10">
        <v>2</v>
      </c>
      <c r="G162" s="10">
        <v>4</v>
      </c>
      <c r="H162" s="10">
        <v>37</v>
      </c>
      <c r="I162" s="12">
        <v>8</v>
      </c>
      <c r="J162" s="11">
        <v>1</v>
      </c>
      <c r="K162" s="61">
        <v>2</v>
      </c>
      <c r="L162" s="80">
        <v>0</v>
      </c>
      <c r="M162" s="88">
        <v>60</v>
      </c>
      <c r="N162" s="7">
        <v>0.13</v>
      </c>
      <c r="O162" s="85">
        <v>0.5</v>
      </c>
      <c r="P162" s="74">
        <v>1.9894160644823875</v>
      </c>
      <c r="Q162" s="19">
        <f t="shared" si="20"/>
        <v>1.7616492395763919</v>
      </c>
      <c r="R162" s="19">
        <f t="shared" si="18"/>
        <v>15.303200496018365</v>
      </c>
      <c r="S162" s="6">
        <v>7.5249999999999956E-2</v>
      </c>
      <c r="T162" s="6">
        <v>0.15825</v>
      </c>
      <c r="U162" s="93">
        <f t="shared" si="21"/>
        <v>0.32137788018433167</v>
      </c>
      <c r="V162" s="55">
        <v>0.3339999999999998</v>
      </c>
      <c r="W162" s="55">
        <v>0.30875576036866359</v>
      </c>
      <c r="X162" s="94">
        <f t="shared" si="16"/>
        <v>-2.5244239631336207E-2</v>
      </c>
      <c r="Y162" s="100">
        <v>0.25093632958801504</v>
      </c>
      <c r="Z162" s="51">
        <v>0</v>
      </c>
      <c r="AA162" s="51">
        <v>0.74906367041198518</v>
      </c>
      <c r="AB162" s="8">
        <v>4.282655246252677</v>
      </c>
      <c r="AC162" s="14">
        <f t="shared" si="19"/>
        <v>0.49300382360486195</v>
      </c>
      <c r="AD162" s="8">
        <f t="shared" si="15"/>
        <v>0.46452865105663743</v>
      </c>
      <c r="AE162" s="14">
        <f t="shared" si="17"/>
        <v>3.5732973158202879</v>
      </c>
    </row>
    <row r="163" spans="1:31" ht="15.3" x14ac:dyDescent="0.55000000000000004">
      <c r="A163" s="21">
        <v>2004</v>
      </c>
      <c r="B163" s="2" t="s">
        <v>21</v>
      </c>
      <c r="C163" s="128" t="s">
        <v>97</v>
      </c>
      <c r="D163" s="10">
        <v>11</v>
      </c>
      <c r="E163" s="10">
        <v>2</v>
      </c>
      <c r="F163" s="10">
        <v>2</v>
      </c>
      <c r="G163" s="10">
        <v>4</v>
      </c>
      <c r="H163" s="10">
        <v>37</v>
      </c>
      <c r="I163" s="12">
        <v>9</v>
      </c>
      <c r="J163" s="11">
        <v>1</v>
      </c>
      <c r="K163" s="61">
        <v>6</v>
      </c>
      <c r="L163" s="80">
        <v>1</v>
      </c>
      <c r="M163" s="88">
        <v>60</v>
      </c>
      <c r="N163" s="7">
        <v>0.13</v>
      </c>
      <c r="O163" s="85">
        <v>0.5</v>
      </c>
      <c r="P163" s="74">
        <v>1.8667879166912273</v>
      </c>
      <c r="Q163" s="19">
        <f t="shared" si="20"/>
        <v>1.6530607008771401</v>
      </c>
      <c r="R163" s="19">
        <f t="shared" si="18"/>
        <v>14.359907051470978</v>
      </c>
      <c r="S163" s="6">
        <v>9.1750000000000012E-2</v>
      </c>
      <c r="T163" s="6">
        <v>0.12499999999999997</v>
      </c>
      <c r="U163" s="93">
        <f t="shared" si="21"/>
        <v>0.42282170111202688</v>
      </c>
      <c r="V163" s="55">
        <v>0.42918454935622319</v>
      </c>
      <c r="W163" s="55">
        <v>0.41645885286783063</v>
      </c>
      <c r="X163" s="94">
        <f t="shared" si="16"/>
        <v>-1.2725696488392557E-2</v>
      </c>
      <c r="Y163" s="100">
        <v>0</v>
      </c>
      <c r="Z163" s="51">
        <v>0.5708154506437767</v>
      </c>
      <c r="AA163" s="51">
        <v>0.71244635193133043</v>
      </c>
      <c r="AB163" s="8">
        <v>4.6136101499423301</v>
      </c>
      <c r="AC163" s="14">
        <f t="shared" si="19"/>
        <v>0.53110215830097007</v>
      </c>
      <c r="AD163" s="8">
        <f t="shared" si="15"/>
        <v>0.40462628094282349</v>
      </c>
      <c r="AE163" s="14">
        <f t="shared" si="17"/>
        <v>3.1125098534063342</v>
      </c>
    </row>
    <row r="164" spans="1:31" ht="15.3" x14ac:dyDescent="0.55000000000000004">
      <c r="A164" s="21">
        <v>2004</v>
      </c>
      <c r="B164" s="2" t="s">
        <v>21</v>
      </c>
      <c r="C164" s="128" t="s">
        <v>98</v>
      </c>
      <c r="D164" s="10">
        <v>11</v>
      </c>
      <c r="E164" s="10">
        <v>2</v>
      </c>
      <c r="F164" s="10">
        <v>2</v>
      </c>
      <c r="G164" s="10">
        <v>4</v>
      </c>
      <c r="H164" s="10">
        <v>37</v>
      </c>
      <c r="I164" s="12">
        <v>10</v>
      </c>
      <c r="J164" s="11">
        <v>1</v>
      </c>
      <c r="K164" s="11">
        <v>3</v>
      </c>
      <c r="L164" s="80">
        <v>0</v>
      </c>
      <c r="M164" s="88">
        <v>60</v>
      </c>
      <c r="N164" s="7">
        <v>0.13</v>
      </c>
      <c r="O164" s="85">
        <v>0.5</v>
      </c>
      <c r="P164" s="74">
        <v>1.3710592958020777</v>
      </c>
      <c r="Q164" s="19">
        <f t="shared" si="20"/>
        <v>1.2140876958748699</v>
      </c>
      <c r="R164" s="19">
        <f t="shared" si="18"/>
        <v>10.546609967708291</v>
      </c>
      <c r="S164" s="6">
        <v>7.5249999999999997E-2</v>
      </c>
      <c r="T164" s="6">
        <v>0.19175</v>
      </c>
      <c r="U164" s="93">
        <f t="shared" si="21"/>
        <v>0.28183520599250933</v>
      </c>
      <c r="V164" s="55">
        <v>0.25093632958801487</v>
      </c>
      <c r="W164" s="55">
        <v>0.31273408239700379</v>
      </c>
      <c r="X164" s="94">
        <f t="shared" si="16"/>
        <v>6.1797752808988915E-2</v>
      </c>
      <c r="Y164" s="100">
        <v>0.74906367041198518</v>
      </c>
      <c r="Z164" s="51">
        <v>0.37453183520599226</v>
      </c>
      <c r="AA164" s="51">
        <v>0.62546816479400746</v>
      </c>
      <c r="AB164" s="8">
        <v>3.7453183520599249</v>
      </c>
      <c r="AC164" s="14">
        <f t="shared" si="19"/>
        <v>0.4311475386207313</v>
      </c>
      <c r="AD164" s="8">
        <f t="shared" si="15"/>
        <v>0.3660728319791548</v>
      </c>
      <c r="AE164" s="14">
        <f t="shared" si="17"/>
        <v>2.8159448613781137</v>
      </c>
    </row>
    <row r="165" spans="1:31" ht="15.3" x14ac:dyDescent="0.55000000000000004">
      <c r="A165" s="21">
        <v>2004</v>
      </c>
      <c r="B165" s="2" t="s">
        <v>21</v>
      </c>
      <c r="C165" s="128" t="s">
        <v>95</v>
      </c>
      <c r="D165" s="10">
        <v>11</v>
      </c>
      <c r="E165" s="10">
        <v>2</v>
      </c>
      <c r="F165" s="10">
        <v>2</v>
      </c>
      <c r="G165" s="10">
        <v>4</v>
      </c>
      <c r="H165" s="10">
        <v>37</v>
      </c>
      <c r="I165" s="12">
        <v>11</v>
      </c>
      <c r="J165" s="12">
        <v>1</v>
      </c>
      <c r="K165" s="11">
        <v>1</v>
      </c>
      <c r="L165" s="80">
        <v>0</v>
      </c>
      <c r="M165" s="88">
        <v>60</v>
      </c>
      <c r="N165" s="7">
        <v>0.13</v>
      </c>
      <c r="O165" s="85">
        <v>0.5</v>
      </c>
      <c r="P165" s="74">
        <v>0.9269577755180467</v>
      </c>
      <c r="Q165" s="19">
        <f t="shared" si="20"/>
        <v>0.82083104158790587</v>
      </c>
      <c r="R165" s="19">
        <f t="shared" si="18"/>
        <v>7.1304444270618976</v>
      </c>
      <c r="S165" s="6">
        <v>0.14174999999999999</v>
      </c>
      <c r="T165" s="6">
        <v>0.16650000000000004</v>
      </c>
      <c r="U165" s="93">
        <f t="shared" si="21"/>
        <v>0.45946682464454969</v>
      </c>
      <c r="V165" s="55">
        <v>0.47393364928909948</v>
      </c>
      <c r="W165" s="55">
        <v>0.44499999999999984</v>
      </c>
      <c r="X165" s="94">
        <f t="shared" si="16"/>
        <v>-2.8933649289099639E-2</v>
      </c>
      <c r="Y165" s="100">
        <v>0.55666666666666664</v>
      </c>
      <c r="Z165" s="51">
        <v>0.1100000000000001</v>
      </c>
      <c r="AA165" s="51">
        <v>0.55666666666666664</v>
      </c>
      <c r="AB165" s="8">
        <v>3.2441200324412001</v>
      </c>
      <c r="AC165" s="14">
        <f t="shared" si="19"/>
        <v>0.37345139598292049</v>
      </c>
      <c r="AD165" s="8">
        <f t="shared" si="15"/>
        <v>0.28573473430343793</v>
      </c>
      <c r="AE165" s="14">
        <f t="shared" si="17"/>
        <v>2.1979594946418302</v>
      </c>
    </row>
    <row r="166" spans="1:31" s="121" customFormat="1" ht="15.3" x14ac:dyDescent="0.55000000000000004">
      <c r="A166" s="39">
        <v>2005</v>
      </c>
      <c r="B166" s="32" t="s">
        <v>37</v>
      </c>
      <c r="C166" s="127">
        <v>1</v>
      </c>
      <c r="D166" s="17">
        <v>11</v>
      </c>
      <c r="E166" s="17">
        <v>2</v>
      </c>
      <c r="F166" s="17">
        <v>3</v>
      </c>
      <c r="G166" s="17">
        <v>4</v>
      </c>
      <c r="H166" s="17">
        <v>37</v>
      </c>
      <c r="I166" s="37">
        <v>12</v>
      </c>
      <c r="J166" s="18">
        <v>1</v>
      </c>
      <c r="K166" s="18">
        <v>1</v>
      </c>
      <c r="L166" s="79">
        <v>0</v>
      </c>
      <c r="M166" s="86">
        <v>50</v>
      </c>
      <c r="N166" s="46">
        <v>0.14000000000000001</v>
      </c>
      <c r="O166" s="87">
        <v>1.0820000000000001</v>
      </c>
      <c r="P166" s="73">
        <v>1.062921936416185</v>
      </c>
      <c r="Q166" s="50">
        <f t="shared" si="20"/>
        <v>0.90699073039696354</v>
      </c>
      <c r="R166" s="19">
        <f t="shared" si="18"/>
        <v>7.5922995458298921</v>
      </c>
      <c r="S166" s="20">
        <v>0.17500000000000002</v>
      </c>
      <c r="T166" s="20">
        <v>0.16000000000000003</v>
      </c>
      <c r="U166" s="98">
        <f t="shared" si="21"/>
        <v>0.52228163992869869</v>
      </c>
      <c r="V166" s="56">
        <v>0.51515151515151503</v>
      </c>
      <c r="W166" s="56">
        <v>0.52941176470588236</v>
      </c>
      <c r="X166" s="95">
        <f t="shared" si="16"/>
        <v>1.4260249554367332E-2</v>
      </c>
      <c r="Y166" s="101">
        <v>0.5</v>
      </c>
      <c r="Z166" s="52">
        <v>0</v>
      </c>
      <c r="AA166" s="52">
        <v>0.49999999999999967</v>
      </c>
      <c r="AB166" s="49">
        <v>2.9850746268656709</v>
      </c>
      <c r="AC166" s="50">
        <f t="shared" si="19"/>
        <v>0.35660276570586708</v>
      </c>
      <c r="AD166" s="49">
        <f t="shared" si="15"/>
        <v>0.35607884869942208</v>
      </c>
      <c r="AE166" s="50">
        <f t="shared" si="17"/>
        <v>2.5434203478530146</v>
      </c>
    </row>
    <row r="167" spans="1:31" s="122" customFormat="1" ht="15.3" x14ac:dyDescent="0.55000000000000004">
      <c r="A167" s="43">
        <v>2005</v>
      </c>
      <c r="B167" s="3" t="s">
        <v>37</v>
      </c>
      <c r="C167" s="128" t="s">
        <v>113</v>
      </c>
      <c r="D167" s="10">
        <v>11</v>
      </c>
      <c r="E167" s="10">
        <v>2</v>
      </c>
      <c r="F167" s="10">
        <v>3</v>
      </c>
      <c r="G167" s="10">
        <v>4</v>
      </c>
      <c r="H167" s="10">
        <v>37</v>
      </c>
      <c r="I167" s="12">
        <v>13</v>
      </c>
      <c r="J167" s="11">
        <v>1</v>
      </c>
      <c r="K167" s="61">
        <v>6</v>
      </c>
      <c r="L167" s="80">
        <v>1</v>
      </c>
      <c r="M167" s="88">
        <v>50</v>
      </c>
      <c r="N167" s="7">
        <v>0.14000000000000001</v>
      </c>
      <c r="O167" s="85">
        <v>1.0820000000000001</v>
      </c>
      <c r="P167" s="74">
        <v>2.4742520379746837</v>
      </c>
      <c r="Q167" s="50">
        <f t="shared" si="20"/>
        <v>2.1112779652241103</v>
      </c>
      <c r="R167" s="50">
        <f t="shared" si="18"/>
        <v>17.673228842676309</v>
      </c>
      <c r="S167" s="6">
        <v>5.999999999999997E-2</v>
      </c>
      <c r="T167" s="6">
        <v>0.12</v>
      </c>
      <c r="U167" s="93">
        <f t="shared" si="21"/>
        <v>0.33333333333333326</v>
      </c>
      <c r="V167" s="55">
        <v>0.33333333333333315</v>
      </c>
      <c r="W167" s="55">
        <v>0.33333333333333331</v>
      </c>
      <c r="X167" s="94">
        <f t="shared" si="16"/>
        <v>0</v>
      </c>
      <c r="Y167" s="100">
        <v>0</v>
      </c>
      <c r="Z167" s="51">
        <v>0.55555555555555591</v>
      </c>
      <c r="AA167" s="51">
        <v>0.4444444444444447</v>
      </c>
      <c r="AB167" s="8">
        <v>5.5555555555555562</v>
      </c>
      <c r="AC167" s="14">
        <f t="shared" si="19"/>
        <v>0.66367736950814182</v>
      </c>
      <c r="AD167" s="8">
        <f t="shared" si="15"/>
        <v>0.44536536683544303</v>
      </c>
      <c r="AE167" s="14">
        <f t="shared" si="17"/>
        <v>3.1811811916817359</v>
      </c>
    </row>
    <row r="168" spans="1:31" s="122" customFormat="1" ht="15.3" x14ac:dyDescent="0.55000000000000004">
      <c r="A168" s="43">
        <v>2005</v>
      </c>
      <c r="B168" s="3" t="s">
        <v>37</v>
      </c>
      <c r="C168" s="128" t="s">
        <v>114</v>
      </c>
      <c r="D168" s="10">
        <v>11</v>
      </c>
      <c r="E168" s="10">
        <v>2</v>
      </c>
      <c r="F168" s="10">
        <v>3</v>
      </c>
      <c r="G168" s="10">
        <v>4</v>
      </c>
      <c r="H168" s="10">
        <v>37</v>
      </c>
      <c r="I168" s="12">
        <v>14</v>
      </c>
      <c r="J168" s="11">
        <v>1</v>
      </c>
      <c r="K168" s="61">
        <v>6</v>
      </c>
      <c r="L168" s="80">
        <v>1</v>
      </c>
      <c r="M168" s="88">
        <v>50</v>
      </c>
      <c r="N168" s="7">
        <v>0.14000000000000001</v>
      </c>
      <c r="O168" s="85">
        <v>1.0820000000000001</v>
      </c>
      <c r="P168" s="74">
        <v>2.3932837500000006</v>
      </c>
      <c r="Q168" s="50">
        <f t="shared" si="20"/>
        <v>2.0421877675970332</v>
      </c>
      <c r="R168" s="19">
        <f t="shared" si="18"/>
        <v>17.094883928571431</v>
      </c>
      <c r="S168" s="6">
        <v>7.0000000000000034E-2</v>
      </c>
      <c r="T168" s="6">
        <v>0.14999999999999997</v>
      </c>
      <c r="U168" s="93">
        <f t="shared" si="21"/>
        <v>0.31666666666666682</v>
      </c>
      <c r="V168" s="55">
        <v>0.33333333333333365</v>
      </c>
      <c r="W168" s="55">
        <v>0.3</v>
      </c>
      <c r="X168" s="94">
        <f t="shared" si="16"/>
        <v>-3.3333333333333659E-2</v>
      </c>
      <c r="Y168" s="100">
        <v>0</v>
      </c>
      <c r="Z168" s="51">
        <v>0.16666666666666635</v>
      </c>
      <c r="AA168" s="51">
        <v>8.3333333333333412E-2</v>
      </c>
      <c r="AB168" s="8">
        <v>4.5454545454545459</v>
      </c>
      <c r="AC168" s="14">
        <f t="shared" si="19"/>
        <v>0.54300875687029782</v>
      </c>
      <c r="AD168" s="8">
        <f t="shared" si="15"/>
        <v>0.52652242500000013</v>
      </c>
      <c r="AE168" s="14">
        <f t="shared" si="17"/>
        <v>3.760874464285715</v>
      </c>
    </row>
    <row r="169" spans="1:31" s="122" customFormat="1" ht="15.3" x14ac:dyDescent="0.55000000000000004">
      <c r="A169" s="43">
        <v>2005</v>
      </c>
      <c r="B169" s="3" t="s">
        <v>37</v>
      </c>
      <c r="C169" s="128">
        <v>2</v>
      </c>
      <c r="D169" s="10">
        <v>11</v>
      </c>
      <c r="E169" s="10">
        <v>2</v>
      </c>
      <c r="F169" s="10">
        <v>3</v>
      </c>
      <c r="G169" s="10">
        <v>4</v>
      </c>
      <c r="H169" s="10">
        <v>37</v>
      </c>
      <c r="I169" s="12">
        <v>15</v>
      </c>
      <c r="J169" s="11">
        <v>1</v>
      </c>
      <c r="K169" s="61">
        <v>5</v>
      </c>
      <c r="L169" s="80">
        <v>1</v>
      </c>
      <c r="M169" s="88">
        <v>50</v>
      </c>
      <c r="N169" s="7">
        <v>0.14000000000000001</v>
      </c>
      <c r="O169" s="85">
        <v>1.0820000000000001</v>
      </c>
      <c r="P169" s="74">
        <v>2.0211309578947363</v>
      </c>
      <c r="Q169" s="50">
        <f t="shared" si="20"/>
        <v>1.7246299854433489</v>
      </c>
      <c r="R169" s="19">
        <f t="shared" si="18"/>
        <v>14.436649699248115</v>
      </c>
      <c r="S169" s="6">
        <v>0.10999999999999999</v>
      </c>
      <c r="T169" s="6">
        <v>0.15499999999999997</v>
      </c>
      <c r="U169" s="93">
        <f t="shared" si="21"/>
        <v>0.4145299145299145</v>
      </c>
      <c r="V169" s="55">
        <v>0.44444444444444481</v>
      </c>
      <c r="W169" s="55">
        <v>0.38461538461538425</v>
      </c>
      <c r="X169" s="94">
        <f t="shared" si="16"/>
        <v>-5.982905982906056E-2</v>
      </c>
      <c r="Y169" s="100">
        <v>0.15384615384615397</v>
      </c>
      <c r="Z169" s="51">
        <v>0.38461538461538408</v>
      </c>
      <c r="AA169" s="51">
        <v>0.30769230769230793</v>
      </c>
      <c r="AB169" s="8">
        <v>3.7735849056603779</v>
      </c>
      <c r="AC169" s="14">
        <f t="shared" si="19"/>
        <v>0.45079972268477558</v>
      </c>
      <c r="AD169" s="8">
        <f t="shared" si="15"/>
        <v>0.53559970384210509</v>
      </c>
      <c r="AE169" s="14">
        <f t="shared" si="17"/>
        <v>3.8257121703007502</v>
      </c>
    </row>
    <row r="170" spans="1:31" s="122" customFormat="1" ht="15.3" x14ac:dyDescent="0.55000000000000004">
      <c r="A170" s="21">
        <v>2005</v>
      </c>
      <c r="B170" s="3" t="s">
        <v>37</v>
      </c>
      <c r="C170" s="128" t="s">
        <v>88</v>
      </c>
      <c r="D170" s="10">
        <v>11</v>
      </c>
      <c r="E170" s="10">
        <v>2</v>
      </c>
      <c r="F170" s="10">
        <v>3</v>
      </c>
      <c r="G170" s="10">
        <v>4</v>
      </c>
      <c r="H170" s="10">
        <v>37</v>
      </c>
      <c r="I170" s="12">
        <v>16</v>
      </c>
      <c r="J170" s="11">
        <v>1</v>
      </c>
      <c r="K170" s="61">
        <v>6</v>
      </c>
      <c r="L170" s="80">
        <v>1</v>
      </c>
      <c r="M170" s="88">
        <v>50</v>
      </c>
      <c r="N170" s="7">
        <v>0.14000000000000001</v>
      </c>
      <c r="O170" s="85">
        <v>1.0820000000000001</v>
      </c>
      <c r="P170" s="74">
        <v>1.6663834799999981</v>
      </c>
      <c r="Q170" s="19">
        <f t="shared" si="20"/>
        <v>1.4219241487691423</v>
      </c>
      <c r="R170" s="19">
        <f t="shared" si="18"/>
        <v>11.902739142857129</v>
      </c>
      <c r="S170" s="6">
        <v>9.0000000000000024E-2</v>
      </c>
      <c r="T170" s="6">
        <v>0.15999999999999998</v>
      </c>
      <c r="U170" s="93">
        <f t="shared" si="21"/>
        <v>0.36057692307692318</v>
      </c>
      <c r="V170" s="55">
        <v>0.34615384615384603</v>
      </c>
      <c r="W170" s="55">
        <v>0.37500000000000033</v>
      </c>
      <c r="X170" s="94">
        <f t="shared" si="16"/>
        <v>2.8846153846154299E-2</v>
      </c>
      <c r="Y170" s="100">
        <v>0.14285714285714296</v>
      </c>
      <c r="Z170" s="51">
        <v>0</v>
      </c>
      <c r="AA170" s="51">
        <v>0.28571428571428592</v>
      </c>
      <c r="AB170" s="8">
        <v>4</v>
      </c>
      <c r="AC170" s="14">
        <f t="shared" si="19"/>
        <v>0.47784770604586202</v>
      </c>
      <c r="AD170" s="8">
        <f t="shared" si="15"/>
        <v>0.41659586999999954</v>
      </c>
      <c r="AE170" s="14">
        <f t="shared" si="17"/>
        <v>2.9756847857142823</v>
      </c>
    </row>
    <row r="171" spans="1:31" s="123" customFormat="1" ht="15.3" x14ac:dyDescent="0.55000000000000004">
      <c r="A171" s="22">
        <v>2005</v>
      </c>
      <c r="B171" s="33" t="s">
        <v>37</v>
      </c>
      <c r="C171" s="129" t="s">
        <v>89</v>
      </c>
      <c r="D171" s="23">
        <v>11</v>
      </c>
      <c r="E171" s="23">
        <v>2</v>
      </c>
      <c r="F171" s="23">
        <v>3</v>
      </c>
      <c r="G171" s="23">
        <v>4</v>
      </c>
      <c r="H171" s="23">
        <v>37</v>
      </c>
      <c r="I171" s="24">
        <v>17</v>
      </c>
      <c r="J171" s="34">
        <v>1</v>
      </c>
      <c r="K171" s="34">
        <v>3</v>
      </c>
      <c r="L171" s="83">
        <v>0</v>
      </c>
      <c r="M171" s="89">
        <v>50</v>
      </c>
      <c r="N171" s="41">
        <v>0.14000000000000001</v>
      </c>
      <c r="O171" s="90">
        <v>1.0820000000000001</v>
      </c>
      <c r="P171" s="76">
        <v>0.41032360144927571</v>
      </c>
      <c r="Q171" s="69">
        <f t="shared" si="20"/>
        <v>0.35012891373038024</v>
      </c>
      <c r="R171" s="69">
        <f t="shared" si="18"/>
        <v>2.9308828674948262</v>
      </c>
      <c r="S171" s="26">
        <v>0.23000000000000004</v>
      </c>
      <c r="T171" s="26">
        <v>0.20500000000000002</v>
      </c>
      <c r="U171" s="96">
        <f t="shared" si="21"/>
        <v>0.52827695560253707</v>
      </c>
      <c r="V171" s="57">
        <v>0.56818181818181812</v>
      </c>
      <c r="W171" s="57">
        <v>0.48837209302325596</v>
      </c>
      <c r="X171" s="97">
        <f t="shared" si="16"/>
        <v>-7.9809725158562161E-2</v>
      </c>
      <c r="Y171" s="102">
        <v>0.58333333333333337</v>
      </c>
      <c r="Z171" s="53">
        <v>0.16666666666666635</v>
      </c>
      <c r="AA171" s="53">
        <v>0.5</v>
      </c>
      <c r="AB171" s="47">
        <v>2.2988505747126435</v>
      </c>
      <c r="AC171" s="48">
        <f t="shared" si="19"/>
        <v>0.27462511841716208</v>
      </c>
      <c r="AD171" s="47">
        <f t="shared" si="15"/>
        <v>0.17849076663043495</v>
      </c>
      <c r="AE171" s="48">
        <f t="shared" si="17"/>
        <v>1.2749340473602495</v>
      </c>
    </row>
    <row r="172" spans="1:31" ht="15.3" x14ac:dyDescent="0.55000000000000004">
      <c r="A172" s="21">
        <v>2004</v>
      </c>
      <c r="B172" s="2" t="s">
        <v>56</v>
      </c>
      <c r="C172" s="128" t="s">
        <v>92</v>
      </c>
      <c r="D172" s="10">
        <v>12</v>
      </c>
      <c r="E172" s="10">
        <v>2</v>
      </c>
      <c r="F172" s="10">
        <v>2</v>
      </c>
      <c r="G172" s="10">
        <v>1</v>
      </c>
      <c r="H172" s="10">
        <v>38</v>
      </c>
      <c r="I172" s="12">
        <v>1</v>
      </c>
      <c r="J172" s="11">
        <v>1</v>
      </c>
      <c r="K172" s="11">
        <v>1</v>
      </c>
      <c r="L172" s="80">
        <v>0</v>
      </c>
      <c r="M172" s="88">
        <v>60</v>
      </c>
      <c r="N172" s="7">
        <v>0.33</v>
      </c>
      <c r="O172" s="85">
        <v>27</v>
      </c>
      <c r="P172" s="74">
        <v>1.3614727414095766</v>
      </c>
      <c r="Q172" s="13">
        <f t="shared" si="20"/>
        <v>0.75668909806393625</v>
      </c>
      <c r="R172" s="13">
        <f t="shared" si="18"/>
        <v>4.1256749739684135</v>
      </c>
      <c r="S172" s="6">
        <v>0.39225000000000004</v>
      </c>
      <c r="T172" s="6">
        <v>0.36699999999999999</v>
      </c>
      <c r="U172" s="93">
        <f t="shared" si="21"/>
        <v>0.51657117328903479</v>
      </c>
      <c r="V172" s="55">
        <v>0.52182410423452763</v>
      </c>
      <c r="W172" s="55">
        <v>0.51131824234354195</v>
      </c>
      <c r="X172" s="94">
        <f t="shared" si="16"/>
        <v>-1.0505861890985679E-2</v>
      </c>
      <c r="Y172" s="100">
        <v>0.50062421972534343</v>
      </c>
      <c r="Z172" s="51">
        <v>0</v>
      </c>
      <c r="AA172" s="51">
        <v>0.54182272159800249</v>
      </c>
      <c r="AB172" s="8">
        <v>1.3170892327955217</v>
      </c>
      <c r="AC172" s="14">
        <f t="shared" si="19"/>
        <v>0.24156703325447065</v>
      </c>
      <c r="AD172" s="8">
        <f t="shared" si="15"/>
        <v>1.0336981789152213</v>
      </c>
      <c r="AE172" s="14">
        <f t="shared" si="17"/>
        <v>3.132418723985519</v>
      </c>
    </row>
    <row r="173" spans="1:31" ht="15.3" x14ac:dyDescent="0.55000000000000004">
      <c r="A173" s="21">
        <v>2004</v>
      </c>
      <c r="B173" s="2" t="s">
        <v>56</v>
      </c>
      <c r="C173" s="128" t="s">
        <v>82</v>
      </c>
      <c r="D173" s="10">
        <v>12</v>
      </c>
      <c r="E173" s="10">
        <v>2</v>
      </c>
      <c r="F173" s="10">
        <v>2</v>
      </c>
      <c r="G173" s="10">
        <v>1</v>
      </c>
      <c r="H173" s="10">
        <v>38</v>
      </c>
      <c r="I173" s="12">
        <v>2</v>
      </c>
      <c r="J173" s="11">
        <v>1</v>
      </c>
      <c r="K173" s="11">
        <v>1</v>
      </c>
      <c r="L173" s="80">
        <v>0</v>
      </c>
      <c r="M173" s="88">
        <v>60</v>
      </c>
      <c r="N173" s="7">
        <v>0.33</v>
      </c>
      <c r="O173" s="85">
        <v>27</v>
      </c>
      <c r="P173" s="74">
        <v>1.3154467234467704</v>
      </c>
      <c r="Q173" s="19">
        <f t="shared" si="20"/>
        <v>0.73110842725029046</v>
      </c>
      <c r="R173" s="19">
        <f t="shared" si="18"/>
        <v>3.9862021922629403</v>
      </c>
      <c r="S173" s="6">
        <v>0.41700000000000009</v>
      </c>
      <c r="T173" s="6">
        <v>0.35049999999999992</v>
      </c>
      <c r="U173" s="93">
        <f t="shared" si="21"/>
        <v>0.54332247557003266</v>
      </c>
      <c r="V173" s="55">
        <v>0.54332247557003266</v>
      </c>
      <c r="W173" s="55">
        <v>0.54332247557003266</v>
      </c>
      <c r="X173" s="94">
        <f t="shared" si="16"/>
        <v>0</v>
      </c>
      <c r="Y173" s="100">
        <v>0.50062421972534321</v>
      </c>
      <c r="Z173" s="51">
        <v>0</v>
      </c>
      <c r="AA173" s="51">
        <v>0.50062421972534321</v>
      </c>
      <c r="AB173" s="8">
        <v>1.3029315960912051</v>
      </c>
      <c r="AC173" s="14">
        <f t="shared" si="19"/>
        <v>0.23897038436281023</v>
      </c>
      <c r="AD173" s="8">
        <f t="shared" si="15"/>
        <v>1.0096053602453963</v>
      </c>
      <c r="AE173" s="14">
        <f t="shared" si="17"/>
        <v>3.0594101825618067</v>
      </c>
    </row>
    <row r="174" spans="1:31" s="31" customFormat="1" ht="15.3" x14ac:dyDescent="0.55000000000000004">
      <c r="A174" s="27">
        <v>2004</v>
      </c>
      <c r="B174" s="28" t="s">
        <v>31</v>
      </c>
      <c r="C174" s="126" t="s">
        <v>91</v>
      </c>
      <c r="D174" s="29">
        <v>13</v>
      </c>
      <c r="E174" s="29">
        <v>2</v>
      </c>
      <c r="F174" s="29">
        <v>2</v>
      </c>
      <c r="G174" s="29">
        <v>1</v>
      </c>
      <c r="H174" s="29">
        <v>39</v>
      </c>
      <c r="I174" s="30">
        <v>1</v>
      </c>
      <c r="J174" s="35">
        <v>1</v>
      </c>
      <c r="K174" s="35">
        <v>2</v>
      </c>
      <c r="L174" s="84">
        <v>0</v>
      </c>
      <c r="M174" s="91">
        <v>60</v>
      </c>
      <c r="N174" s="45">
        <v>0.21</v>
      </c>
      <c r="O174" s="92">
        <v>3.8</v>
      </c>
      <c r="P174" s="75">
        <v>2.8188103969493579</v>
      </c>
      <c r="Q174" s="69">
        <f t="shared" si="20"/>
        <v>1.963910597428608</v>
      </c>
      <c r="R174" s="69">
        <f t="shared" si="18"/>
        <v>13.422906652139799</v>
      </c>
      <c r="S174" s="44">
        <v>0.1255</v>
      </c>
      <c r="T174" s="44">
        <v>0.1835</v>
      </c>
      <c r="U174" s="105">
        <f t="shared" si="21"/>
        <v>0.40223602091591465</v>
      </c>
      <c r="V174" s="58">
        <v>0.45059880239520961</v>
      </c>
      <c r="W174" s="58">
        <v>0.35387323943661969</v>
      </c>
      <c r="X174" s="99">
        <f t="shared" si="16"/>
        <v>-9.6725562958589917E-2</v>
      </c>
      <c r="Y174" s="103">
        <v>0.50000000000000011</v>
      </c>
      <c r="Z174" s="54">
        <v>0.10179640718562882</v>
      </c>
      <c r="AA174" s="54">
        <v>0.59880239520958078</v>
      </c>
      <c r="AB174" s="59">
        <v>3.2362459546925573</v>
      </c>
      <c r="AC174" s="60">
        <f t="shared" si="19"/>
        <v>0.47349638129927607</v>
      </c>
      <c r="AD174" s="59">
        <f t="shared" si="15"/>
        <v>0.87101241265735141</v>
      </c>
      <c r="AE174" s="60">
        <f t="shared" si="17"/>
        <v>4.1476781555111977</v>
      </c>
    </row>
    <row r="175" spans="1:31" ht="15.3" x14ac:dyDescent="0.55000000000000004">
      <c r="A175" s="21">
        <v>2004</v>
      </c>
      <c r="B175" s="2" t="s">
        <v>63</v>
      </c>
      <c r="C175" s="128" t="s">
        <v>80</v>
      </c>
      <c r="D175" s="10">
        <v>14</v>
      </c>
      <c r="E175" s="10">
        <v>1</v>
      </c>
      <c r="F175" s="10">
        <v>2</v>
      </c>
      <c r="G175" s="10">
        <v>1</v>
      </c>
      <c r="H175" s="10">
        <v>40</v>
      </c>
      <c r="I175" s="12">
        <v>1</v>
      </c>
      <c r="J175" s="11">
        <v>1</v>
      </c>
      <c r="K175" s="11">
        <v>2</v>
      </c>
      <c r="L175" s="80">
        <v>0</v>
      </c>
      <c r="M175" s="88">
        <v>60</v>
      </c>
      <c r="N175" s="7">
        <v>0.28000000000000003</v>
      </c>
      <c r="O175" s="85">
        <v>11.75</v>
      </c>
      <c r="P175" s="74">
        <v>0.16700000000000001</v>
      </c>
      <c r="Q175" s="13">
        <f t="shared" si="20"/>
        <v>0.10076343215062619</v>
      </c>
      <c r="R175" s="13">
        <f t="shared" si="18"/>
        <v>0.59642857142857142</v>
      </c>
      <c r="S175" s="6">
        <v>1.9275000000000002</v>
      </c>
      <c r="T175" s="6">
        <v>0.66050000000000009</v>
      </c>
      <c r="U175" s="93">
        <f t="shared" si="21"/>
        <v>0.7447924621771842</v>
      </c>
      <c r="V175" s="55">
        <v>0.76768457672980284</v>
      </c>
      <c r="W175" s="55">
        <v>0.72190034762456545</v>
      </c>
      <c r="X175" s="94">
        <f t="shared" si="16"/>
        <v>-4.5784229105237384E-2</v>
      </c>
      <c r="Y175" s="100">
        <v>0.46235711470240443</v>
      </c>
      <c r="Z175" s="51">
        <v>0.91564840362633049</v>
      </c>
      <c r="AA175" s="51">
        <v>0.39456050453291286</v>
      </c>
      <c r="AB175" s="8">
        <v>0.38639876352395669</v>
      </c>
      <c r="AC175" s="14">
        <f t="shared" si="19"/>
        <v>6.5280014165275319E-2</v>
      </c>
      <c r="AD175" s="8">
        <f t="shared" ref="AD175:AD185" si="22">P175/AB175</f>
        <v>0.43219600000000008</v>
      </c>
      <c r="AE175" s="14">
        <f t="shared" si="17"/>
        <v>1.5435571428571431</v>
      </c>
    </row>
    <row r="176" spans="1:31" ht="15.3" x14ac:dyDescent="0.55000000000000004">
      <c r="A176" s="21">
        <v>2004</v>
      </c>
      <c r="B176" s="2" t="s">
        <v>63</v>
      </c>
      <c r="C176" s="128" t="s">
        <v>92</v>
      </c>
      <c r="D176" s="10">
        <v>14</v>
      </c>
      <c r="E176" s="10">
        <v>1</v>
      </c>
      <c r="F176" s="10">
        <v>2</v>
      </c>
      <c r="G176" s="10">
        <v>1</v>
      </c>
      <c r="H176" s="10">
        <v>40</v>
      </c>
      <c r="I176" s="12">
        <v>2</v>
      </c>
      <c r="J176" s="11">
        <v>1</v>
      </c>
      <c r="K176" s="11">
        <v>2</v>
      </c>
      <c r="L176" s="80">
        <v>0</v>
      </c>
      <c r="M176" s="88">
        <v>60</v>
      </c>
      <c r="N176" s="7">
        <v>0.28000000000000003</v>
      </c>
      <c r="O176" s="85">
        <v>11.75</v>
      </c>
      <c r="P176" s="74">
        <v>0.17083259933720307</v>
      </c>
      <c r="Q176" s="19">
        <f t="shared" si="20"/>
        <v>0.10307592234987646</v>
      </c>
      <c r="R176" s="19">
        <f t="shared" si="18"/>
        <v>0.61011642620429662</v>
      </c>
      <c r="S176" s="6">
        <v>1.50125</v>
      </c>
      <c r="T176" s="6">
        <v>0.54249999999999998</v>
      </c>
      <c r="U176" s="93">
        <f t="shared" si="21"/>
        <v>0.73453075335118012</v>
      </c>
      <c r="V176" s="55">
        <v>0.73326673326673353</v>
      </c>
      <c r="W176" s="55">
        <v>0.73579477343562671</v>
      </c>
      <c r="X176" s="94">
        <f t="shared" si="16"/>
        <v>2.5280401688931864E-3</v>
      </c>
      <c r="Y176" s="100">
        <v>0.46570841889117026</v>
      </c>
      <c r="Z176" s="51">
        <v>0.86324435318275183</v>
      </c>
      <c r="AA176" s="51">
        <v>0.3971252566735114</v>
      </c>
      <c r="AB176" s="8">
        <v>0.48929663608562685</v>
      </c>
      <c r="AC176" s="14">
        <f t="shared" si="19"/>
        <v>8.2664061974181038E-2</v>
      </c>
      <c r="AD176" s="8">
        <f t="shared" si="22"/>
        <v>0.34913912489540883</v>
      </c>
      <c r="AE176" s="14">
        <f t="shared" si="17"/>
        <v>1.2469254460550314</v>
      </c>
    </row>
    <row r="177" spans="1:31" ht="15.3" x14ac:dyDescent="0.55000000000000004">
      <c r="A177" s="21">
        <v>2004</v>
      </c>
      <c r="B177" s="2" t="s">
        <v>63</v>
      </c>
      <c r="C177" s="128" t="s">
        <v>82</v>
      </c>
      <c r="D177" s="10">
        <v>14</v>
      </c>
      <c r="E177" s="10">
        <v>1</v>
      </c>
      <c r="F177" s="10">
        <v>2</v>
      </c>
      <c r="G177" s="10">
        <v>1</v>
      </c>
      <c r="H177" s="10">
        <v>40</v>
      </c>
      <c r="I177" s="12">
        <v>3</v>
      </c>
      <c r="J177" s="11">
        <v>1</v>
      </c>
      <c r="K177" s="11">
        <v>2</v>
      </c>
      <c r="L177" s="80">
        <v>0</v>
      </c>
      <c r="M177" s="88">
        <v>60</v>
      </c>
      <c r="N177" s="7">
        <v>0.28000000000000003</v>
      </c>
      <c r="O177" s="85">
        <v>11.75</v>
      </c>
      <c r="P177" s="74">
        <v>0.15494219369440457</v>
      </c>
      <c r="Q177" s="19">
        <f t="shared" si="20"/>
        <v>9.3488067195181518E-2</v>
      </c>
      <c r="R177" s="19">
        <f t="shared" si="18"/>
        <v>0.55336497748001623</v>
      </c>
      <c r="S177" s="6">
        <v>1.7599999999999998</v>
      </c>
      <c r="T177" s="6">
        <v>0.5505000000000001</v>
      </c>
      <c r="U177" s="93">
        <f t="shared" si="21"/>
        <v>0.76158704574405789</v>
      </c>
      <c r="V177" s="55">
        <v>0.75555062166962694</v>
      </c>
      <c r="W177" s="55">
        <v>0.76762346981848883</v>
      </c>
      <c r="X177" s="94">
        <f t="shared" si="16"/>
        <v>1.2072848148861892E-2</v>
      </c>
      <c r="Y177" s="100">
        <v>0.40701219512195125</v>
      </c>
      <c r="Z177" s="51">
        <v>0.93241869918699205</v>
      </c>
      <c r="AA177" s="51">
        <v>0.37296747967479676</v>
      </c>
      <c r="AB177" s="8">
        <v>0.4328067517853279</v>
      </c>
      <c r="AC177" s="14">
        <f t="shared" si="19"/>
        <v>7.3120396736521334E-2</v>
      </c>
      <c r="AD177" s="8">
        <f t="shared" si="22"/>
        <v>0.35799393853092171</v>
      </c>
      <c r="AE177" s="14">
        <f t="shared" si="17"/>
        <v>1.2785497804675774</v>
      </c>
    </row>
    <row r="178" spans="1:31" s="121" customFormat="1" ht="15.3" x14ac:dyDescent="0.55000000000000004">
      <c r="A178" s="15">
        <v>2004</v>
      </c>
      <c r="B178" s="16" t="s">
        <v>29</v>
      </c>
      <c r="C178" s="127" t="s">
        <v>91</v>
      </c>
      <c r="D178" s="17">
        <v>14</v>
      </c>
      <c r="E178" s="17">
        <v>1</v>
      </c>
      <c r="F178" s="17">
        <v>2</v>
      </c>
      <c r="G178" s="17">
        <v>2</v>
      </c>
      <c r="H178" s="17">
        <v>41</v>
      </c>
      <c r="I178" s="37">
        <v>1</v>
      </c>
      <c r="J178" s="18">
        <v>1</v>
      </c>
      <c r="K178" s="18">
        <v>2</v>
      </c>
      <c r="L178" s="79">
        <v>0</v>
      </c>
      <c r="M178" s="86">
        <v>60</v>
      </c>
      <c r="N178" s="46">
        <v>0.28999999999999998</v>
      </c>
      <c r="O178" s="87">
        <v>12.6</v>
      </c>
      <c r="P178" s="73">
        <v>3.08</v>
      </c>
      <c r="Q178" s="19">
        <f>P178/(9.81*N178)^0.5</f>
        <v>1.8260691264098465</v>
      </c>
      <c r="R178" s="19">
        <f>P178/N178</f>
        <v>10.620689655172415</v>
      </c>
      <c r="S178" s="20">
        <v>0.16699999999999998</v>
      </c>
      <c r="T178" s="20">
        <v>0.1835</v>
      </c>
      <c r="U178" s="98">
        <f t="shared" si="21"/>
        <v>0.47950461257870253</v>
      </c>
      <c r="V178" s="56">
        <v>0.50083194675540754</v>
      </c>
      <c r="W178" s="56">
        <v>0.45817727840199751</v>
      </c>
      <c r="X178" s="95">
        <f t="shared" si="16"/>
        <v>-4.265466835341003E-2</v>
      </c>
      <c r="Y178" s="101">
        <v>0.24937655860349134</v>
      </c>
      <c r="Z178" s="52">
        <v>0.74812967581047385</v>
      </c>
      <c r="AA178" s="52">
        <v>0.49875311720698257</v>
      </c>
      <c r="AB178" s="49">
        <v>2.8530670470756063</v>
      </c>
      <c r="AC178" s="50">
        <f t="shared" si="19"/>
        <v>0.49054231122409131</v>
      </c>
      <c r="AD178" s="49">
        <f t="shared" si="22"/>
        <v>1.0795399999999999</v>
      </c>
      <c r="AE178" s="50">
        <f t="shared" si="17"/>
        <v>3.7225517241379311</v>
      </c>
    </row>
    <row r="179" spans="1:31" s="122" customFormat="1" ht="15.3" x14ac:dyDescent="0.55000000000000004">
      <c r="A179" s="43">
        <v>2004</v>
      </c>
      <c r="B179" s="3" t="s">
        <v>29</v>
      </c>
      <c r="C179" s="128" t="s">
        <v>92</v>
      </c>
      <c r="D179" s="10">
        <v>14</v>
      </c>
      <c r="E179" s="10">
        <v>1</v>
      </c>
      <c r="F179" s="10">
        <v>2</v>
      </c>
      <c r="G179" s="10">
        <v>2</v>
      </c>
      <c r="H179" s="10">
        <v>41</v>
      </c>
      <c r="I179" s="12">
        <v>2</v>
      </c>
      <c r="J179" s="11">
        <v>1</v>
      </c>
      <c r="K179" s="11">
        <v>3</v>
      </c>
      <c r="L179" s="80">
        <v>0</v>
      </c>
      <c r="M179" s="88">
        <v>60</v>
      </c>
      <c r="N179" s="7">
        <v>0.28999999999999998</v>
      </c>
      <c r="O179" s="85">
        <v>12.6</v>
      </c>
      <c r="P179" s="74">
        <v>3.06</v>
      </c>
      <c r="Q179" s="19">
        <f t="shared" si="20"/>
        <v>1.8142115346799126</v>
      </c>
      <c r="R179" s="19">
        <f t="shared" si="18"/>
        <v>10.551724137931036</v>
      </c>
      <c r="S179" s="6">
        <v>0.21700000000000003</v>
      </c>
      <c r="T179" s="6">
        <v>0.25799999999999995</v>
      </c>
      <c r="U179" s="93">
        <f t="shared" si="21"/>
        <v>0.45811111111111119</v>
      </c>
      <c r="V179" s="55">
        <v>0.43400000000000011</v>
      </c>
      <c r="W179" s="55">
        <v>0.48222222222222227</v>
      </c>
      <c r="X179" s="94">
        <f t="shared" si="16"/>
        <v>4.8222222222222166E-2</v>
      </c>
      <c r="Y179" s="100">
        <v>0.1488888888888889</v>
      </c>
      <c r="Z179" s="51">
        <v>7.3333333333333403E-2</v>
      </c>
      <c r="AA179" s="51">
        <v>0.44444444444444436</v>
      </c>
      <c r="AB179" s="8">
        <v>2.1052631578947367</v>
      </c>
      <c r="AC179" s="14">
        <f t="shared" si="19"/>
        <v>0.3619685896506189</v>
      </c>
      <c r="AD179" s="8">
        <f t="shared" si="22"/>
        <v>1.4535</v>
      </c>
      <c r="AE179" s="14">
        <f t="shared" si="17"/>
        <v>5.0120689655172415</v>
      </c>
    </row>
    <row r="180" spans="1:31" s="122" customFormat="1" ht="15.3" x14ac:dyDescent="0.55000000000000004">
      <c r="A180" s="43">
        <v>2004</v>
      </c>
      <c r="B180" s="3" t="s">
        <v>29</v>
      </c>
      <c r="C180" s="128" t="s">
        <v>96</v>
      </c>
      <c r="D180" s="10">
        <v>14</v>
      </c>
      <c r="E180" s="10">
        <v>1</v>
      </c>
      <c r="F180" s="10">
        <v>2</v>
      </c>
      <c r="G180" s="10">
        <v>2</v>
      </c>
      <c r="H180" s="10">
        <v>41</v>
      </c>
      <c r="I180" s="12">
        <v>3</v>
      </c>
      <c r="J180" s="11">
        <v>1</v>
      </c>
      <c r="K180" s="11">
        <v>1</v>
      </c>
      <c r="L180" s="80">
        <v>0</v>
      </c>
      <c r="M180" s="88">
        <v>60</v>
      </c>
      <c r="N180" s="7">
        <v>0.28999999999999998</v>
      </c>
      <c r="O180" s="85">
        <v>12.6</v>
      </c>
      <c r="P180" s="74">
        <v>2.9390917822585134</v>
      </c>
      <c r="Q180" s="50">
        <f t="shared" si="20"/>
        <v>1.7425275205412865</v>
      </c>
      <c r="R180" s="50">
        <f t="shared" si="18"/>
        <v>10.134799249167289</v>
      </c>
      <c r="S180" s="6">
        <v>0.1835</v>
      </c>
      <c r="T180" s="6">
        <v>0.17499999999999999</v>
      </c>
      <c r="U180" s="93">
        <f t="shared" si="21"/>
        <v>0.51185495118549518</v>
      </c>
      <c r="V180" s="55">
        <v>0.46443514644351463</v>
      </c>
      <c r="W180" s="55">
        <v>0.55927475592747566</v>
      </c>
      <c r="X180" s="94">
        <f t="shared" si="16"/>
        <v>9.4839609483961029E-2</v>
      </c>
      <c r="Y180" s="100">
        <v>0.39939939939939939</v>
      </c>
      <c r="Z180" s="51">
        <v>0.89789789789789787</v>
      </c>
      <c r="AA180" s="51">
        <v>0.39939939939939939</v>
      </c>
      <c r="AB180" s="8">
        <v>2.7894002789400281</v>
      </c>
      <c r="AC180" s="14">
        <f t="shared" si="19"/>
        <v>0.47959576034600837</v>
      </c>
      <c r="AD180" s="8">
        <f t="shared" si="22"/>
        <v>1.053664403939677</v>
      </c>
      <c r="AE180" s="14">
        <f t="shared" si="17"/>
        <v>3.6333255308264727</v>
      </c>
    </row>
    <row r="181" spans="1:31" s="122" customFormat="1" ht="15.3" x14ac:dyDescent="0.55000000000000004">
      <c r="A181" s="21">
        <v>2004</v>
      </c>
      <c r="B181" s="2" t="s">
        <v>29</v>
      </c>
      <c r="C181" s="128" t="s">
        <v>93</v>
      </c>
      <c r="D181" s="10">
        <v>14</v>
      </c>
      <c r="E181" s="10">
        <v>1</v>
      </c>
      <c r="F181" s="10">
        <v>2</v>
      </c>
      <c r="G181" s="10">
        <v>2</v>
      </c>
      <c r="H181" s="10">
        <v>41</v>
      </c>
      <c r="I181" s="12">
        <v>4</v>
      </c>
      <c r="J181" s="11">
        <v>1</v>
      </c>
      <c r="K181" s="11">
        <v>1</v>
      </c>
      <c r="L181" s="80">
        <v>0</v>
      </c>
      <c r="M181" s="88">
        <v>60</v>
      </c>
      <c r="N181" s="7">
        <v>0.28999999999999998</v>
      </c>
      <c r="O181" s="85">
        <v>12.6</v>
      </c>
      <c r="P181" s="74">
        <v>1.9183913503657093</v>
      </c>
      <c r="Q181" s="19">
        <f t="shared" si="20"/>
        <v>1.1373750705436743</v>
      </c>
      <c r="R181" s="19">
        <f t="shared" si="18"/>
        <v>6.6151425874679637</v>
      </c>
      <c r="S181" s="6">
        <v>0.22525000000000001</v>
      </c>
      <c r="T181" s="6">
        <v>0.22525000000000001</v>
      </c>
      <c r="U181" s="93">
        <f t="shared" si="21"/>
        <v>0.50140505400020974</v>
      </c>
      <c r="V181" s="55">
        <v>0.53863898500576701</v>
      </c>
      <c r="W181" s="55">
        <v>0.46417112299465246</v>
      </c>
      <c r="X181" s="94">
        <f t="shared" si="16"/>
        <v>-7.446786201111455E-2</v>
      </c>
      <c r="Y181" s="100">
        <v>0.57173447537473243</v>
      </c>
      <c r="Z181" s="51">
        <v>7.0663811563169227E-2</v>
      </c>
      <c r="AA181" s="51">
        <v>0.57173447537473243</v>
      </c>
      <c r="AB181" s="8">
        <v>2.2197558268590454</v>
      </c>
      <c r="AC181" s="14">
        <f t="shared" si="19"/>
        <v>0.38165389585803328</v>
      </c>
      <c r="AD181" s="8">
        <f t="shared" si="22"/>
        <v>0.86423530333975207</v>
      </c>
      <c r="AE181" s="14">
        <f t="shared" si="17"/>
        <v>2.9801217356543175</v>
      </c>
    </row>
    <row r="182" spans="1:31" s="123" customFormat="1" ht="15.3" x14ac:dyDescent="0.55000000000000004">
      <c r="A182" s="22">
        <v>2004</v>
      </c>
      <c r="B182" s="1" t="s">
        <v>29</v>
      </c>
      <c r="C182" s="129" t="s">
        <v>94</v>
      </c>
      <c r="D182" s="23">
        <v>14</v>
      </c>
      <c r="E182" s="23">
        <v>1</v>
      </c>
      <c r="F182" s="23">
        <v>2</v>
      </c>
      <c r="G182" s="23">
        <v>2</v>
      </c>
      <c r="H182" s="23">
        <v>41</v>
      </c>
      <c r="I182" s="24">
        <v>5</v>
      </c>
      <c r="J182" s="34">
        <v>1</v>
      </c>
      <c r="K182" s="34">
        <v>1</v>
      </c>
      <c r="L182" s="83">
        <v>0</v>
      </c>
      <c r="M182" s="89">
        <v>60</v>
      </c>
      <c r="N182" s="41">
        <v>0.28999999999999998</v>
      </c>
      <c r="O182" s="90">
        <v>12.6</v>
      </c>
      <c r="P182" s="76">
        <v>2.1660359373087865</v>
      </c>
      <c r="Q182" s="69">
        <f t="shared" si="20"/>
        <v>1.2841984908486328</v>
      </c>
      <c r="R182" s="69">
        <f t="shared" si="18"/>
        <v>7.469089438995816</v>
      </c>
      <c r="S182" s="26">
        <v>0.23349999999999999</v>
      </c>
      <c r="T182" s="26">
        <v>0.21699999999999997</v>
      </c>
      <c r="U182" s="96">
        <f t="shared" si="21"/>
        <v>0.51628198423114502</v>
      </c>
      <c r="V182" s="57">
        <v>0.46082949308755761</v>
      </c>
      <c r="W182" s="57">
        <v>0.57173447537473243</v>
      </c>
      <c r="X182" s="97">
        <f t="shared" si="16"/>
        <v>0.11090498228717482</v>
      </c>
      <c r="Y182" s="102">
        <v>0.53917050691244239</v>
      </c>
      <c r="Z182" s="53">
        <v>0.92396313364055294</v>
      </c>
      <c r="AA182" s="53">
        <v>0.46082949308755772</v>
      </c>
      <c r="AB182" s="47">
        <v>2.2197558268590458</v>
      </c>
      <c r="AC182" s="48">
        <f t="shared" si="19"/>
        <v>0.38165389585803333</v>
      </c>
      <c r="AD182" s="47">
        <f t="shared" si="22"/>
        <v>0.97579918975760815</v>
      </c>
      <c r="AE182" s="48">
        <f t="shared" si="17"/>
        <v>3.3648247922676147</v>
      </c>
    </row>
    <row r="183" spans="1:31" s="121" customFormat="1" ht="15.3" x14ac:dyDescent="0.55000000000000004">
      <c r="A183" s="39">
        <v>2005</v>
      </c>
      <c r="B183" s="32" t="s">
        <v>43</v>
      </c>
      <c r="C183" s="127" t="s">
        <v>113</v>
      </c>
      <c r="D183" s="17">
        <v>15</v>
      </c>
      <c r="E183" s="17">
        <v>2</v>
      </c>
      <c r="F183" s="17">
        <v>3</v>
      </c>
      <c r="G183" s="17">
        <v>1</v>
      </c>
      <c r="H183" s="17">
        <v>42</v>
      </c>
      <c r="I183" s="37">
        <v>1</v>
      </c>
      <c r="J183" s="18">
        <v>1</v>
      </c>
      <c r="K183" s="18">
        <v>1</v>
      </c>
      <c r="L183" s="79">
        <v>0</v>
      </c>
      <c r="M183" s="86">
        <v>50</v>
      </c>
      <c r="N183" s="46">
        <v>0.222</v>
      </c>
      <c r="O183" s="87">
        <v>3</v>
      </c>
      <c r="P183" s="73">
        <v>2.7443775587386563</v>
      </c>
      <c r="Q183" s="19">
        <f t="shared" si="20"/>
        <v>1.8596570824564793</v>
      </c>
      <c r="R183" s="19">
        <f t="shared" si="18"/>
        <v>12.362061075399353</v>
      </c>
      <c r="S183" s="20">
        <v>0.12499999999999999</v>
      </c>
      <c r="T183" s="20">
        <v>0.16500000000000001</v>
      </c>
      <c r="U183" s="98">
        <f t="shared" si="21"/>
        <v>0.43214285714285705</v>
      </c>
      <c r="V183" s="56">
        <v>0.46428571428571425</v>
      </c>
      <c r="W183" s="56">
        <v>0.39999999999999991</v>
      </c>
      <c r="X183" s="95">
        <f t="shared" si="16"/>
        <v>-6.4285714285714335E-2</v>
      </c>
      <c r="Y183" s="101">
        <v>0.61538461538461553</v>
      </c>
      <c r="Z183" s="52">
        <v>0</v>
      </c>
      <c r="AA183" s="52">
        <v>0.53846153846153855</v>
      </c>
      <c r="AB183" s="49">
        <v>3.4482758620689653</v>
      </c>
      <c r="AC183" s="50">
        <f t="shared" si="19"/>
        <v>0.51873312953625861</v>
      </c>
      <c r="AD183" s="49">
        <f t="shared" si="22"/>
        <v>0.79586949203421042</v>
      </c>
      <c r="AE183" s="50">
        <f t="shared" si="17"/>
        <v>3.5849977118658125</v>
      </c>
    </row>
    <row r="184" spans="1:31" s="122" customFormat="1" ht="15.3" x14ac:dyDescent="0.55000000000000004">
      <c r="A184" s="21">
        <v>2005</v>
      </c>
      <c r="B184" s="3" t="s">
        <v>43</v>
      </c>
      <c r="C184" s="128" t="s">
        <v>114</v>
      </c>
      <c r="D184" s="10">
        <v>15</v>
      </c>
      <c r="E184" s="10">
        <v>2</v>
      </c>
      <c r="F184" s="10">
        <v>3</v>
      </c>
      <c r="G184" s="10">
        <v>1</v>
      </c>
      <c r="H184" s="10">
        <v>42</v>
      </c>
      <c r="I184" s="12">
        <v>2</v>
      </c>
      <c r="J184" s="11">
        <v>1</v>
      </c>
      <c r="K184" s="11">
        <v>1</v>
      </c>
      <c r="L184" s="80">
        <v>0</v>
      </c>
      <c r="M184" s="88">
        <v>50</v>
      </c>
      <c r="N184" s="7">
        <v>0.222</v>
      </c>
      <c r="O184" s="85">
        <v>3</v>
      </c>
      <c r="P184" s="74">
        <v>1.2896886138261512</v>
      </c>
      <c r="Q184" s="19">
        <f t="shared" si="20"/>
        <v>0.87392441948388488</v>
      </c>
      <c r="R184" s="19">
        <f t="shared" si="18"/>
        <v>5.8094081703880684</v>
      </c>
      <c r="S184" s="6">
        <v>0.21999999999999997</v>
      </c>
      <c r="T184" s="6">
        <v>0.26500000000000001</v>
      </c>
      <c r="U184" s="93">
        <f t="shared" si="21"/>
        <v>0.45344387755102034</v>
      </c>
      <c r="V184" s="55">
        <v>0.43749999999999994</v>
      </c>
      <c r="W184" s="55">
        <v>0.46938775510204078</v>
      </c>
      <c r="X184" s="94">
        <f t="shared" si="16"/>
        <v>3.1887755102040838E-2</v>
      </c>
      <c r="Y184" s="100">
        <v>0.50000000000000044</v>
      </c>
      <c r="Z184" s="51">
        <v>4.1666666666666741E-2</v>
      </c>
      <c r="AA184" s="51">
        <v>0.54166666666666718</v>
      </c>
      <c r="AB184" s="8">
        <v>2.061855670103093</v>
      </c>
      <c r="AC184" s="14">
        <f t="shared" si="19"/>
        <v>0.31017032487735052</v>
      </c>
      <c r="AD184" s="8">
        <f t="shared" si="22"/>
        <v>0.6254989777056833</v>
      </c>
      <c r="AE184" s="14">
        <f t="shared" si="17"/>
        <v>2.8175629626382128</v>
      </c>
    </row>
    <row r="185" spans="1:31" s="123" customFormat="1" ht="15.3" x14ac:dyDescent="0.55000000000000004">
      <c r="A185" s="22">
        <v>2005</v>
      </c>
      <c r="B185" s="33" t="s">
        <v>43</v>
      </c>
      <c r="C185" s="129" t="s">
        <v>88</v>
      </c>
      <c r="D185" s="23">
        <v>15</v>
      </c>
      <c r="E185" s="23">
        <v>2</v>
      </c>
      <c r="F185" s="23">
        <v>3</v>
      </c>
      <c r="G185" s="23">
        <v>1</v>
      </c>
      <c r="H185" s="23">
        <v>42</v>
      </c>
      <c r="I185" s="24">
        <v>3</v>
      </c>
      <c r="J185" s="34">
        <v>1</v>
      </c>
      <c r="K185" s="34">
        <v>1</v>
      </c>
      <c r="L185" s="83">
        <v>0</v>
      </c>
      <c r="M185" s="89">
        <v>50</v>
      </c>
      <c r="N185" s="41">
        <v>0.222</v>
      </c>
      <c r="O185" s="90">
        <v>3</v>
      </c>
      <c r="P185" s="76">
        <v>1.2474271797550622</v>
      </c>
      <c r="Q185" s="69">
        <f t="shared" si="20"/>
        <v>0.84528704233626317</v>
      </c>
      <c r="R185" s="69">
        <f t="shared" si="18"/>
        <v>5.6190413502480281</v>
      </c>
      <c r="S185" s="26">
        <v>0.34999999999999992</v>
      </c>
      <c r="T185" s="26">
        <v>0.32999999999999996</v>
      </c>
      <c r="U185" s="96">
        <f t="shared" si="21"/>
        <v>0.515625</v>
      </c>
      <c r="V185" s="57">
        <v>0.5</v>
      </c>
      <c r="W185" s="57">
        <v>0.53124999999999989</v>
      </c>
      <c r="X185" s="97">
        <f t="shared" si="16"/>
        <v>3.1249999999999889E-2</v>
      </c>
      <c r="Y185" s="102">
        <v>0.51515151515151536</v>
      </c>
      <c r="Z185" s="53">
        <v>0</v>
      </c>
      <c r="AA185" s="53">
        <v>0.60606060606060597</v>
      </c>
      <c r="AB185" s="47">
        <v>1.4705882352941178</v>
      </c>
      <c r="AC185" s="48">
        <f t="shared" si="19"/>
        <v>0.22122442289046323</v>
      </c>
      <c r="AD185" s="47">
        <f t="shared" si="22"/>
        <v>0.84825048223344224</v>
      </c>
      <c r="AE185" s="48">
        <f t="shared" si="17"/>
        <v>3.8209481181686589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"/>
  <sheetViews>
    <sheetView workbookViewId="0">
      <pane ySplit="1" topLeftCell="A2" activePane="bottomLeft" state="frozen"/>
      <selection pane="bottomLeft"/>
    </sheetView>
  </sheetViews>
  <sheetFormatPr defaultRowHeight="12.3" x14ac:dyDescent="0.4"/>
  <sheetData>
    <row r="1" spans="1:30" s="31" customFormat="1" ht="15.3" x14ac:dyDescent="0.55000000000000004">
      <c r="A1" s="114" t="s">
        <v>52</v>
      </c>
      <c r="B1" s="28" t="s">
        <v>13</v>
      </c>
      <c r="C1" s="35" t="s">
        <v>67</v>
      </c>
      <c r="D1" s="35" t="s">
        <v>74</v>
      </c>
      <c r="E1" s="35" t="s">
        <v>71</v>
      </c>
      <c r="F1" s="35" t="s">
        <v>68</v>
      </c>
      <c r="G1" s="35" t="s">
        <v>75</v>
      </c>
      <c r="H1" s="115" t="s">
        <v>66</v>
      </c>
      <c r="I1" s="30" t="s">
        <v>70</v>
      </c>
      <c r="J1" s="30" t="s">
        <v>65</v>
      </c>
      <c r="K1" s="30" t="s">
        <v>76</v>
      </c>
      <c r="L1" s="108" t="s">
        <v>69</v>
      </c>
      <c r="M1" s="116" t="s">
        <v>64</v>
      </c>
      <c r="N1" s="116" t="s">
        <v>0</v>
      </c>
      <c r="O1" s="117" t="s">
        <v>51</v>
      </c>
      <c r="P1" s="69" t="s">
        <v>7</v>
      </c>
      <c r="Q1" s="69" t="s">
        <v>77</v>
      </c>
      <c r="R1" s="44" t="s">
        <v>72</v>
      </c>
      <c r="S1" s="44" t="s">
        <v>73</v>
      </c>
      <c r="T1" s="118" t="s">
        <v>1</v>
      </c>
      <c r="U1" s="58" t="s">
        <v>2</v>
      </c>
      <c r="V1" s="58" t="s">
        <v>3</v>
      </c>
      <c r="W1" s="58" t="s">
        <v>12</v>
      </c>
      <c r="X1" s="54" t="s">
        <v>4</v>
      </c>
      <c r="Y1" s="54" t="s">
        <v>5</v>
      </c>
      <c r="Z1" s="54" t="s">
        <v>6</v>
      </c>
      <c r="AA1" s="59" t="s">
        <v>8</v>
      </c>
      <c r="AB1" s="60" t="s">
        <v>11</v>
      </c>
      <c r="AC1" s="59" t="s">
        <v>9</v>
      </c>
      <c r="AD1" s="60" t="s">
        <v>10</v>
      </c>
    </row>
    <row r="2" spans="1:30" ht="15.3" x14ac:dyDescent="0.55000000000000004">
      <c r="A2" s="111">
        <v>2004</v>
      </c>
      <c r="B2" s="2" t="s">
        <v>16</v>
      </c>
      <c r="C2" s="10">
        <v>2</v>
      </c>
      <c r="D2" s="10">
        <v>2</v>
      </c>
      <c r="E2" s="10">
        <v>2</v>
      </c>
      <c r="F2" s="10">
        <v>3</v>
      </c>
      <c r="G2" s="10">
        <v>4</v>
      </c>
      <c r="H2" s="12">
        <v>2</v>
      </c>
      <c r="I2" s="11">
        <v>1</v>
      </c>
      <c r="J2" s="11">
        <v>1</v>
      </c>
      <c r="K2" s="11">
        <v>0</v>
      </c>
      <c r="L2" s="112">
        <v>60</v>
      </c>
      <c r="M2" s="7">
        <v>0.21</v>
      </c>
      <c r="N2" s="109">
        <v>4.5</v>
      </c>
      <c r="O2" s="5">
        <v>1.1964696018777534</v>
      </c>
      <c r="P2" s="13">
        <f t="shared" ref="P2:P37" si="0">O2/(9.81*M2)^0.5</f>
        <v>0.83359963946916105</v>
      </c>
      <c r="Q2" s="13">
        <f t="shared" ref="Q2:Q37" si="1">O2/M2</f>
        <v>5.6974742946559687</v>
      </c>
      <c r="R2" s="6">
        <v>0.22524999999999998</v>
      </c>
      <c r="S2" s="6">
        <v>0.25875000000000004</v>
      </c>
      <c r="T2" s="110">
        <f t="shared" ref="T2:T33" si="2">AVERAGE(U2:V2)</f>
        <v>0.46539256198347101</v>
      </c>
      <c r="U2" s="55">
        <v>0.48243801652892554</v>
      </c>
      <c r="V2" s="55">
        <v>0.44834710743801648</v>
      </c>
      <c r="W2" s="55">
        <f t="shared" ref="W2:W33" si="3">V2-U2</f>
        <v>-3.4090909090909061E-2</v>
      </c>
      <c r="X2" s="51">
        <v>0.40119760479041905</v>
      </c>
      <c r="Y2" s="51">
        <v>0</v>
      </c>
      <c r="Z2" s="51">
        <v>0.46706586826347302</v>
      </c>
      <c r="AA2" s="8">
        <v>2.0661157024793391</v>
      </c>
      <c r="AB2" s="14">
        <f>AA2/(9.81*(1/M2))^0.5</f>
        <v>0.30229417731709979</v>
      </c>
      <c r="AC2" s="8">
        <f t="shared" ref="AC2:AC37" si="4">O2/AA2</f>
        <v>0.57909128730883264</v>
      </c>
      <c r="AD2" s="14">
        <f t="shared" ref="AD2:AD33" si="5">AC2/M2</f>
        <v>2.7575775586134887</v>
      </c>
    </row>
    <row r="3" spans="1:30" ht="15.3" x14ac:dyDescent="0.55000000000000004">
      <c r="A3" s="111">
        <v>2005</v>
      </c>
      <c r="B3" s="3" t="s">
        <v>40</v>
      </c>
      <c r="C3" s="10">
        <v>2</v>
      </c>
      <c r="D3" s="10">
        <v>2</v>
      </c>
      <c r="E3" s="10">
        <v>3</v>
      </c>
      <c r="F3" s="10">
        <v>4</v>
      </c>
      <c r="G3" s="10">
        <v>5</v>
      </c>
      <c r="H3" s="12">
        <v>1</v>
      </c>
      <c r="I3" s="11">
        <v>1</v>
      </c>
      <c r="J3" s="11">
        <v>3</v>
      </c>
      <c r="K3" s="11">
        <v>0</v>
      </c>
      <c r="L3" s="112">
        <v>50</v>
      </c>
      <c r="M3" s="7">
        <v>0.23100000000000001</v>
      </c>
      <c r="N3" s="109">
        <v>3.4</v>
      </c>
      <c r="O3" s="5">
        <v>2.496320034045175</v>
      </c>
      <c r="P3" s="13">
        <f t="shared" si="0"/>
        <v>1.6582872763433683</v>
      </c>
      <c r="Q3" s="13">
        <f t="shared" si="1"/>
        <v>10.806580233961796</v>
      </c>
      <c r="R3" s="6">
        <v>0.1399999999999999</v>
      </c>
      <c r="S3" s="6">
        <v>0.20500000000000002</v>
      </c>
      <c r="T3" s="110">
        <f t="shared" si="2"/>
        <v>0.40588235294117625</v>
      </c>
      <c r="U3" s="55">
        <v>0.39999999999999986</v>
      </c>
      <c r="V3" s="55">
        <v>0.4117647058823527</v>
      </c>
      <c r="W3" s="55">
        <f t="shared" si="3"/>
        <v>1.1764705882352844E-2</v>
      </c>
      <c r="X3" s="51">
        <v>0.625</v>
      </c>
      <c r="Y3" s="51">
        <v>6.2499999999999306E-2</v>
      </c>
      <c r="Z3" s="51">
        <v>0.5</v>
      </c>
      <c r="AA3" s="8">
        <v>2.898550724637682</v>
      </c>
      <c r="AB3" s="14">
        <f t="shared" ref="AB3:AB66" si="6">AA3/(9.81*(1/M3))^0.5</f>
        <v>0.44478731314063091</v>
      </c>
      <c r="AC3" s="8">
        <f t="shared" si="4"/>
        <v>0.86123041174558512</v>
      </c>
      <c r="AD3" s="14">
        <f t="shared" si="5"/>
        <v>3.7282701807168186</v>
      </c>
    </row>
    <row r="4" spans="1:30" ht="15.3" x14ac:dyDescent="0.55000000000000004">
      <c r="A4" s="111">
        <v>2005</v>
      </c>
      <c r="B4" s="3" t="s">
        <v>40</v>
      </c>
      <c r="C4" s="10">
        <v>2</v>
      </c>
      <c r="D4" s="10">
        <v>2</v>
      </c>
      <c r="E4" s="10">
        <v>3</v>
      </c>
      <c r="F4" s="10">
        <v>4</v>
      </c>
      <c r="G4" s="10">
        <v>5</v>
      </c>
      <c r="H4" s="12">
        <v>3</v>
      </c>
      <c r="I4" s="11">
        <v>1</v>
      </c>
      <c r="J4" s="70">
        <v>1</v>
      </c>
      <c r="K4" s="11">
        <v>0</v>
      </c>
      <c r="L4" s="112">
        <v>50</v>
      </c>
      <c r="M4" s="7">
        <v>0.23100000000000001</v>
      </c>
      <c r="N4" s="109">
        <v>3.4</v>
      </c>
      <c r="O4" s="5">
        <v>2.7725166664907497</v>
      </c>
      <c r="P4" s="13">
        <f t="shared" si="0"/>
        <v>1.8417626942012268</v>
      </c>
      <c r="Q4" s="13">
        <f t="shared" si="1"/>
        <v>12.002236651475107</v>
      </c>
      <c r="R4" s="6">
        <v>0.10000000000000003</v>
      </c>
      <c r="S4" s="6">
        <v>0.14499999999999999</v>
      </c>
      <c r="T4" s="110">
        <f t="shared" si="2"/>
        <v>0.40816326530612257</v>
      </c>
      <c r="U4" s="55">
        <v>0.44897959183673458</v>
      </c>
      <c r="V4" s="55">
        <v>0.3673469387755105</v>
      </c>
      <c r="W4" s="55">
        <f t="shared" si="3"/>
        <v>-8.1632653061224081E-2</v>
      </c>
      <c r="X4" s="51">
        <v>0.41666666666666641</v>
      </c>
      <c r="Y4" s="51">
        <v>2.3809523809523836E-2</v>
      </c>
      <c r="Z4" s="51">
        <v>0.58333333333333315</v>
      </c>
      <c r="AA4" s="8">
        <v>4.0816326530612237</v>
      </c>
      <c r="AB4" s="14">
        <f t="shared" si="6"/>
        <v>0.62633315523884725</v>
      </c>
      <c r="AC4" s="8">
        <f t="shared" si="4"/>
        <v>0.67926658329023382</v>
      </c>
      <c r="AD4" s="14">
        <f t="shared" si="5"/>
        <v>2.9405479796114018</v>
      </c>
    </row>
    <row r="5" spans="1:30" ht="15.3" x14ac:dyDescent="0.55000000000000004">
      <c r="A5" s="111">
        <v>2005</v>
      </c>
      <c r="B5" s="3" t="s">
        <v>40</v>
      </c>
      <c r="C5" s="10">
        <v>2</v>
      </c>
      <c r="D5" s="10">
        <v>2</v>
      </c>
      <c r="E5" s="10">
        <v>3</v>
      </c>
      <c r="F5" s="10">
        <v>4</v>
      </c>
      <c r="G5" s="10">
        <v>5</v>
      </c>
      <c r="H5" s="12">
        <v>3</v>
      </c>
      <c r="I5" s="11">
        <v>2</v>
      </c>
      <c r="J5" s="11">
        <v>1</v>
      </c>
      <c r="K5" s="11">
        <v>0</v>
      </c>
      <c r="L5" s="112">
        <v>50</v>
      </c>
      <c r="M5" s="7">
        <v>0.23100000000000001</v>
      </c>
      <c r="N5" s="109">
        <v>3.4</v>
      </c>
      <c r="O5" s="5">
        <v>3.05</v>
      </c>
      <c r="P5" s="13">
        <f t="shared" si="0"/>
        <v>2.0260928582347564</v>
      </c>
      <c r="Q5" s="13">
        <f t="shared" si="1"/>
        <v>13.203463203463203</v>
      </c>
      <c r="R5" s="6">
        <v>8.9999999999999969E-2</v>
      </c>
      <c r="S5" s="6">
        <v>0.1466666666666667</v>
      </c>
      <c r="T5" s="110">
        <f t="shared" si="2"/>
        <v>0.38028169014084495</v>
      </c>
      <c r="U5" s="55">
        <v>0.42253521126760557</v>
      </c>
      <c r="V5" s="55">
        <v>0.33802816901408433</v>
      </c>
      <c r="W5" s="55">
        <f t="shared" si="3"/>
        <v>-8.4507042253521236E-2</v>
      </c>
      <c r="X5" s="51">
        <v>0.49999999999999956</v>
      </c>
      <c r="Y5" s="51">
        <v>0</v>
      </c>
      <c r="Z5" s="51">
        <v>0.58333333333333293</v>
      </c>
      <c r="AA5" s="8">
        <v>4.225352112676056</v>
      </c>
      <c r="AB5" s="14">
        <f t="shared" si="6"/>
        <v>0.64838713957824334</v>
      </c>
      <c r="AC5" s="8">
        <f t="shared" si="4"/>
        <v>0.72183333333333333</v>
      </c>
      <c r="AD5" s="14">
        <f t="shared" si="5"/>
        <v>3.1248196248196245</v>
      </c>
    </row>
    <row r="6" spans="1:30" ht="15.3" x14ac:dyDescent="0.55000000000000004">
      <c r="A6" s="111">
        <v>2005</v>
      </c>
      <c r="B6" s="3" t="s">
        <v>40</v>
      </c>
      <c r="C6" s="10">
        <v>2</v>
      </c>
      <c r="D6" s="10">
        <v>2</v>
      </c>
      <c r="E6" s="10">
        <v>3</v>
      </c>
      <c r="F6" s="10">
        <v>4</v>
      </c>
      <c r="G6" s="10">
        <v>5</v>
      </c>
      <c r="H6" s="12">
        <v>4</v>
      </c>
      <c r="I6" s="11">
        <v>1</v>
      </c>
      <c r="J6" s="61">
        <v>7</v>
      </c>
      <c r="K6" s="11">
        <v>1</v>
      </c>
      <c r="L6" s="112">
        <v>50</v>
      </c>
      <c r="M6" s="7">
        <v>0.23100000000000001</v>
      </c>
      <c r="N6" s="109">
        <v>3.4</v>
      </c>
      <c r="O6" s="5">
        <v>2.9763914809238412</v>
      </c>
      <c r="P6" s="13">
        <f t="shared" si="0"/>
        <v>1.9771952533805131</v>
      </c>
      <c r="Q6" s="13">
        <f t="shared" si="1"/>
        <v>12.884811605730913</v>
      </c>
      <c r="R6" s="6">
        <v>0.14500000000000002</v>
      </c>
      <c r="S6" s="6">
        <v>0.19500000000000001</v>
      </c>
      <c r="T6" s="110">
        <f t="shared" si="2"/>
        <v>0.42647058823529416</v>
      </c>
      <c r="U6" s="55">
        <v>0.52941176470588236</v>
      </c>
      <c r="V6" s="55">
        <v>0.3235294117647059</v>
      </c>
      <c r="W6" s="55">
        <f t="shared" si="3"/>
        <v>-0.20588235294117646</v>
      </c>
      <c r="X6" s="51">
        <v>9.9999999999999964E-2</v>
      </c>
      <c r="Y6" s="51">
        <v>0.20000000000000007</v>
      </c>
      <c r="Z6" s="51">
        <v>0.20000000000000007</v>
      </c>
      <c r="AA6" s="8">
        <v>2.9411764705882351</v>
      </c>
      <c r="AB6" s="14">
        <f t="shared" si="6"/>
        <v>0.45132830303975763</v>
      </c>
      <c r="AC6" s="8">
        <f t="shared" si="4"/>
        <v>1.0119731035141062</v>
      </c>
      <c r="AD6" s="14">
        <f t="shared" si="5"/>
        <v>4.3808359459485118</v>
      </c>
    </row>
    <row r="7" spans="1:30" ht="15.3" x14ac:dyDescent="0.55000000000000004">
      <c r="A7" s="111">
        <v>2005</v>
      </c>
      <c r="B7" s="3" t="s">
        <v>40</v>
      </c>
      <c r="C7" s="10">
        <v>2</v>
      </c>
      <c r="D7" s="10">
        <v>2</v>
      </c>
      <c r="E7" s="10">
        <v>3</v>
      </c>
      <c r="F7" s="10">
        <v>4</v>
      </c>
      <c r="G7" s="10">
        <v>5</v>
      </c>
      <c r="H7" s="12">
        <v>4</v>
      </c>
      <c r="I7" s="11">
        <v>2</v>
      </c>
      <c r="J7" s="61">
        <v>4</v>
      </c>
      <c r="K7" s="11">
        <v>1</v>
      </c>
      <c r="L7" s="112">
        <v>50</v>
      </c>
      <c r="M7" s="7">
        <v>0.23100000000000001</v>
      </c>
      <c r="N7" s="109">
        <v>3.4</v>
      </c>
      <c r="O7" s="5">
        <v>2.3641453380874395</v>
      </c>
      <c r="P7" s="13">
        <f t="shared" si="0"/>
        <v>1.5704845853534277</v>
      </c>
      <c r="Q7" s="13">
        <f t="shared" si="1"/>
        <v>10.234395402975927</v>
      </c>
      <c r="R7" s="6">
        <v>0.10499999999999998</v>
      </c>
      <c r="S7" s="6">
        <v>0.16999999999999993</v>
      </c>
      <c r="T7" s="110">
        <f t="shared" si="2"/>
        <v>0.38181818181818189</v>
      </c>
      <c r="U7" s="55">
        <v>0.43636363636363651</v>
      </c>
      <c r="V7" s="55">
        <v>0.32727272727272727</v>
      </c>
      <c r="W7" s="55">
        <f t="shared" si="3"/>
        <v>-0.10909090909090924</v>
      </c>
      <c r="X7" s="51"/>
      <c r="Y7" s="51">
        <v>0.7567567567567568</v>
      </c>
      <c r="Z7" s="51">
        <v>0.83783783783783783</v>
      </c>
      <c r="AA7" s="8">
        <v>3.6363636363636376</v>
      </c>
      <c r="AB7" s="14">
        <f t="shared" si="6"/>
        <v>0.55800590194006428</v>
      </c>
      <c r="AC7" s="8">
        <f t="shared" si="4"/>
        <v>0.65013996797404561</v>
      </c>
      <c r="AD7" s="14">
        <f t="shared" si="5"/>
        <v>2.8144587358183792</v>
      </c>
    </row>
    <row r="8" spans="1:30" ht="15.3" x14ac:dyDescent="0.55000000000000004">
      <c r="A8" s="111">
        <v>2005</v>
      </c>
      <c r="B8" s="3" t="s">
        <v>40</v>
      </c>
      <c r="C8" s="10">
        <v>2</v>
      </c>
      <c r="D8" s="10">
        <v>2</v>
      </c>
      <c r="E8" s="10">
        <v>3</v>
      </c>
      <c r="F8" s="10">
        <v>4</v>
      </c>
      <c r="G8" s="10">
        <v>5</v>
      </c>
      <c r="H8" s="12">
        <v>5</v>
      </c>
      <c r="I8" s="11">
        <v>2</v>
      </c>
      <c r="J8" s="11">
        <v>1</v>
      </c>
      <c r="K8" s="11">
        <v>0</v>
      </c>
      <c r="L8" s="112">
        <v>50</v>
      </c>
      <c r="M8" s="7">
        <v>0.23100000000000001</v>
      </c>
      <c r="N8" s="109">
        <v>3.4</v>
      </c>
      <c r="O8" s="5">
        <v>1.2787877713926401</v>
      </c>
      <c r="P8" s="13">
        <f t="shared" si="0"/>
        <v>0.84948943305461255</v>
      </c>
      <c r="Q8" s="13">
        <f t="shared" si="1"/>
        <v>5.5358777982365366</v>
      </c>
      <c r="R8" s="6">
        <v>0.25333333333333335</v>
      </c>
      <c r="S8" s="6">
        <v>0.26</v>
      </c>
      <c r="T8" s="110">
        <f t="shared" si="2"/>
        <v>0.47727272727272718</v>
      </c>
      <c r="U8" s="55">
        <v>0.52597402597402587</v>
      </c>
      <c r="V8" s="55">
        <v>0.42857142857142844</v>
      </c>
      <c r="W8" s="55">
        <f t="shared" si="3"/>
        <v>-9.7402597402597435E-2</v>
      </c>
      <c r="X8" s="51">
        <v>0.53846153846153855</v>
      </c>
      <c r="Y8" s="51">
        <v>0.11538461538461549</v>
      </c>
      <c r="Z8" s="51">
        <v>0.46153846153846151</v>
      </c>
      <c r="AA8" s="8">
        <v>1.94805194805195</v>
      </c>
      <c r="AB8" s="14">
        <f t="shared" si="6"/>
        <v>0.29893173318217747</v>
      </c>
      <c r="AC8" s="8">
        <f t="shared" si="4"/>
        <v>0.65644438931488791</v>
      </c>
      <c r="AD8" s="14">
        <f t="shared" si="5"/>
        <v>2.8417506030947526</v>
      </c>
    </row>
    <row r="9" spans="1:30" ht="15.3" x14ac:dyDescent="0.55000000000000004">
      <c r="A9" s="111">
        <v>2005</v>
      </c>
      <c r="B9" s="3" t="s">
        <v>40</v>
      </c>
      <c r="C9" s="10">
        <v>2</v>
      </c>
      <c r="D9" s="10">
        <v>2</v>
      </c>
      <c r="E9" s="10">
        <v>3</v>
      </c>
      <c r="F9" s="10">
        <v>4</v>
      </c>
      <c r="G9" s="10">
        <v>5</v>
      </c>
      <c r="H9" s="12">
        <v>6</v>
      </c>
      <c r="I9" s="11">
        <v>1</v>
      </c>
      <c r="J9" s="11">
        <v>1</v>
      </c>
      <c r="K9" s="11">
        <v>0</v>
      </c>
      <c r="L9" s="112">
        <v>50</v>
      </c>
      <c r="M9" s="7">
        <v>0.23100000000000001</v>
      </c>
      <c r="N9" s="109">
        <v>3.4</v>
      </c>
      <c r="O9" s="5">
        <v>2.2446537354796328</v>
      </c>
      <c r="P9" s="13">
        <f t="shared" si="0"/>
        <v>1.4911071812017218</v>
      </c>
      <c r="Q9" s="13">
        <f t="shared" si="1"/>
        <v>9.7171157380070685</v>
      </c>
      <c r="R9" s="6">
        <v>0.17000000000000007</v>
      </c>
      <c r="S9" s="6">
        <v>0.19</v>
      </c>
      <c r="T9" s="110">
        <f t="shared" si="2"/>
        <v>0.45833333333333331</v>
      </c>
      <c r="U9" s="55">
        <v>0.47222222222222221</v>
      </c>
      <c r="V9" s="55">
        <v>0.44444444444444442</v>
      </c>
      <c r="W9" s="55">
        <f t="shared" si="3"/>
        <v>-2.777777777777779E-2</v>
      </c>
      <c r="X9" s="51">
        <v>0.42105263157894735</v>
      </c>
      <c r="Y9" s="51">
        <v>5.2631578947368453E-2</v>
      </c>
      <c r="Z9" s="51">
        <v>0.6315789473684208</v>
      </c>
      <c r="AA9" s="8">
        <v>2.7777777777777772</v>
      </c>
      <c r="AB9" s="14">
        <f t="shared" si="6"/>
        <v>0.42625450842643775</v>
      </c>
      <c r="AC9" s="8">
        <f t="shared" si="4"/>
        <v>0.80807534477266796</v>
      </c>
      <c r="AD9" s="14">
        <f t="shared" si="5"/>
        <v>3.4981616656825452</v>
      </c>
    </row>
    <row r="10" spans="1:30" ht="15.3" x14ac:dyDescent="0.55000000000000004">
      <c r="A10" s="113">
        <v>2005</v>
      </c>
      <c r="B10" s="3" t="s">
        <v>40</v>
      </c>
      <c r="C10" s="10">
        <v>2</v>
      </c>
      <c r="D10" s="10">
        <v>2</v>
      </c>
      <c r="E10" s="10">
        <v>3</v>
      </c>
      <c r="F10" s="10">
        <v>4</v>
      </c>
      <c r="G10" s="10">
        <v>5</v>
      </c>
      <c r="H10" s="12">
        <v>7</v>
      </c>
      <c r="I10" s="11">
        <v>1</v>
      </c>
      <c r="J10" s="11">
        <v>3</v>
      </c>
      <c r="K10" s="11">
        <v>0</v>
      </c>
      <c r="L10" s="112">
        <v>50</v>
      </c>
      <c r="M10" s="7">
        <v>0.23100000000000001</v>
      </c>
      <c r="N10" s="109">
        <v>3.4</v>
      </c>
      <c r="O10" s="5">
        <v>1.5177389929790115</v>
      </c>
      <c r="P10" s="13">
        <f t="shared" si="0"/>
        <v>1.008222994865307</v>
      </c>
      <c r="Q10" s="13">
        <f t="shared" si="1"/>
        <v>6.570298670904811</v>
      </c>
      <c r="R10" s="6">
        <v>0.16499999999999998</v>
      </c>
      <c r="S10" s="6">
        <v>0.23</v>
      </c>
      <c r="T10" s="110">
        <f t="shared" si="2"/>
        <v>0.41772151898734167</v>
      </c>
      <c r="U10" s="55">
        <v>0.43037974683544283</v>
      </c>
      <c r="V10" s="55">
        <v>0.40506329113924056</v>
      </c>
      <c r="W10" s="55">
        <f t="shared" si="3"/>
        <v>-2.5316455696202278E-2</v>
      </c>
      <c r="X10" s="51">
        <v>0.60000000000000009</v>
      </c>
      <c r="Y10" s="51">
        <v>0.14999999999999988</v>
      </c>
      <c r="Z10" s="51">
        <v>0.55000000000000004</v>
      </c>
      <c r="AA10" s="8">
        <v>2.5316455696202529</v>
      </c>
      <c r="AB10" s="14">
        <f t="shared" si="6"/>
        <v>0.38848512160384202</v>
      </c>
      <c r="AC10" s="8">
        <f t="shared" si="4"/>
        <v>0.59950690222670966</v>
      </c>
      <c r="AD10" s="14">
        <f t="shared" si="5"/>
        <v>2.5952679750074008</v>
      </c>
    </row>
    <row r="11" spans="1:30" ht="15.3" x14ac:dyDescent="0.55000000000000004">
      <c r="A11" s="113">
        <v>2002</v>
      </c>
      <c r="B11" s="3" t="s">
        <v>17</v>
      </c>
      <c r="C11" s="10">
        <v>3</v>
      </c>
      <c r="D11" s="10">
        <v>2</v>
      </c>
      <c r="E11" s="10">
        <v>1</v>
      </c>
      <c r="F11" s="10">
        <v>1</v>
      </c>
      <c r="G11" s="10">
        <v>7</v>
      </c>
      <c r="H11" s="12">
        <v>1</v>
      </c>
      <c r="I11" s="12">
        <v>1</v>
      </c>
      <c r="J11" s="107">
        <v>4</v>
      </c>
      <c r="K11" s="12">
        <v>1</v>
      </c>
      <c r="L11" s="112">
        <v>200</v>
      </c>
      <c r="M11" s="7">
        <v>0.26</v>
      </c>
      <c r="N11" s="109">
        <v>12.5</v>
      </c>
      <c r="O11" s="5">
        <v>1.3200471754000136</v>
      </c>
      <c r="P11" s="14">
        <f t="shared" si="0"/>
        <v>0.82654837134834802</v>
      </c>
      <c r="Q11" s="13">
        <f t="shared" si="1"/>
        <v>5.0771045207692831</v>
      </c>
      <c r="R11" s="6">
        <v>0.17149999999999999</v>
      </c>
      <c r="S11" s="6">
        <v>0.21650000000000036</v>
      </c>
      <c r="T11" s="110">
        <f t="shared" si="2"/>
        <v>0.44250858504837665</v>
      </c>
      <c r="U11" s="55">
        <v>0.43882909890868238</v>
      </c>
      <c r="V11" s="55">
        <v>0.44618807118807086</v>
      </c>
      <c r="W11" s="55">
        <f t="shared" si="3"/>
        <v>7.358972279388476E-3</v>
      </c>
      <c r="X11" s="51">
        <v>8.3682008368199057E-2</v>
      </c>
      <c r="Y11" s="51">
        <v>0.56276150627615118</v>
      </c>
      <c r="Z11" s="51">
        <v>0.62552301255230047</v>
      </c>
      <c r="AA11" s="8">
        <v>2.5773195876288635</v>
      </c>
      <c r="AB11" s="14">
        <f t="shared" si="6"/>
        <v>0.41958547413872288</v>
      </c>
      <c r="AC11" s="8">
        <f t="shared" si="4"/>
        <v>0.51217830405520581</v>
      </c>
      <c r="AD11" s="14">
        <f t="shared" si="5"/>
        <v>1.9699165540584838</v>
      </c>
    </row>
    <row r="12" spans="1:30" ht="15.3" x14ac:dyDescent="0.55000000000000004">
      <c r="A12" s="111">
        <v>2005</v>
      </c>
      <c r="B12" s="3" t="s">
        <v>38</v>
      </c>
      <c r="C12" s="10">
        <v>3</v>
      </c>
      <c r="D12" s="10">
        <v>2</v>
      </c>
      <c r="E12" s="10">
        <v>3</v>
      </c>
      <c r="F12" s="10">
        <v>1</v>
      </c>
      <c r="G12" s="10">
        <v>7</v>
      </c>
      <c r="H12" s="12">
        <v>6</v>
      </c>
      <c r="I12" s="11">
        <v>1</v>
      </c>
      <c r="J12" s="11">
        <v>1</v>
      </c>
      <c r="K12" s="11">
        <v>0</v>
      </c>
      <c r="L12" s="112">
        <v>50</v>
      </c>
      <c r="M12" s="7">
        <v>0.23599999999999999</v>
      </c>
      <c r="N12" s="109">
        <v>13</v>
      </c>
      <c r="O12" s="5">
        <v>1.6691429007090106</v>
      </c>
      <c r="P12" s="13">
        <f t="shared" si="0"/>
        <v>1.096990873510953</v>
      </c>
      <c r="Q12" s="13">
        <f t="shared" si="1"/>
        <v>7.0726394097839433</v>
      </c>
      <c r="R12" s="6">
        <v>0.30499999999999994</v>
      </c>
      <c r="S12" s="6">
        <v>0.34000000000000008</v>
      </c>
      <c r="T12" s="110">
        <f t="shared" si="2"/>
        <v>0.47267693789118914</v>
      </c>
      <c r="U12" s="55">
        <v>0.46774193548387094</v>
      </c>
      <c r="V12" s="55">
        <v>0.47761194029850729</v>
      </c>
      <c r="W12" s="55">
        <f t="shared" si="3"/>
        <v>9.8700048146363462E-3</v>
      </c>
      <c r="X12" s="51">
        <v>0.43333333333333407</v>
      </c>
      <c r="Y12" s="51">
        <v>0</v>
      </c>
      <c r="Z12" s="51">
        <v>0.53333333333333333</v>
      </c>
      <c r="AA12" s="8">
        <v>1.5503875968992247</v>
      </c>
      <c r="AB12" s="14">
        <f t="shared" si="6"/>
        <v>0.24047048713529465</v>
      </c>
      <c r="AC12" s="8">
        <f t="shared" si="4"/>
        <v>1.0765971709573119</v>
      </c>
      <c r="AD12" s="14">
        <f t="shared" si="5"/>
        <v>4.561852419310644</v>
      </c>
    </row>
    <row r="13" spans="1:30" ht="15.3" x14ac:dyDescent="0.55000000000000004">
      <c r="A13" s="111">
        <v>2005</v>
      </c>
      <c r="B13" s="3" t="s">
        <v>78</v>
      </c>
      <c r="C13" s="10">
        <v>3</v>
      </c>
      <c r="D13" s="10">
        <v>2</v>
      </c>
      <c r="E13" s="10">
        <v>3</v>
      </c>
      <c r="F13" s="10">
        <v>4</v>
      </c>
      <c r="G13" s="10">
        <v>10</v>
      </c>
      <c r="H13" s="12">
        <v>1</v>
      </c>
      <c r="I13" s="11">
        <v>1</v>
      </c>
      <c r="J13" s="11">
        <v>2</v>
      </c>
      <c r="K13" s="11">
        <v>0</v>
      </c>
      <c r="L13" s="112">
        <v>50</v>
      </c>
      <c r="M13" s="7">
        <v>0.248</v>
      </c>
      <c r="N13" s="109">
        <v>8.4</v>
      </c>
      <c r="O13" s="5">
        <v>2.7228708907798129</v>
      </c>
      <c r="P13" s="13">
        <f t="shared" si="0"/>
        <v>1.7456883152119029</v>
      </c>
      <c r="Q13" s="13">
        <f t="shared" si="1"/>
        <v>10.979318107983117</v>
      </c>
      <c r="R13" s="6">
        <v>0.13</v>
      </c>
      <c r="S13" s="6">
        <v>0.26</v>
      </c>
      <c r="T13" s="110">
        <f t="shared" si="2"/>
        <v>0.33289473684210524</v>
      </c>
      <c r="U13" s="55">
        <v>0.35000000000000003</v>
      </c>
      <c r="V13" s="55">
        <v>0.31578947368421051</v>
      </c>
      <c r="W13" s="55">
        <f t="shared" si="3"/>
        <v>-3.4210526315789525E-2</v>
      </c>
      <c r="X13" s="51">
        <v>0.70588235294117674</v>
      </c>
      <c r="Y13" s="51">
        <v>0.23529411764705849</v>
      </c>
      <c r="Z13" s="51">
        <v>0.52941176470588236</v>
      </c>
      <c r="AA13" s="8">
        <v>2.5641025641025639</v>
      </c>
      <c r="AB13" s="14">
        <f t="shared" si="6"/>
        <v>0.40768687464334535</v>
      </c>
      <c r="AC13" s="8">
        <f t="shared" si="4"/>
        <v>1.061919647404127</v>
      </c>
      <c r="AD13" s="14">
        <f t="shared" si="5"/>
        <v>4.2819340621134154</v>
      </c>
    </row>
    <row r="14" spans="1:30" ht="15.3" x14ac:dyDescent="0.55000000000000004">
      <c r="A14" s="111">
        <v>2002</v>
      </c>
      <c r="B14" s="4" t="s">
        <v>22</v>
      </c>
      <c r="C14" s="10">
        <v>4</v>
      </c>
      <c r="D14" s="10">
        <v>2</v>
      </c>
      <c r="E14" s="10">
        <v>1</v>
      </c>
      <c r="F14" s="10">
        <v>2</v>
      </c>
      <c r="G14" s="10">
        <v>12</v>
      </c>
      <c r="H14" s="12">
        <v>2</v>
      </c>
      <c r="I14" s="11">
        <v>1</v>
      </c>
      <c r="J14" s="61">
        <v>6</v>
      </c>
      <c r="K14" s="11">
        <v>1</v>
      </c>
      <c r="L14" s="112">
        <v>200</v>
      </c>
      <c r="M14" s="7">
        <v>0.21</v>
      </c>
      <c r="N14" s="109">
        <v>3.9</v>
      </c>
      <c r="O14" s="5">
        <v>1.72</v>
      </c>
      <c r="P14" s="13">
        <f t="shared" si="0"/>
        <v>1.1983516987282818</v>
      </c>
      <c r="Q14" s="13">
        <f t="shared" si="1"/>
        <v>8.1904761904761898</v>
      </c>
      <c r="R14" s="6">
        <v>0.11900000000000002</v>
      </c>
      <c r="S14" s="6">
        <v>0.16574999999999998</v>
      </c>
      <c r="T14" s="110">
        <f t="shared" si="2"/>
        <v>0.41749779360484862</v>
      </c>
      <c r="U14" s="55">
        <v>0.43174061433447114</v>
      </c>
      <c r="V14" s="55">
        <v>0.40325497287522605</v>
      </c>
      <c r="W14" s="55">
        <f t="shared" si="3"/>
        <v>-2.8485641459245092E-2</v>
      </c>
      <c r="X14" s="51">
        <v>0</v>
      </c>
      <c r="Y14" s="51">
        <v>0.19097222222222199</v>
      </c>
      <c r="Z14" s="51">
        <v>0.32986111111111099</v>
      </c>
      <c r="AA14" s="9">
        <v>3.5118525021949076</v>
      </c>
      <c r="AB14" s="14">
        <f t="shared" si="6"/>
        <v>0.51382048049684381</v>
      </c>
      <c r="AC14" s="8">
        <f t="shared" si="4"/>
        <v>0.48977000000000004</v>
      </c>
      <c r="AD14" s="14">
        <f t="shared" si="5"/>
        <v>2.3322380952380954</v>
      </c>
    </row>
    <row r="15" spans="1:30" ht="15.3" x14ac:dyDescent="0.55000000000000004">
      <c r="A15" s="111">
        <v>2002</v>
      </c>
      <c r="B15" s="4" t="s">
        <v>22</v>
      </c>
      <c r="C15" s="10">
        <v>4</v>
      </c>
      <c r="D15" s="10">
        <v>2</v>
      </c>
      <c r="E15" s="10">
        <v>1</v>
      </c>
      <c r="F15" s="10">
        <v>2</v>
      </c>
      <c r="G15" s="10">
        <v>12</v>
      </c>
      <c r="H15" s="12">
        <v>3</v>
      </c>
      <c r="I15" s="11">
        <v>1</v>
      </c>
      <c r="J15" s="61">
        <v>6</v>
      </c>
      <c r="K15" s="11">
        <v>1</v>
      </c>
      <c r="L15" s="112">
        <v>200</v>
      </c>
      <c r="M15" s="7">
        <v>0.21</v>
      </c>
      <c r="N15" s="109">
        <v>3.9</v>
      </c>
      <c r="O15" s="5">
        <v>1.56</v>
      </c>
      <c r="P15" s="13">
        <f t="shared" si="0"/>
        <v>1.0868771221023952</v>
      </c>
      <c r="Q15" s="13">
        <f t="shared" si="1"/>
        <v>7.4285714285714288</v>
      </c>
      <c r="R15" s="6">
        <v>0.13650000000000001</v>
      </c>
      <c r="S15" s="6">
        <v>0.16950000000000001</v>
      </c>
      <c r="T15" s="110">
        <f t="shared" si="2"/>
        <v>0.44611967117260237</v>
      </c>
      <c r="U15" s="55">
        <v>0.47135842880523737</v>
      </c>
      <c r="V15" s="55">
        <v>0.42088091353996737</v>
      </c>
      <c r="W15" s="55">
        <f t="shared" si="3"/>
        <v>-5.0477515265270001E-2</v>
      </c>
      <c r="X15" s="51">
        <v>7.9872204472843419E-2</v>
      </c>
      <c r="Y15" s="51">
        <v>0.33546325878594241</v>
      </c>
      <c r="Z15" s="51">
        <v>0.303514376996805</v>
      </c>
      <c r="AA15" s="9">
        <v>3.2679738562091503</v>
      </c>
      <c r="AB15" s="14">
        <f t="shared" si="6"/>
        <v>0.47813850268456298</v>
      </c>
      <c r="AC15" s="8">
        <f t="shared" si="4"/>
        <v>0.47736000000000001</v>
      </c>
      <c r="AD15" s="14">
        <f t="shared" si="5"/>
        <v>2.2731428571428571</v>
      </c>
    </row>
    <row r="16" spans="1:30" ht="15.3" x14ac:dyDescent="0.55000000000000004">
      <c r="A16" s="111">
        <v>2002</v>
      </c>
      <c r="B16" s="4" t="s">
        <v>22</v>
      </c>
      <c r="C16" s="10">
        <v>4</v>
      </c>
      <c r="D16" s="10">
        <v>2</v>
      </c>
      <c r="E16" s="10">
        <v>1</v>
      </c>
      <c r="F16" s="10">
        <v>2</v>
      </c>
      <c r="G16" s="10">
        <v>12</v>
      </c>
      <c r="H16" s="12">
        <v>4</v>
      </c>
      <c r="I16" s="11">
        <v>1</v>
      </c>
      <c r="J16" s="61">
        <v>6</v>
      </c>
      <c r="K16" s="11">
        <v>1</v>
      </c>
      <c r="L16" s="112">
        <v>200</v>
      </c>
      <c r="M16" s="7">
        <v>0.21</v>
      </c>
      <c r="N16" s="109">
        <v>3.9</v>
      </c>
      <c r="O16" s="5">
        <v>1.53</v>
      </c>
      <c r="P16" s="13">
        <f t="shared" si="0"/>
        <v>1.0659756389850414</v>
      </c>
      <c r="Q16" s="13">
        <f t="shared" si="1"/>
        <v>7.2857142857142865</v>
      </c>
      <c r="R16" s="6">
        <v>0.13700000000000001</v>
      </c>
      <c r="S16" s="6">
        <v>0.19024999999999997</v>
      </c>
      <c r="T16" s="110">
        <f t="shared" si="2"/>
        <v>0.41852778128050294</v>
      </c>
      <c r="U16" s="55">
        <v>0.41213063763608104</v>
      </c>
      <c r="V16" s="55">
        <v>0.42492492492492484</v>
      </c>
      <c r="W16" s="55">
        <f t="shared" si="3"/>
        <v>1.2794287288843798E-2</v>
      </c>
      <c r="X16" s="51">
        <v>0.10638297872340402</v>
      </c>
      <c r="Y16" s="51">
        <v>0.22492401215805494</v>
      </c>
      <c r="Z16" s="51">
        <v>0.42249240121580556</v>
      </c>
      <c r="AA16" s="9">
        <v>3.0557677616501149</v>
      </c>
      <c r="AB16" s="14">
        <f t="shared" si="6"/>
        <v>0.4470905479647862</v>
      </c>
      <c r="AC16" s="8">
        <f t="shared" si="4"/>
        <v>0.50069249999999998</v>
      </c>
      <c r="AD16" s="14">
        <f t="shared" si="5"/>
        <v>2.3842500000000002</v>
      </c>
    </row>
    <row r="17" spans="1:30" ht="15.3" x14ac:dyDescent="0.55000000000000004">
      <c r="A17" s="111">
        <v>2002</v>
      </c>
      <c r="B17" s="4" t="s">
        <v>22</v>
      </c>
      <c r="C17" s="10">
        <v>4</v>
      </c>
      <c r="D17" s="10">
        <v>2</v>
      </c>
      <c r="E17" s="10">
        <v>1</v>
      </c>
      <c r="F17" s="10">
        <v>2</v>
      </c>
      <c r="G17" s="10">
        <v>12</v>
      </c>
      <c r="H17" s="12">
        <v>5</v>
      </c>
      <c r="I17" s="11">
        <v>1</v>
      </c>
      <c r="J17" s="61">
        <v>4</v>
      </c>
      <c r="K17" s="11">
        <v>1</v>
      </c>
      <c r="L17" s="112">
        <v>200</v>
      </c>
      <c r="M17" s="7">
        <v>0.21</v>
      </c>
      <c r="N17" s="109">
        <v>3.9</v>
      </c>
      <c r="O17" s="5">
        <v>1.35</v>
      </c>
      <c r="P17" s="13">
        <f t="shared" si="0"/>
        <v>0.94056674028091902</v>
      </c>
      <c r="Q17" s="13">
        <f t="shared" si="1"/>
        <v>6.4285714285714288</v>
      </c>
      <c r="R17" s="6">
        <v>0.13750000000000001</v>
      </c>
      <c r="S17" s="6">
        <v>0.14825000000000002</v>
      </c>
      <c r="T17" s="110">
        <f t="shared" si="2"/>
        <v>0.47580835313754566</v>
      </c>
      <c r="U17" s="55">
        <v>0.42885375494071148</v>
      </c>
      <c r="V17" s="55">
        <v>0.52276295133437989</v>
      </c>
      <c r="W17" s="55">
        <f t="shared" si="3"/>
        <v>9.3909196393668404E-2</v>
      </c>
      <c r="X17" s="51">
        <v>0.20149253731343281</v>
      </c>
      <c r="Y17" s="51">
        <v>0.77238805970149249</v>
      </c>
      <c r="Z17" s="51">
        <v>0.83955223880596996</v>
      </c>
      <c r="AA17" s="9">
        <v>3.499562554680665</v>
      </c>
      <c r="AB17" s="14">
        <f t="shared" si="6"/>
        <v>0.51202233358346905</v>
      </c>
      <c r="AC17" s="8">
        <f t="shared" si="4"/>
        <v>0.38576250000000001</v>
      </c>
      <c r="AD17" s="14">
        <f t="shared" si="5"/>
        <v>1.8369642857142858</v>
      </c>
    </row>
    <row r="18" spans="1:30" ht="15.3" x14ac:dyDescent="0.55000000000000004">
      <c r="A18" s="111">
        <v>2002</v>
      </c>
      <c r="B18" s="4" t="s">
        <v>22</v>
      </c>
      <c r="C18" s="10">
        <v>4</v>
      </c>
      <c r="D18" s="10">
        <v>2</v>
      </c>
      <c r="E18" s="10">
        <v>1</v>
      </c>
      <c r="F18" s="10">
        <v>2</v>
      </c>
      <c r="G18" s="10">
        <v>12</v>
      </c>
      <c r="H18" s="12">
        <v>6</v>
      </c>
      <c r="I18" s="11">
        <v>1</v>
      </c>
      <c r="J18" s="11">
        <v>3</v>
      </c>
      <c r="K18" s="11">
        <v>0</v>
      </c>
      <c r="L18" s="112">
        <v>200</v>
      </c>
      <c r="M18" s="7">
        <v>0.21</v>
      </c>
      <c r="N18" s="109">
        <v>3.9</v>
      </c>
      <c r="O18" s="5">
        <v>1.88</v>
      </c>
      <c r="P18" s="13">
        <f t="shared" si="0"/>
        <v>1.3098262753541685</v>
      </c>
      <c r="Q18" s="13">
        <f t="shared" si="1"/>
        <v>8.9523809523809526</v>
      </c>
      <c r="R18" s="72">
        <v>9.4500000000000056E-2</v>
      </c>
      <c r="S18" s="72">
        <v>0.14800000000000002</v>
      </c>
      <c r="T18" s="110">
        <f t="shared" si="2"/>
        <v>0.38275344983010895</v>
      </c>
      <c r="U18" s="71">
        <v>0.43297101449275388</v>
      </c>
      <c r="V18" s="71">
        <v>0.33253588516746402</v>
      </c>
      <c r="W18" s="55">
        <f t="shared" si="3"/>
        <v>-0.10043512932528986</v>
      </c>
      <c r="X18" s="51">
        <v>0.41806020066889588</v>
      </c>
      <c r="Y18" s="51">
        <v>8.3612040133778986E-2</v>
      </c>
      <c r="Z18" s="51">
        <v>0.86622073578595304</v>
      </c>
      <c r="AA18" s="9">
        <v>4.1237113402061842</v>
      </c>
      <c r="AB18" s="14">
        <f t="shared" si="6"/>
        <v>0.60334178070711841</v>
      </c>
      <c r="AC18" s="8">
        <f t="shared" si="4"/>
        <v>0.45590000000000014</v>
      </c>
      <c r="AD18" s="14">
        <f t="shared" si="5"/>
        <v>2.1709523809523819</v>
      </c>
    </row>
    <row r="19" spans="1:30" ht="15.3" x14ac:dyDescent="0.55000000000000004">
      <c r="A19" s="113">
        <v>2002</v>
      </c>
      <c r="B19" s="65" t="s">
        <v>22</v>
      </c>
      <c r="C19" s="10">
        <v>4</v>
      </c>
      <c r="D19" s="10">
        <v>2</v>
      </c>
      <c r="E19" s="10">
        <v>1</v>
      </c>
      <c r="F19" s="10">
        <v>2</v>
      </c>
      <c r="G19" s="10">
        <v>12</v>
      </c>
      <c r="H19" s="12">
        <v>7</v>
      </c>
      <c r="I19" s="11">
        <v>1</v>
      </c>
      <c r="J19" s="61">
        <v>7</v>
      </c>
      <c r="K19" s="11">
        <v>1</v>
      </c>
      <c r="L19" s="112">
        <v>200</v>
      </c>
      <c r="M19" s="7">
        <v>0.21</v>
      </c>
      <c r="N19" s="109">
        <v>3.9</v>
      </c>
      <c r="O19" s="5">
        <v>2.2027853830069284</v>
      </c>
      <c r="P19" s="14">
        <f t="shared" si="0"/>
        <v>1.5347160498024313</v>
      </c>
      <c r="Q19" s="13">
        <f t="shared" si="1"/>
        <v>10.489454204794898</v>
      </c>
      <c r="R19" s="6">
        <v>9.9999999999997868E-2</v>
      </c>
      <c r="S19" s="6">
        <v>0.19299999999999962</v>
      </c>
      <c r="T19" s="110">
        <f t="shared" si="2"/>
        <v>0.34129692832764069</v>
      </c>
      <c r="U19" s="55">
        <v>0.30716723549487057</v>
      </c>
      <c r="V19" s="55">
        <v>0.37542662116041081</v>
      </c>
      <c r="W19" s="55">
        <f t="shared" si="3"/>
        <v>6.825938566554024E-2</v>
      </c>
      <c r="X19" s="51">
        <v>0</v>
      </c>
      <c r="Y19" s="51">
        <v>0.29865771812079894</v>
      </c>
      <c r="Z19" s="51">
        <v>0.40268456375837824</v>
      </c>
      <c r="AA19" s="9">
        <v>3.41296928327648</v>
      </c>
      <c r="AB19" s="14">
        <f t="shared" si="6"/>
        <v>0.49935283898115201</v>
      </c>
      <c r="AC19" s="8">
        <f t="shared" si="4"/>
        <v>0.64541611722102443</v>
      </c>
      <c r="AD19" s="14">
        <f t="shared" si="5"/>
        <v>3.0734100820048784</v>
      </c>
    </row>
    <row r="20" spans="1:30" ht="15.3" x14ac:dyDescent="0.55000000000000004">
      <c r="A20" s="111">
        <v>2002</v>
      </c>
      <c r="B20" s="4" t="s">
        <v>22</v>
      </c>
      <c r="C20" s="10">
        <v>4</v>
      </c>
      <c r="D20" s="10">
        <v>2</v>
      </c>
      <c r="E20" s="10">
        <v>1</v>
      </c>
      <c r="F20" s="10">
        <v>2</v>
      </c>
      <c r="G20" s="10">
        <v>12</v>
      </c>
      <c r="H20" s="12">
        <v>8</v>
      </c>
      <c r="I20" s="11">
        <v>1</v>
      </c>
      <c r="J20" s="61">
        <v>6</v>
      </c>
      <c r="K20" s="11">
        <v>1</v>
      </c>
      <c r="L20" s="112">
        <v>200</v>
      </c>
      <c r="M20" s="7">
        <v>0.21</v>
      </c>
      <c r="N20" s="109">
        <v>3.9</v>
      </c>
      <c r="O20" s="5">
        <v>1.37</v>
      </c>
      <c r="P20" s="13">
        <f t="shared" si="0"/>
        <v>0.95450106235915488</v>
      </c>
      <c r="Q20" s="13">
        <f t="shared" si="1"/>
        <v>6.5238095238095246</v>
      </c>
      <c r="R20" s="6">
        <v>0.151</v>
      </c>
      <c r="S20" s="6">
        <v>0.18524999999999997</v>
      </c>
      <c r="T20" s="110">
        <f t="shared" si="2"/>
        <v>0.44899435138207577</v>
      </c>
      <c r="U20" s="55">
        <v>0.45387994143484617</v>
      </c>
      <c r="V20" s="55">
        <v>0.44410876132930532</v>
      </c>
      <c r="W20" s="55">
        <f t="shared" si="3"/>
        <v>-9.7711801055408443E-3</v>
      </c>
      <c r="X20" s="51">
        <v>0</v>
      </c>
      <c r="Y20" s="51">
        <v>0.42693409742120347</v>
      </c>
      <c r="Z20" s="51">
        <v>0.3581661891117478</v>
      </c>
      <c r="AA20" s="9">
        <v>2.9739776951672869</v>
      </c>
      <c r="AB20" s="14">
        <f t="shared" si="6"/>
        <v>0.43512381210847972</v>
      </c>
      <c r="AC20" s="8">
        <f t="shared" si="4"/>
        <v>0.46066249999999992</v>
      </c>
      <c r="AD20" s="14">
        <f t="shared" si="5"/>
        <v>2.1936309523809521</v>
      </c>
    </row>
    <row r="21" spans="1:30" ht="15.3" x14ac:dyDescent="0.55000000000000004">
      <c r="A21" s="113">
        <v>2002</v>
      </c>
      <c r="B21" s="65" t="s">
        <v>22</v>
      </c>
      <c r="C21" s="10">
        <v>4</v>
      </c>
      <c r="D21" s="10">
        <v>2</v>
      </c>
      <c r="E21" s="10">
        <v>1</v>
      </c>
      <c r="F21" s="10">
        <v>2</v>
      </c>
      <c r="G21" s="10">
        <v>12</v>
      </c>
      <c r="H21" s="12">
        <v>10</v>
      </c>
      <c r="I21" s="11">
        <v>1</v>
      </c>
      <c r="J21" s="11">
        <v>1</v>
      </c>
      <c r="K21" s="11">
        <v>0</v>
      </c>
      <c r="L21" s="112">
        <v>200</v>
      </c>
      <c r="M21" s="7">
        <v>0.21</v>
      </c>
      <c r="N21" s="109">
        <v>3.9</v>
      </c>
      <c r="O21" s="5">
        <v>1.2220195930312259</v>
      </c>
      <c r="P21" s="13">
        <f t="shared" si="0"/>
        <v>0.85140072976058911</v>
      </c>
      <c r="Q21" s="13">
        <f t="shared" si="1"/>
        <v>5.8191409191963137</v>
      </c>
      <c r="R21" s="6">
        <v>0.17450000000000188</v>
      </c>
      <c r="S21" s="6">
        <v>0.19899999999999807</v>
      </c>
      <c r="T21" s="110">
        <f t="shared" si="2"/>
        <v>0.46746512424069658</v>
      </c>
      <c r="U21" s="55">
        <v>0.48710990502035395</v>
      </c>
      <c r="V21" s="55">
        <v>0.44782034346103922</v>
      </c>
      <c r="W21" s="55">
        <f t="shared" si="3"/>
        <v>-3.9289561559314734E-2</v>
      </c>
      <c r="X21" s="51">
        <v>0.51219512195121997</v>
      </c>
      <c r="Y21" s="51">
        <v>2.7100271002704651E-2</v>
      </c>
      <c r="Z21" s="51">
        <v>0.53929539295392459</v>
      </c>
      <c r="AA21" s="8">
        <v>2.6773761713520754</v>
      </c>
      <c r="AB21" s="14">
        <f t="shared" si="6"/>
        <v>0.39172792991024441</v>
      </c>
      <c r="AC21" s="8">
        <f t="shared" si="4"/>
        <v>0.45642431799716277</v>
      </c>
      <c r="AD21" s="14">
        <f t="shared" si="5"/>
        <v>2.1734491333198229</v>
      </c>
    </row>
    <row r="22" spans="1:30" ht="15.3" x14ac:dyDescent="0.55000000000000004">
      <c r="A22" s="111">
        <v>2002</v>
      </c>
      <c r="B22" s="4" t="s">
        <v>23</v>
      </c>
      <c r="C22" s="10">
        <v>5</v>
      </c>
      <c r="D22" s="10">
        <v>2</v>
      </c>
      <c r="E22" s="10">
        <v>1</v>
      </c>
      <c r="F22" s="10">
        <v>1</v>
      </c>
      <c r="G22" s="10">
        <v>14</v>
      </c>
      <c r="H22" s="12">
        <v>1</v>
      </c>
      <c r="I22" s="11">
        <v>1</v>
      </c>
      <c r="J22" s="61">
        <v>5</v>
      </c>
      <c r="K22" s="11">
        <v>1</v>
      </c>
      <c r="L22" s="112">
        <v>200</v>
      </c>
      <c r="M22" s="7">
        <v>0.33</v>
      </c>
      <c r="N22" s="109">
        <v>24</v>
      </c>
      <c r="O22" s="5">
        <v>1.81</v>
      </c>
      <c r="P22" s="13">
        <f t="shared" si="0"/>
        <v>1.0059747990824452</v>
      </c>
      <c r="Q22" s="13">
        <f t="shared" si="1"/>
        <v>5.4848484848484844</v>
      </c>
      <c r="R22" s="6">
        <v>0.18275000000000002</v>
      </c>
      <c r="S22" s="6">
        <v>0.18700000000000006</v>
      </c>
      <c r="T22" s="110">
        <f t="shared" si="2"/>
        <v>0.48885834923769583</v>
      </c>
      <c r="U22" s="55">
        <v>0.55168119551681183</v>
      </c>
      <c r="V22" s="55">
        <v>0.42603550295857984</v>
      </c>
      <c r="W22" s="55">
        <f t="shared" si="3"/>
        <v>-0.12564569255823199</v>
      </c>
      <c r="X22" s="51">
        <v>0.14705882352941169</v>
      </c>
      <c r="Y22" s="51">
        <v>0.43850267379679131</v>
      </c>
      <c r="Z22" s="51">
        <v>0.25133689839572187</v>
      </c>
      <c r="AA22" s="8">
        <v>2.7045300878972274</v>
      </c>
      <c r="AB22" s="14">
        <f t="shared" si="6"/>
        <v>0.49603724137513683</v>
      </c>
      <c r="AC22" s="8">
        <f t="shared" si="4"/>
        <v>0.66924750000000011</v>
      </c>
      <c r="AD22" s="14">
        <f t="shared" si="5"/>
        <v>2.0280227272727274</v>
      </c>
    </row>
    <row r="23" spans="1:30" ht="15.3" x14ac:dyDescent="0.55000000000000004">
      <c r="A23" s="113">
        <v>2002</v>
      </c>
      <c r="B23" s="65" t="s">
        <v>23</v>
      </c>
      <c r="C23" s="10">
        <v>5</v>
      </c>
      <c r="D23" s="10">
        <v>2</v>
      </c>
      <c r="E23" s="10">
        <v>1</v>
      </c>
      <c r="F23" s="10">
        <v>1</v>
      </c>
      <c r="G23" s="10">
        <v>14</v>
      </c>
      <c r="H23" s="12">
        <v>2</v>
      </c>
      <c r="I23" s="11">
        <v>1</v>
      </c>
      <c r="J23" s="61">
        <v>5</v>
      </c>
      <c r="K23" s="11">
        <v>1</v>
      </c>
      <c r="L23" s="112">
        <v>200</v>
      </c>
      <c r="M23" s="7">
        <v>0.33</v>
      </c>
      <c r="N23" s="109">
        <v>24</v>
      </c>
      <c r="O23" s="5">
        <v>1.69</v>
      </c>
      <c r="P23" s="14">
        <f t="shared" si="0"/>
        <v>0.93928033726482452</v>
      </c>
      <c r="Q23" s="13">
        <f t="shared" si="1"/>
        <v>5.1212121212121211</v>
      </c>
      <c r="R23" s="6">
        <v>0.21875</v>
      </c>
      <c r="S23" s="6">
        <v>0.26900000000000013</v>
      </c>
      <c r="T23" s="110">
        <f t="shared" si="2"/>
        <v>0.45196450918390196</v>
      </c>
      <c r="U23" s="55">
        <v>0.47402247631172989</v>
      </c>
      <c r="V23" s="55">
        <v>0.42990654205607404</v>
      </c>
      <c r="W23" s="55">
        <f t="shared" si="3"/>
        <v>-4.4115934255655853E-2</v>
      </c>
      <c r="X23" s="51"/>
      <c r="Y23" s="51"/>
      <c r="Z23" s="51"/>
      <c r="AA23" s="8">
        <v>2.0026702269692933</v>
      </c>
      <c r="AB23" s="14">
        <f t="shared" si="6"/>
        <v>0.36730928571119553</v>
      </c>
      <c r="AC23" s="8">
        <f t="shared" si="4"/>
        <v>0.84387333333333292</v>
      </c>
      <c r="AD23" s="14">
        <f t="shared" si="5"/>
        <v>2.5571919191919177</v>
      </c>
    </row>
    <row r="24" spans="1:30" ht="15.3" x14ac:dyDescent="0.55000000000000004">
      <c r="A24" s="113">
        <v>2004</v>
      </c>
      <c r="B24" s="3" t="s">
        <v>25</v>
      </c>
      <c r="C24" s="10">
        <v>5</v>
      </c>
      <c r="D24" s="10">
        <v>2</v>
      </c>
      <c r="E24" s="10">
        <v>2</v>
      </c>
      <c r="F24" s="10">
        <v>3</v>
      </c>
      <c r="G24" s="10">
        <v>16</v>
      </c>
      <c r="H24" s="12">
        <v>1</v>
      </c>
      <c r="I24" s="11">
        <v>1</v>
      </c>
      <c r="J24" s="61">
        <v>7</v>
      </c>
      <c r="K24" s="11">
        <v>1</v>
      </c>
      <c r="L24" s="112">
        <v>60</v>
      </c>
      <c r="M24" s="7">
        <v>0.33</v>
      </c>
      <c r="N24" s="109">
        <v>26</v>
      </c>
      <c r="O24" s="5">
        <v>2.3334717054300111</v>
      </c>
      <c r="P24" s="14">
        <f t="shared" si="0"/>
        <v>1.2969136630025007</v>
      </c>
      <c r="Q24" s="14">
        <f t="shared" si="1"/>
        <v>7.0711263800909423</v>
      </c>
      <c r="R24" s="6">
        <v>0.16700000000000001</v>
      </c>
      <c r="S24" s="6">
        <v>0.26700000000000002</v>
      </c>
      <c r="T24" s="110">
        <f t="shared" si="2"/>
        <v>0.38479262672811065</v>
      </c>
      <c r="U24" s="55">
        <v>0.38479262672811054</v>
      </c>
      <c r="V24" s="55">
        <v>0.38479262672811071</v>
      </c>
      <c r="W24" s="55">
        <f t="shared" si="3"/>
        <v>0</v>
      </c>
      <c r="X24" s="51">
        <v>0</v>
      </c>
      <c r="Y24" s="51">
        <v>0.66583541147132164</v>
      </c>
      <c r="Z24" s="51">
        <v>0.66583541147132164</v>
      </c>
      <c r="AA24" s="8">
        <v>2.3041474654377883</v>
      </c>
      <c r="AB24" s="14">
        <f t="shared" si="6"/>
        <v>0.42260315667847209</v>
      </c>
      <c r="AC24" s="8">
        <f t="shared" si="4"/>
        <v>1.0127267201566248</v>
      </c>
      <c r="AD24" s="14">
        <f t="shared" si="5"/>
        <v>3.0688688489594691</v>
      </c>
    </row>
    <row r="25" spans="1:30" ht="15.3" x14ac:dyDescent="0.55000000000000004">
      <c r="A25" s="111">
        <v>2004</v>
      </c>
      <c r="B25" s="2" t="s">
        <v>58</v>
      </c>
      <c r="C25" s="10">
        <v>6</v>
      </c>
      <c r="D25" s="10">
        <v>2</v>
      </c>
      <c r="E25" s="10">
        <v>2</v>
      </c>
      <c r="F25" s="10">
        <v>4</v>
      </c>
      <c r="G25" s="10">
        <v>20</v>
      </c>
      <c r="H25" s="12">
        <v>3</v>
      </c>
      <c r="I25" s="11">
        <v>1</v>
      </c>
      <c r="J25" s="11">
        <v>1</v>
      </c>
      <c r="K25" s="11">
        <v>0</v>
      </c>
      <c r="L25" s="112">
        <v>60</v>
      </c>
      <c r="M25" s="7">
        <v>0.26</v>
      </c>
      <c r="N25" s="109">
        <v>7.2</v>
      </c>
      <c r="O25" s="5">
        <v>2.3262414312739015</v>
      </c>
      <c r="P25" s="13">
        <f t="shared" si="0"/>
        <v>1.4565775392079017</v>
      </c>
      <c r="Q25" s="13">
        <f t="shared" si="1"/>
        <v>8.9470824279765431</v>
      </c>
      <c r="R25" s="6">
        <v>0.1835</v>
      </c>
      <c r="S25" s="6">
        <v>0.21699999999999997</v>
      </c>
      <c r="T25" s="110">
        <f t="shared" si="2"/>
        <v>0.45895627248201437</v>
      </c>
      <c r="U25" s="55">
        <v>0.44004796163069543</v>
      </c>
      <c r="V25" s="55">
        <v>0.47786458333333331</v>
      </c>
      <c r="W25" s="55">
        <f t="shared" si="3"/>
        <v>3.7816621702637887E-2</v>
      </c>
      <c r="X25" s="51">
        <v>0.42826552462526762</v>
      </c>
      <c r="Y25" s="51">
        <v>0</v>
      </c>
      <c r="Z25" s="51">
        <v>0.42826552462526762</v>
      </c>
      <c r="AA25" s="8">
        <v>2.4968789013732837</v>
      </c>
      <c r="AB25" s="14">
        <f t="shared" si="6"/>
        <v>0.40648979766747734</v>
      </c>
      <c r="AC25" s="8">
        <f t="shared" si="4"/>
        <v>0.93165969322519737</v>
      </c>
      <c r="AD25" s="14">
        <f t="shared" si="5"/>
        <v>3.5833065124046053</v>
      </c>
    </row>
    <row r="26" spans="1:30" ht="15.3" x14ac:dyDescent="0.55000000000000004">
      <c r="A26" s="111">
        <v>2004</v>
      </c>
      <c r="B26" s="2" t="s">
        <v>58</v>
      </c>
      <c r="C26" s="10">
        <v>6</v>
      </c>
      <c r="D26" s="10">
        <v>2</v>
      </c>
      <c r="E26" s="10">
        <v>2</v>
      </c>
      <c r="F26" s="10">
        <v>4</v>
      </c>
      <c r="G26" s="10">
        <v>20</v>
      </c>
      <c r="H26" s="12">
        <v>4</v>
      </c>
      <c r="I26" s="11">
        <v>1</v>
      </c>
      <c r="J26" s="11">
        <v>3</v>
      </c>
      <c r="K26" s="11">
        <v>0</v>
      </c>
      <c r="L26" s="112">
        <v>60</v>
      </c>
      <c r="M26" s="7">
        <v>0.26</v>
      </c>
      <c r="N26" s="109">
        <v>7.2</v>
      </c>
      <c r="O26" s="5">
        <v>1.8274874332518853</v>
      </c>
      <c r="P26" s="13">
        <f t="shared" si="0"/>
        <v>1.1442824088132988</v>
      </c>
      <c r="Q26" s="13">
        <f t="shared" si="1"/>
        <v>7.0287978201995589</v>
      </c>
      <c r="R26" s="6">
        <v>0.22499999999999998</v>
      </c>
      <c r="S26" s="6">
        <v>0.25849999999999995</v>
      </c>
      <c r="T26" s="110">
        <f t="shared" si="2"/>
        <v>0.46535677352637023</v>
      </c>
      <c r="U26" s="55">
        <v>0.41365046535677352</v>
      </c>
      <c r="V26" s="55">
        <v>0.51706308169596693</v>
      </c>
      <c r="W26" s="55">
        <f t="shared" si="3"/>
        <v>0.10341261633919341</v>
      </c>
      <c r="X26" s="51">
        <v>0.66799999999999993</v>
      </c>
      <c r="Y26" s="51">
        <v>0.86599999999999999</v>
      </c>
      <c r="Z26" s="51">
        <v>0.53400000000000003</v>
      </c>
      <c r="AA26" s="8">
        <v>2.0682523267838677</v>
      </c>
      <c r="AB26" s="14">
        <f t="shared" si="6"/>
        <v>0.33670974967078521</v>
      </c>
      <c r="AC26" s="8">
        <f t="shared" si="4"/>
        <v>0.88359017397728656</v>
      </c>
      <c r="AD26" s="14">
        <f t="shared" si="5"/>
        <v>3.3984237460664866</v>
      </c>
    </row>
    <row r="27" spans="1:30" ht="15.3" x14ac:dyDescent="0.55000000000000004">
      <c r="A27" s="113">
        <v>2004</v>
      </c>
      <c r="B27" s="3" t="s">
        <v>58</v>
      </c>
      <c r="C27" s="10">
        <v>6</v>
      </c>
      <c r="D27" s="10">
        <v>2</v>
      </c>
      <c r="E27" s="10">
        <v>2</v>
      </c>
      <c r="F27" s="10">
        <v>4</v>
      </c>
      <c r="G27" s="10">
        <v>20</v>
      </c>
      <c r="H27" s="12">
        <v>7</v>
      </c>
      <c r="I27" s="11">
        <v>1</v>
      </c>
      <c r="J27" s="61">
        <v>7</v>
      </c>
      <c r="K27" s="11">
        <v>1</v>
      </c>
      <c r="L27" s="112">
        <v>60</v>
      </c>
      <c r="M27" s="7">
        <v>0.26</v>
      </c>
      <c r="N27" s="109">
        <v>7.2</v>
      </c>
      <c r="O27" s="5">
        <v>2.8779504147162442</v>
      </c>
      <c r="P27" s="14">
        <f t="shared" si="0"/>
        <v>1.8020304671188572</v>
      </c>
      <c r="Q27" s="13">
        <f t="shared" si="1"/>
        <v>11.069040056600938</v>
      </c>
      <c r="R27" s="6">
        <v>0.15</v>
      </c>
      <c r="S27" s="6">
        <v>0.1835</v>
      </c>
      <c r="T27" s="110">
        <f t="shared" si="2"/>
        <v>0.4496996996996997</v>
      </c>
      <c r="U27" s="55">
        <v>0.39939939939939928</v>
      </c>
      <c r="V27" s="55">
        <v>0.50000000000000011</v>
      </c>
      <c r="W27" s="55">
        <f t="shared" si="3"/>
        <v>0.10060060060060083</v>
      </c>
      <c r="X27" s="51">
        <v>0</v>
      </c>
      <c r="Y27" s="51">
        <v>0.69124423963133641</v>
      </c>
      <c r="Z27" s="51">
        <v>0.69124423963133641</v>
      </c>
      <c r="AA27" s="8">
        <v>2.9985007496251872</v>
      </c>
      <c r="AB27" s="14">
        <f t="shared" si="6"/>
        <v>0.48815341518987898</v>
      </c>
      <c r="AC27" s="8">
        <f t="shared" si="4"/>
        <v>0.9597964633078675</v>
      </c>
      <c r="AD27" s="14">
        <f t="shared" si="5"/>
        <v>3.6915248588764134</v>
      </c>
    </row>
    <row r="28" spans="1:30" ht="15.3" x14ac:dyDescent="0.55000000000000004">
      <c r="A28" s="113">
        <v>2002</v>
      </c>
      <c r="B28" s="3" t="s">
        <v>27</v>
      </c>
      <c r="C28" s="10">
        <v>6</v>
      </c>
      <c r="D28" s="10">
        <v>2</v>
      </c>
      <c r="E28" s="10">
        <v>1</v>
      </c>
      <c r="F28" s="10">
        <v>6</v>
      </c>
      <c r="G28" s="10">
        <v>22</v>
      </c>
      <c r="H28" s="12">
        <v>1</v>
      </c>
      <c r="I28" s="11">
        <v>1</v>
      </c>
      <c r="J28" s="61">
        <v>6</v>
      </c>
      <c r="K28" s="11">
        <v>1</v>
      </c>
      <c r="L28" s="112">
        <v>200</v>
      </c>
      <c r="M28" s="7">
        <v>0.27</v>
      </c>
      <c r="N28" s="109">
        <v>10.8</v>
      </c>
      <c r="O28" s="5">
        <v>0.96775192505125374</v>
      </c>
      <c r="P28" s="13">
        <f t="shared" si="0"/>
        <v>0.59463115268189537</v>
      </c>
      <c r="Q28" s="13">
        <f t="shared" si="1"/>
        <v>3.5842663890787172</v>
      </c>
      <c r="R28" s="6">
        <v>0.25149999999999995</v>
      </c>
      <c r="S28" s="6">
        <v>0.42350000000000004</v>
      </c>
      <c r="T28" s="110">
        <f t="shared" si="2"/>
        <v>0.38634540288217217</v>
      </c>
      <c r="U28" s="55">
        <v>0.44741873804971316</v>
      </c>
      <c r="V28" s="55">
        <v>0.32527206771463119</v>
      </c>
      <c r="W28" s="55">
        <f t="shared" si="3"/>
        <v>-0.12214667033508197</v>
      </c>
      <c r="X28" s="51">
        <v>0</v>
      </c>
      <c r="Y28" s="51">
        <v>0.77074235807860259</v>
      </c>
      <c r="Z28" s="51">
        <v>0.81441048034934482</v>
      </c>
      <c r="AA28" s="8">
        <v>1.4814814814814814</v>
      </c>
      <c r="AB28" s="14">
        <f t="shared" si="6"/>
        <v>0.24577833938192492</v>
      </c>
      <c r="AC28" s="8">
        <f t="shared" si="4"/>
        <v>0.6532325494095963</v>
      </c>
      <c r="AD28" s="14">
        <f t="shared" si="5"/>
        <v>2.4193798126281343</v>
      </c>
    </row>
    <row r="29" spans="1:30" ht="15.3" x14ac:dyDescent="0.55000000000000004">
      <c r="A29" s="113">
        <v>2002</v>
      </c>
      <c r="B29" s="3" t="s">
        <v>27</v>
      </c>
      <c r="C29" s="10">
        <v>6</v>
      </c>
      <c r="D29" s="10">
        <v>2</v>
      </c>
      <c r="E29" s="10">
        <v>1</v>
      </c>
      <c r="F29" s="10">
        <v>6</v>
      </c>
      <c r="G29" s="10">
        <v>22</v>
      </c>
      <c r="H29" s="12">
        <v>2</v>
      </c>
      <c r="I29" s="11">
        <v>1</v>
      </c>
      <c r="J29" s="61">
        <v>7</v>
      </c>
      <c r="K29" s="11">
        <v>1</v>
      </c>
      <c r="L29" s="112">
        <v>200</v>
      </c>
      <c r="M29" s="7">
        <v>0.27</v>
      </c>
      <c r="N29" s="109">
        <v>10.8</v>
      </c>
      <c r="O29" s="5">
        <v>1.599</v>
      </c>
      <c r="P29" s="13">
        <f t="shared" si="0"/>
        <v>0.98249891167924464</v>
      </c>
      <c r="Q29" s="13">
        <f t="shared" si="1"/>
        <v>5.9222222222222216</v>
      </c>
      <c r="R29" s="6">
        <v>0.17027027027027025</v>
      </c>
      <c r="S29" s="6">
        <v>0.19512012012012014</v>
      </c>
      <c r="T29" s="110">
        <f t="shared" si="2"/>
        <v>0.4703256979241231</v>
      </c>
      <c r="U29" s="55">
        <v>0.42519685039370059</v>
      </c>
      <c r="V29" s="55">
        <v>0.51545454545454561</v>
      </c>
      <c r="W29" s="55">
        <f t="shared" si="3"/>
        <v>9.0257695060845022E-2</v>
      </c>
      <c r="X29" s="51">
        <v>2.124999999999988E-2</v>
      </c>
      <c r="Y29" s="51">
        <v>0.72937499999999988</v>
      </c>
      <c r="Z29" s="51">
        <v>0.81249999999999989</v>
      </c>
      <c r="AA29" s="8">
        <v>2.7367988493938773</v>
      </c>
      <c r="AB29" s="14">
        <f t="shared" si="6"/>
        <v>0.45403596658781326</v>
      </c>
      <c r="AC29" s="8">
        <f t="shared" si="4"/>
        <v>0.5842592342342342</v>
      </c>
      <c r="AD29" s="14">
        <f t="shared" si="5"/>
        <v>2.1639230897564228</v>
      </c>
    </row>
    <row r="30" spans="1:30" ht="15.3" x14ac:dyDescent="0.55000000000000004">
      <c r="A30" s="113">
        <v>2002</v>
      </c>
      <c r="B30" s="3" t="s">
        <v>27</v>
      </c>
      <c r="C30" s="10">
        <v>6</v>
      </c>
      <c r="D30" s="10">
        <v>2</v>
      </c>
      <c r="E30" s="10">
        <v>1</v>
      </c>
      <c r="F30" s="10">
        <v>6</v>
      </c>
      <c r="G30" s="10">
        <v>22</v>
      </c>
      <c r="H30" s="12">
        <v>4</v>
      </c>
      <c r="I30" s="11">
        <v>1</v>
      </c>
      <c r="J30" s="61">
        <v>7</v>
      </c>
      <c r="K30" s="11">
        <v>1</v>
      </c>
      <c r="L30" s="112">
        <v>200</v>
      </c>
      <c r="M30" s="7">
        <v>0.27</v>
      </c>
      <c r="N30" s="109">
        <v>10.8</v>
      </c>
      <c r="O30" s="5">
        <v>1.8819999999999999</v>
      </c>
      <c r="P30" s="13">
        <f t="shared" si="0"/>
        <v>1.1563870867919566</v>
      </c>
      <c r="Q30" s="13">
        <f t="shared" si="1"/>
        <v>6.9703703703703699</v>
      </c>
      <c r="R30" s="6">
        <v>0.16516516516516513</v>
      </c>
      <c r="S30" s="6">
        <v>0.23018018018018019</v>
      </c>
      <c r="T30" s="110">
        <f t="shared" si="2"/>
        <v>0.41380228247016559</v>
      </c>
      <c r="U30" s="55">
        <v>0.47642857142857148</v>
      </c>
      <c r="V30" s="55">
        <v>0.35117599351175977</v>
      </c>
      <c r="W30" s="55">
        <f t="shared" si="3"/>
        <v>-0.12525257791681171</v>
      </c>
      <c r="X30" s="51">
        <v>0</v>
      </c>
      <c r="Y30" s="51">
        <v>0.76214285714285734</v>
      </c>
      <c r="Z30" s="51">
        <v>0.76214285714285734</v>
      </c>
      <c r="AA30" s="8">
        <v>2.5294341055829852</v>
      </c>
      <c r="AB30" s="14">
        <f t="shared" si="6"/>
        <v>0.41963407698117872</v>
      </c>
      <c r="AC30" s="8">
        <f t="shared" si="4"/>
        <v>0.74403993993993989</v>
      </c>
      <c r="AD30" s="14">
        <f t="shared" si="5"/>
        <v>2.7557034812590366</v>
      </c>
    </row>
    <row r="31" spans="1:30" ht="15.3" x14ac:dyDescent="0.55000000000000004">
      <c r="A31" s="111">
        <v>2004</v>
      </c>
      <c r="B31" s="2" t="s">
        <v>57</v>
      </c>
      <c r="C31" s="10">
        <v>6</v>
      </c>
      <c r="D31" s="10">
        <v>2</v>
      </c>
      <c r="E31" s="10">
        <v>2</v>
      </c>
      <c r="F31" s="10">
        <v>8</v>
      </c>
      <c r="G31" s="10">
        <v>24</v>
      </c>
      <c r="H31" s="12">
        <v>1</v>
      </c>
      <c r="I31" s="11">
        <v>1</v>
      </c>
      <c r="J31" s="11">
        <v>1</v>
      </c>
      <c r="K31" s="11">
        <v>0</v>
      </c>
      <c r="L31" s="112">
        <v>60</v>
      </c>
      <c r="M31" s="7">
        <v>0.28000000000000003</v>
      </c>
      <c r="N31" s="109">
        <v>12.5</v>
      </c>
      <c r="O31" s="5">
        <v>1.0394702168371226</v>
      </c>
      <c r="P31" s="13">
        <f t="shared" si="0"/>
        <v>0.62718914171774898</v>
      </c>
      <c r="Q31" s="13">
        <f t="shared" si="1"/>
        <v>3.7123936315611519</v>
      </c>
      <c r="R31" s="6">
        <v>0.30049999999999999</v>
      </c>
      <c r="S31" s="6">
        <v>0.31699999999999995</v>
      </c>
      <c r="T31" s="110">
        <f t="shared" si="2"/>
        <v>0.48663967611336034</v>
      </c>
      <c r="U31" s="55">
        <v>0.48663967611336034</v>
      </c>
      <c r="V31" s="55">
        <v>0.48663967611336034</v>
      </c>
      <c r="W31" s="55">
        <f t="shared" si="3"/>
        <v>0</v>
      </c>
      <c r="X31" s="51">
        <v>0.5788643533123029</v>
      </c>
      <c r="Y31" s="51">
        <v>0</v>
      </c>
      <c r="Z31" s="51">
        <v>0.5788643533123029</v>
      </c>
      <c r="AA31" s="8">
        <v>1.619433198380567</v>
      </c>
      <c r="AB31" s="14">
        <f t="shared" si="6"/>
        <v>0.2735946180724414</v>
      </c>
      <c r="AC31" s="8">
        <f t="shared" si="4"/>
        <v>0.64187285889692314</v>
      </c>
      <c r="AD31" s="14">
        <f t="shared" si="5"/>
        <v>2.292403067489011</v>
      </c>
    </row>
    <row r="32" spans="1:30" ht="15.3" x14ac:dyDescent="0.55000000000000004">
      <c r="A32" s="111">
        <v>2004</v>
      </c>
      <c r="B32" s="2" t="s">
        <v>28</v>
      </c>
      <c r="C32" s="10">
        <v>6</v>
      </c>
      <c r="D32" s="10">
        <v>2</v>
      </c>
      <c r="E32" s="10">
        <v>2</v>
      </c>
      <c r="F32" s="10">
        <v>9</v>
      </c>
      <c r="G32" s="10">
        <v>25</v>
      </c>
      <c r="H32" s="12">
        <v>2</v>
      </c>
      <c r="I32" s="11">
        <v>1</v>
      </c>
      <c r="J32" s="61">
        <v>7</v>
      </c>
      <c r="K32" s="11">
        <v>1</v>
      </c>
      <c r="L32" s="112">
        <v>60</v>
      </c>
      <c r="M32" s="7">
        <v>0.25</v>
      </c>
      <c r="N32" s="109">
        <v>7</v>
      </c>
      <c r="O32" s="5">
        <v>1.950721645089569</v>
      </c>
      <c r="P32" s="13">
        <f t="shared" si="0"/>
        <v>1.2456349778777567</v>
      </c>
      <c r="Q32" s="13">
        <f t="shared" si="1"/>
        <v>7.8028865803582761</v>
      </c>
      <c r="R32" s="6">
        <v>0.2</v>
      </c>
      <c r="S32" s="6">
        <v>0.33350000000000002</v>
      </c>
      <c r="T32" s="110">
        <f t="shared" si="2"/>
        <v>0.37476547842401498</v>
      </c>
      <c r="U32" s="55">
        <v>0.24953095684803001</v>
      </c>
      <c r="V32" s="55">
        <v>0.5</v>
      </c>
      <c r="W32" s="55">
        <f t="shared" si="3"/>
        <v>0.25046904315196999</v>
      </c>
      <c r="X32" s="51">
        <v>0</v>
      </c>
      <c r="Y32" s="51">
        <v>0.43902439024390238</v>
      </c>
      <c r="Z32" s="51">
        <v>0.43902439024390238</v>
      </c>
      <c r="AA32" s="8">
        <v>1.874414245548266</v>
      </c>
      <c r="AB32" s="14">
        <f t="shared" si="6"/>
        <v>0.29922720562985045</v>
      </c>
      <c r="AC32" s="8">
        <f t="shared" si="4"/>
        <v>1.0407099976552852</v>
      </c>
      <c r="AD32" s="14">
        <f t="shared" si="5"/>
        <v>4.1628399906211406</v>
      </c>
    </row>
    <row r="33" spans="1:30" ht="15.3" x14ac:dyDescent="0.55000000000000004">
      <c r="A33" s="111">
        <v>2004</v>
      </c>
      <c r="B33" s="2" t="s">
        <v>59</v>
      </c>
      <c r="C33" s="10">
        <v>7</v>
      </c>
      <c r="D33" s="10">
        <v>1</v>
      </c>
      <c r="E33" s="10">
        <v>2</v>
      </c>
      <c r="F33" s="10">
        <v>1</v>
      </c>
      <c r="G33" s="10">
        <v>27</v>
      </c>
      <c r="H33" s="12">
        <v>4</v>
      </c>
      <c r="I33" s="11">
        <v>1</v>
      </c>
      <c r="J33" s="11">
        <v>1</v>
      </c>
      <c r="K33" s="11">
        <v>0</v>
      </c>
      <c r="L33" s="112">
        <v>60</v>
      </c>
      <c r="M33" s="7">
        <v>0.22</v>
      </c>
      <c r="N33" s="109">
        <v>2.8</v>
      </c>
      <c r="O33" s="5">
        <v>0.59304696781563648</v>
      </c>
      <c r="P33" s="13">
        <f t="shared" si="0"/>
        <v>0.40368558867789472</v>
      </c>
      <c r="Q33" s="13">
        <f t="shared" si="1"/>
        <v>2.6956680355256202</v>
      </c>
      <c r="R33" s="6">
        <v>0.29200000000000004</v>
      </c>
      <c r="S33" s="6">
        <v>0.30900000000000005</v>
      </c>
      <c r="T33" s="110">
        <f t="shared" si="2"/>
        <v>0.48659305993690849</v>
      </c>
      <c r="U33" s="55">
        <v>0.47318611987381703</v>
      </c>
      <c r="V33" s="55">
        <v>0.5</v>
      </c>
      <c r="W33" s="55">
        <f t="shared" si="3"/>
        <v>2.6813880126182965E-2</v>
      </c>
      <c r="X33" s="51">
        <v>0.5</v>
      </c>
      <c r="Y33" s="51">
        <v>0.87818181818181829</v>
      </c>
      <c r="Z33" s="51">
        <v>0.45454545454545453</v>
      </c>
      <c r="AA33" s="8">
        <v>1.6638935108153077</v>
      </c>
      <c r="AB33" s="14">
        <f t="shared" si="6"/>
        <v>0.24917379386436045</v>
      </c>
      <c r="AC33" s="8">
        <f t="shared" si="4"/>
        <v>0.35642122765719758</v>
      </c>
      <c r="AD33" s="14">
        <f t="shared" si="5"/>
        <v>1.620096489350898</v>
      </c>
    </row>
    <row r="34" spans="1:30" ht="15.3" x14ac:dyDescent="0.55000000000000004">
      <c r="A34" s="113">
        <v>2004</v>
      </c>
      <c r="B34" s="3" t="s">
        <v>53</v>
      </c>
      <c r="C34" s="10">
        <v>7</v>
      </c>
      <c r="D34" s="10">
        <v>1</v>
      </c>
      <c r="E34" s="10">
        <v>2</v>
      </c>
      <c r="F34" s="10">
        <v>2</v>
      </c>
      <c r="G34" s="10">
        <v>28</v>
      </c>
      <c r="H34" s="12">
        <v>2</v>
      </c>
      <c r="I34" s="11">
        <v>1</v>
      </c>
      <c r="J34" s="11">
        <v>3</v>
      </c>
      <c r="K34" s="11">
        <v>0</v>
      </c>
      <c r="L34" s="112">
        <v>60</v>
      </c>
      <c r="M34" s="7">
        <v>0.25</v>
      </c>
      <c r="N34" s="109">
        <v>6.3</v>
      </c>
      <c r="O34" s="5">
        <v>1.101087983425681</v>
      </c>
      <c r="P34" s="13">
        <f t="shared" si="0"/>
        <v>0.70310067524417919</v>
      </c>
      <c r="Q34" s="13">
        <f t="shared" si="1"/>
        <v>4.4043519337027242</v>
      </c>
      <c r="R34" s="6">
        <v>0.27550000000000008</v>
      </c>
      <c r="S34" s="6">
        <v>0.28350000000000003</v>
      </c>
      <c r="T34" s="110">
        <f t="shared" ref="T34:T65" si="7">AVERAGE(U34:V34)</f>
        <v>0.48758049378209978</v>
      </c>
      <c r="U34" s="55">
        <v>0.52681388012618302</v>
      </c>
      <c r="V34" s="55">
        <v>0.44834710743801659</v>
      </c>
      <c r="W34" s="55">
        <f t="shared" ref="W34:W65" si="8">V34-U34</f>
        <v>-7.8466772688166431E-2</v>
      </c>
      <c r="X34" s="51"/>
      <c r="Y34" s="51">
        <v>0.38429345691278799</v>
      </c>
      <c r="Z34" s="51">
        <v>0.84269662921348298</v>
      </c>
      <c r="AA34" s="8">
        <v>1.7889087656529512</v>
      </c>
      <c r="AB34" s="14">
        <f t="shared" si="6"/>
        <v>0.2855773062674869</v>
      </c>
      <c r="AC34" s="8">
        <f t="shared" si="4"/>
        <v>0.61550818273495589</v>
      </c>
      <c r="AD34" s="14">
        <f t="shared" ref="AD34:AD65" si="9">AC34/M34</f>
        <v>2.4620327309398236</v>
      </c>
    </row>
    <row r="35" spans="1:30" ht="15.3" x14ac:dyDescent="0.55000000000000004">
      <c r="A35" s="111">
        <v>2004</v>
      </c>
      <c r="B35" s="2" t="s">
        <v>60</v>
      </c>
      <c r="C35" s="10">
        <v>8</v>
      </c>
      <c r="D35" s="10">
        <v>2</v>
      </c>
      <c r="E35" s="10">
        <v>2</v>
      </c>
      <c r="F35" s="10">
        <v>1</v>
      </c>
      <c r="G35" s="10">
        <v>29</v>
      </c>
      <c r="H35" s="12">
        <v>2</v>
      </c>
      <c r="I35" s="11">
        <v>1</v>
      </c>
      <c r="J35" s="11">
        <v>1</v>
      </c>
      <c r="K35" s="11">
        <v>0</v>
      </c>
      <c r="L35" s="112">
        <v>60</v>
      </c>
      <c r="M35" s="7">
        <v>0.25</v>
      </c>
      <c r="N35" s="109">
        <v>5.9</v>
      </c>
      <c r="O35" s="5">
        <v>0.89845502596407878</v>
      </c>
      <c r="P35" s="13">
        <f t="shared" si="0"/>
        <v>0.57370922663829782</v>
      </c>
      <c r="Q35" s="13">
        <f t="shared" si="1"/>
        <v>3.5938201038563151</v>
      </c>
      <c r="R35" s="6">
        <v>0.21699999999999997</v>
      </c>
      <c r="S35" s="6">
        <v>0.31700000000000006</v>
      </c>
      <c r="T35" s="110">
        <f t="shared" si="7"/>
        <v>0.40636704119850181</v>
      </c>
      <c r="U35" s="55">
        <v>0.40636704119850181</v>
      </c>
      <c r="V35" s="55">
        <v>0.40636704119850181</v>
      </c>
      <c r="W35" s="55">
        <f t="shared" si="8"/>
        <v>0</v>
      </c>
      <c r="X35" s="51">
        <v>0.46082949308755755</v>
      </c>
      <c r="Y35" s="51">
        <v>0</v>
      </c>
      <c r="Z35" s="51">
        <v>0.46082949308755755</v>
      </c>
      <c r="AA35" s="8">
        <v>1.8726591760299625</v>
      </c>
      <c r="AB35" s="14">
        <f t="shared" si="6"/>
        <v>0.2989470303436802</v>
      </c>
      <c r="AC35" s="8">
        <f t="shared" si="4"/>
        <v>0.47977498386481809</v>
      </c>
      <c r="AD35" s="14">
        <f t="shared" si="9"/>
        <v>1.9190999354592724</v>
      </c>
    </row>
    <row r="36" spans="1:30" ht="15.3" x14ac:dyDescent="0.55000000000000004">
      <c r="A36" s="113">
        <v>2005</v>
      </c>
      <c r="B36" s="3" t="s">
        <v>32</v>
      </c>
      <c r="C36" s="10">
        <v>8</v>
      </c>
      <c r="D36" s="10">
        <v>2</v>
      </c>
      <c r="E36" s="10">
        <v>3</v>
      </c>
      <c r="F36" s="10">
        <v>1</v>
      </c>
      <c r="G36" s="10">
        <v>29</v>
      </c>
      <c r="H36" s="12">
        <v>4</v>
      </c>
      <c r="I36" s="11">
        <v>1</v>
      </c>
      <c r="J36" s="11">
        <v>3</v>
      </c>
      <c r="K36" s="11">
        <v>0</v>
      </c>
      <c r="L36" s="112">
        <v>50</v>
      </c>
      <c r="M36" s="7">
        <v>0.24399999999999999</v>
      </c>
      <c r="N36" s="109">
        <v>6.8</v>
      </c>
      <c r="O36" s="5">
        <v>2.2995556165254065</v>
      </c>
      <c r="P36" s="14">
        <f t="shared" si="0"/>
        <v>1.4863274580771637</v>
      </c>
      <c r="Q36" s="13">
        <f t="shared" si="1"/>
        <v>9.4244082644483882</v>
      </c>
      <c r="R36" s="6">
        <v>0.17499999999999999</v>
      </c>
      <c r="S36" s="6">
        <v>0.18</v>
      </c>
      <c r="T36" s="110">
        <f t="shared" si="7"/>
        <v>0.49205087440381567</v>
      </c>
      <c r="U36" s="55">
        <v>0.51351351351351349</v>
      </c>
      <c r="V36" s="55">
        <v>0.47058823529411781</v>
      </c>
      <c r="W36" s="55">
        <f t="shared" si="8"/>
        <v>-4.2925278219395679E-2</v>
      </c>
      <c r="X36" s="51">
        <v>0.35294117647058837</v>
      </c>
      <c r="Y36" s="51">
        <v>0.11764705882352934</v>
      </c>
      <c r="Z36" s="51">
        <v>0.47058823529411753</v>
      </c>
      <c r="AA36" s="8">
        <v>2.8169014084507045</v>
      </c>
      <c r="AB36" s="14">
        <f t="shared" si="6"/>
        <v>0.44425472587711312</v>
      </c>
      <c r="AC36" s="8">
        <f t="shared" si="4"/>
        <v>0.81634224386651921</v>
      </c>
      <c r="AD36" s="14">
        <f t="shared" si="9"/>
        <v>3.3456649338791773</v>
      </c>
    </row>
    <row r="37" spans="1:30" ht="15.3" x14ac:dyDescent="0.55000000000000004">
      <c r="A37" s="111">
        <v>2005</v>
      </c>
      <c r="B37" s="3" t="s">
        <v>32</v>
      </c>
      <c r="C37" s="10">
        <v>8</v>
      </c>
      <c r="D37" s="10">
        <v>2</v>
      </c>
      <c r="E37" s="10">
        <v>3</v>
      </c>
      <c r="F37" s="10">
        <v>1</v>
      </c>
      <c r="G37" s="10">
        <v>29</v>
      </c>
      <c r="H37" s="12">
        <v>5</v>
      </c>
      <c r="I37" s="11">
        <v>1</v>
      </c>
      <c r="J37" s="11">
        <v>3</v>
      </c>
      <c r="K37" s="11">
        <v>0</v>
      </c>
      <c r="L37" s="112">
        <v>50</v>
      </c>
      <c r="M37" s="7">
        <v>0.24399999999999999</v>
      </c>
      <c r="N37" s="109">
        <v>6.8</v>
      </c>
      <c r="O37" s="5">
        <v>4.3525498600189545</v>
      </c>
      <c r="P37" s="13">
        <f t="shared" si="0"/>
        <v>2.8132889342207443</v>
      </c>
      <c r="Q37" s="13">
        <f t="shared" si="1"/>
        <v>17.838319098438337</v>
      </c>
      <c r="R37" s="6">
        <v>0.11999999999999994</v>
      </c>
      <c r="S37" s="6">
        <v>0.15999999999999998</v>
      </c>
      <c r="T37" s="110">
        <f t="shared" si="7"/>
        <v>0.42857142857142849</v>
      </c>
      <c r="U37" s="55">
        <v>0.42857142857142866</v>
      </c>
      <c r="V37" s="55">
        <v>0.42857142857142827</v>
      </c>
      <c r="W37" s="55">
        <f t="shared" si="8"/>
        <v>0</v>
      </c>
      <c r="X37" s="51">
        <v>0.19999999999999957</v>
      </c>
      <c r="Y37" s="51">
        <v>0.79999999999999971</v>
      </c>
      <c r="Z37" s="51">
        <v>0.59999999999999942</v>
      </c>
      <c r="AA37" s="8">
        <v>3.5714285714285725</v>
      </c>
      <c r="AB37" s="14">
        <f t="shared" si="6"/>
        <v>0.56325152745133999</v>
      </c>
      <c r="AC37" s="8">
        <f t="shared" si="4"/>
        <v>1.2187139608053068</v>
      </c>
      <c r="AD37" s="14">
        <f t="shared" si="9"/>
        <v>4.9947293475627328</v>
      </c>
    </row>
    <row r="38" spans="1:30" ht="15.3" x14ac:dyDescent="0.55000000000000004">
      <c r="A38" s="111">
        <v>2005</v>
      </c>
      <c r="B38" s="3" t="s">
        <v>32</v>
      </c>
      <c r="C38" s="10">
        <v>8</v>
      </c>
      <c r="D38" s="10">
        <v>2</v>
      </c>
      <c r="E38" s="10">
        <v>3</v>
      </c>
      <c r="F38" s="10">
        <v>1</v>
      </c>
      <c r="G38" s="10">
        <v>29</v>
      </c>
      <c r="H38" s="12">
        <v>6</v>
      </c>
      <c r="I38" s="11">
        <v>1</v>
      </c>
      <c r="J38" s="11">
        <v>2</v>
      </c>
      <c r="K38" s="11">
        <v>0</v>
      </c>
      <c r="L38" s="112">
        <v>50</v>
      </c>
      <c r="M38" s="7">
        <v>0.24399999999999999</v>
      </c>
      <c r="N38" s="109">
        <v>6.8</v>
      </c>
      <c r="O38" s="5">
        <v>3.3549873513862907</v>
      </c>
      <c r="P38" s="13">
        <f>O40/(9.81*M38)^0.5</f>
        <v>1.1986908300506667</v>
      </c>
      <c r="Q38" s="13">
        <f>O40/M38</f>
        <v>7.6005806821752939</v>
      </c>
      <c r="R38" s="6">
        <v>0.15500000000000003</v>
      </c>
      <c r="S38" s="6">
        <v>0.16499999999999998</v>
      </c>
      <c r="T38" s="110">
        <f t="shared" si="7"/>
        <v>0.48725490196078441</v>
      </c>
      <c r="U38" s="55">
        <v>0.53333333333333344</v>
      </c>
      <c r="V38" s="55">
        <v>0.44117647058823539</v>
      </c>
      <c r="W38" s="55">
        <f t="shared" si="8"/>
        <v>-9.2156862745098045E-2</v>
      </c>
      <c r="X38" s="51">
        <v>0.66666666666666685</v>
      </c>
      <c r="Y38" s="51">
        <v>0.20000000000000018</v>
      </c>
      <c r="Z38" s="51">
        <v>0.53333333333333355</v>
      </c>
      <c r="AA38" s="8">
        <v>3.1250000000000004</v>
      </c>
      <c r="AB38" s="14">
        <f t="shared" si="6"/>
        <v>0.49284508651992243</v>
      </c>
      <c r="AC38" s="8">
        <f>O40/AA38</f>
        <v>0.59345333966424685</v>
      </c>
      <c r="AD38" s="14">
        <f t="shared" si="9"/>
        <v>2.4321858182960936</v>
      </c>
    </row>
    <row r="39" spans="1:30" ht="15.3" x14ac:dyDescent="0.55000000000000004">
      <c r="A39" s="111">
        <v>2005</v>
      </c>
      <c r="B39" s="3" t="s">
        <v>32</v>
      </c>
      <c r="C39" s="10">
        <v>8</v>
      </c>
      <c r="D39" s="10">
        <v>2</v>
      </c>
      <c r="E39" s="10">
        <v>3</v>
      </c>
      <c r="F39" s="10">
        <v>1</v>
      </c>
      <c r="G39" s="10">
        <v>29</v>
      </c>
      <c r="H39" s="12">
        <v>7</v>
      </c>
      <c r="I39" s="11">
        <v>1</v>
      </c>
      <c r="J39" s="11">
        <v>1</v>
      </c>
      <c r="K39" s="11">
        <v>0</v>
      </c>
      <c r="L39" s="112">
        <v>50</v>
      </c>
      <c r="M39" s="7">
        <v>0.24399999999999999</v>
      </c>
      <c r="N39" s="109">
        <v>6.8</v>
      </c>
      <c r="O39" s="5">
        <v>1.6153719154859638</v>
      </c>
      <c r="P39" s="13">
        <f>O39/(9.81*M39)^0.5</f>
        <v>1.0441024412452886</v>
      </c>
      <c r="Q39" s="13">
        <f>O39/M39</f>
        <v>6.6203767028113276</v>
      </c>
      <c r="R39" s="6">
        <v>0.25000000000000011</v>
      </c>
      <c r="S39" s="6">
        <v>0.27999999999999997</v>
      </c>
      <c r="T39" s="110">
        <f t="shared" si="7"/>
        <v>0.47186609686609698</v>
      </c>
      <c r="U39" s="55">
        <v>0.46296296296296291</v>
      </c>
      <c r="V39" s="55">
        <v>0.48076923076923106</v>
      </c>
      <c r="W39" s="55">
        <f t="shared" si="8"/>
        <v>1.780626780626815E-2</v>
      </c>
      <c r="X39" s="51">
        <v>0.43999999999999995</v>
      </c>
      <c r="Y39" s="51">
        <v>4.0000000000000036E-2</v>
      </c>
      <c r="Z39" s="51">
        <v>0.52</v>
      </c>
      <c r="AA39" s="8">
        <v>1.8867924528301885</v>
      </c>
      <c r="AB39" s="14">
        <f t="shared" si="6"/>
        <v>0.29756684469127381</v>
      </c>
      <c r="AC39" s="8">
        <f t="shared" ref="AC39:AC70" si="10">O39/AA39</f>
        <v>0.85614711520756093</v>
      </c>
      <c r="AD39" s="14">
        <f t="shared" si="9"/>
        <v>3.508799652490004</v>
      </c>
    </row>
    <row r="40" spans="1:30" ht="15.3" x14ac:dyDescent="0.55000000000000004">
      <c r="A40" s="111">
        <v>2005</v>
      </c>
      <c r="B40" s="3" t="s">
        <v>32</v>
      </c>
      <c r="C40" s="10">
        <v>8</v>
      </c>
      <c r="D40" s="10">
        <v>2</v>
      </c>
      <c r="E40" s="10">
        <v>3</v>
      </c>
      <c r="F40" s="10">
        <v>1</v>
      </c>
      <c r="G40" s="10">
        <v>29</v>
      </c>
      <c r="H40" s="12">
        <v>8</v>
      </c>
      <c r="I40" s="11">
        <v>1</v>
      </c>
      <c r="J40" s="11">
        <v>1</v>
      </c>
      <c r="K40" s="11">
        <v>0</v>
      </c>
      <c r="L40" s="112">
        <v>50</v>
      </c>
      <c r="M40" s="7">
        <v>0.24399999999999999</v>
      </c>
      <c r="N40" s="109">
        <v>6.8</v>
      </c>
      <c r="O40" s="5">
        <v>1.8545416864507718</v>
      </c>
      <c r="P40" s="13">
        <f>O45/(9.81*M40)^0.5</f>
        <v>1.1440469549380494</v>
      </c>
      <c r="Q40" s="13">
        <f>O45/M40</f>
        <v>7.2540983606557381</v>
      </c>
      <c r="R40" s="6">
        <v>0.22500000000000003</v>
      </c>
      <c r="S40" s="6">
        <v>0.29999999999999988</v>
      </c>
      <c r="T40" s="110">
        <f t="shared" si="7"/>
        <v>0.42516483516483528</v>
      </c>
      <c r="U40" s="55">
        <v>0.410769230769231</v>
      </c>
      <c r="V40" s="55">
        <v>0.43956043956043955</v>
      </c>
      <c r="W40" s="55">
        <f t="shared" si="8"/>
        <v>2.8791208791208556E-2</v>
      </c>
      <c r="X40" s="51">
        <v>0.57692307692307676</v>
      </c>
      <c r="Y40" s="51">
        <v>0</v>
      </c>
      <c r="Z40" s="51">
        <v>0.46153846153846168</v>
      </c>
      <c r="AA40" s="8">
        <v>1.9047619047619051</v>
      </c>
      <c r="AB40" s="14">
        <f t="shared" si="6"/>
        <v>0.30040081464071461</v>
      </c>
      <c r="AC40" s="8">
        <f t="shared" si="10"/>
        <v>0.97363438538665503</v>
      </c>
      <c r="AD40" s="14">
        <f t="shared" si="9"/>
        <v>3.9903048581420291</v>
      </c>
    </row>
    <row r="41" spans="1:30" ht="15.3" x14ac:dyDescent="0.55000000000000004">
      <c r="A41" s="111">
        <v>2004</v>
      </c>
      <c r="B41" s="2" t="s">
        <v>61</v>
      </c>
      <c r="C41" s="10">
        <v>8</v>
      </c>
      <c r="D41" s="10">
        <v>2</v>
      </c>
      <c r="E41" s="10">
        <v>2</v>
      </c>
      <c r="F41" s="10">
        <v>2</v>
      </c>
      <c r="G41" s="10">
        <v>30</v>
      </c>
      <c r="H41" s="12">
        <v>3</v>
      </c>
      <c r="I41" s="11">
        <v>2</v>
      </c>
      <c r="J41" s="11">
        <v>1</v>
      </c>
      <c r="K41" s="11">
        <v>0</v>
      </c>
      <c r="L41" s="112">
        <v>60</v>
      </c>
      <c r="M41" s="7">
        <v>0.25</v>
      </c>
      <c r="N41" s="109">
        <v>5.9</v>
      </c>
      <c r="O41" s="5">
        <v>1.1375657534222214</v>
      </c>
      <c r="P41" s="13">
        <f t="shared" ref="P41:P88" si="11">O41/(9.81*M41)^0.5</f>
        <v>0.72639358653013775</v>
      </c>
      <c r="Q41" s="13">
        <f t="shared" ref="Q41:Q88" si="12">O41/M41</f>
        <v>4.5502630136888857</v>
      </c>
      <c r="R41" s="6">
        <v>0.16650000000000001</v>
      </c>
      <c r="S41" s="6">
        <v>0.25049999999999994</v>
      </c>
      <c r="T41" s="110">
        <f t="shared" si="7"/>
        <v>0.39928057553956842</v>
      </c>
      <c r="U41" s="55">
        <v>0.39928057553956842</v>
      </c>
      <c r="V41" s="55">
        <v>0.39928057553956842</v>
      </c>
      <c r="W41" s="55">
        <f t="shared" si="8"/>
        <v>0</v>
      </c>
      <c r="X41" s="51">
        <v>0.50000000000000011</v>
      </c>
      <c r="Y41" s="51">
        <v>0</v>
      </c>
      <c r="Z41" s="51">
        <v>0.50000000000000011</v>
      </c>
      <c r="AA41" s="8">
        <v>2.3980815347721829</v>
      </c>
      <c r="AB41" s="14">
        <f t="shared" si="6"/>
        <v>0.38282425468471287</v>
      </c>
      <c r="AC41" s="8">
        <f t="shared" si="10"/>
        <v>0.47436491917706619</v>
      </c>
      <c r="AD41" s="14">
        <f t="shared" si="9"/>
        <v>1.8974596767082648</v>
      </c>
    </row>
    <row r="42" spans="1:30" ht="15.3" x14ac:dyDescent="0.55000000000000004">
      <c r="A42" s="111">
        <v>2004</v>
      </c>
      <c r="B42" s="2" t="s">
        <v>54</v>
      </c>
      <c r="C42" s="10">
        <v>9</v>
      </c>
      <c r="D42" s="10">
        <v>1</v>
      </c>
      <c r="E42" s="10">
        <v>2</v>
      </c>
      <c r="F42" s="10">
        <v>1</v>
      </c>
      <c r="G42" s="10">
        <v>31</v>
      </c>
      <c r="H42" s="12">
        <v>2</v>
      </c>
      <c r="I42" s="11">
        <v>1</v>
      </c>
      <c r="J42" s="11">
        <v>1</v>
      </c>
      <c r="K42" s="11">
        <v>0</v>
      </c>
      <c r="L42" s="112">
        <v>60</v>
      </c>
      <c r="M42" s="7">
        <v>0.25</v>
      </c>
      <c r="N42" s="109">
        <v>12.3</v>
      </c>
      <c r="O42" s="5">
        <v>3.139755543637448</v>
      </c>
      <c r="P42" s="13">
        <f t="shared" si="11"/>
        <v>2.0048935925765154</v>
      </c>
      <c r="Q42" s="13">
        <f t="shared" si="12"/>
        <v>12.559022174549792</v>
      </c>
      <c r="R42" s="6">
        <v>0.12525</v>
      </c>
      <c r="S42" s="6">
        <v>0.25</v>
      </c>
      <c r="T42" s="110">
        <f t="shared" si="7"/>
        <v>0.33038967110823392</v>
      </c>
      <c r="U42" s="55">
        <v>0.30030030030030019</v>
      </c>
      <c r="V42" s="55">
        <v>0.3604790419161677</v>
      </c>
      <c r="W42" s="55">
        <f t="shared" si="8"/>
        <v>6.0178741615867504E-2</v>
      </c>
      <c r="X42" s="51">
        <v>0.54768392370572205</v>
      </c>
      <c r="Y42" s="51">
        <v>0</v>
      </c>
      <c r="Z42" s="51">
        <v>0.63760217983651224</v>
      </c>
      <c r="AA42" s="8">
        <v>2.6648900732844769</v>
      </c>
      <c r="AB42" s="14">
        <f t="shared" si="6"/>
        <v>0.42541695990279871</v>
      </c>
      <c r="AC42" s="8">
        <f t="shared" si="10"/>
        <v>1.1781932677499525</v>
      </c>
      <c r="AD42" s="14">
        <f t="shared" si="9"/>
        <v>4.7127730709998099</v>
      </c>
    </row>
    <row r="43" spans="1:30" ht="15.3" x14ac:dyDescent="0.55000000000000004">
      <c r="A43" s="111">
        <v>2004</v>
      </c>
      <c r="B43" s="2" t="s">
        <v>54</v>
      </c>
      <c r="C43" s="10">
        <v>9</v>
      </c>
      <c r="D43" s="10">
        <v>1</v>
      </c>
      <c r="E43" s="10">
        <v>2</v>
      </c>
      <c r="F43" s="10">
        <v>1</v>
      </c>
      <c r="G43" s="10">
        <v>31</v>
      </c>
      <c r="H43" s="12">
        <v>3</v>
      </c>
      <c r="I43" s="11">
        <v>1</v>
      </c>
      <c r="J43" s="11">
        <v>3</v>
      </c>
      <c r="K43" s="11">
        <v>0</v>
      </c>
      <c r="L43" s="112">
        <v>60</v>
      </c>
      <c r="M43" s="7">
        <v>0.25</v>
      </c>
      <c r="N43" s="109">
        <v>12.3</v>
      </c>
      <c r="O43" s="5">
        <v>3.3927314182077208</v>
      </c>
      <c r="P43" s="13">
        <f t="shared" si="11"/>
        <v>2.1664315540366599</v>
      </c>
      <c r="Q43" s="13">
        <f t="shared" si="12"/>
        <v>13.570925672830883</v>
      </c>
      <c r="R43" s="6">
        <v>0.19199999999999998</v>
      </c>
      <c r="S43" s="6">
        <v>0.20050000000000001</v>
      </c>
      <c r="T43" s="110">
        <f t="shared" si="7"/>
        <v>0.48709112387469955</v>
      </c>
      <c r="U43" s="55">
        <v>0.45442176870748296</v>
      </c>
      <c r="V43" s="55">
        <v>0.51976047904191613</v>
      </c>
      <c r="W43" s="55">
        <f t="shared" si="8"/>
        <v>6.533871033443317E-2</v>
      </c>
      <c r="X43" s="51">
        <v>0.70059880239521</v>
      </c>
      <c r="Y43" s="51">
        <v>0.20059880239520977</v>
      </c>
      <c r="Z43" s="51">
        <v>0.49999999999999983</v>
      </c>
      <c r="AA43" s="8">
        <v>2.547770700636943</v>
      </c>
      <c r="AB43" s="14">
        <f t="shared" si="6"/>
        <v>0.40672029096439555</v>
      </c>
      <c r="AC43" s="8">
        <f t="shared" si="10"/>
        <v>1.3316470816465302</v>
      </c>
      <c r="AD43" s="14">
        <f t="shared" si="9"/>
        <v>5.3265883265861209</v>
      </c>
    </row>
    <row r="44" spans="1:30" ht="15.3" x14ac:dyDescent="0.55000000000000004">
      <c r="A44" s="111">
        <v>2004</v>
      </c>
      <c r="B44" s="2" t="s">
        <v>54</v>
      </c>
      <c r="C44" s="10">
        <v>9</v>
      </c>
      <c r="D44" s="10">
        <v>1</v>
      </c>
      <c r="E44" s="10">
        <v>2</v>
      </c>
      <c r="F44" s="10">
        <v>1</v>
      </c>
      <c r="G44" s="10">
        <v>31</v>
      </c>
      <c r="H44" s="12">
        <v>4</v>
      </c>
      <c r="I44" s="11">
        <v>1</v>
      </c>
      <c r="J44" s="11">
        <v>1</v>
      </c>
      <c r="K44" s="11">
        <v>0</v>
      </c>
      <c r="L44" s="112">
        <v>60</v>
      </c>
      <c r="M44" s="7">
        <v>0.25</v>
      </c>
      <c r="N44" s="109">
        <v>12.3</v>
      </c>
      <c r="O44" s="5">
        <v>1.9446542976921037</v>
      </c>
      <c r="P44" s="13">
        <f t="shared" si="11"/>
        <v>1.2417606679985165</v>
      </c>
      <c r="Q44" s="13">
        <f t="shared" si="12"/>
        <v>7.778617190768415</v>
      </c>
      <c r="R44" s="6">
        <v>0.20850000000000002</v>
      </c>
      <c r="S44" s="6">
        <v>0.21674999999999997</v>
      </c>
      <c r="T44" s="110">
        <f t="shared" si="7"/>
        <v>0.49084350721420655</v>
      </c>
      <c r="U44" s="55">
        <v>0.50000000000000011</v>
      </c>
      <c r="V44" s="55">
        <v>0.48168701442841294</v>
      </c>
      <c r="W44" s="55">
        <f t="shared" si="8"/>
        <v>-1.831298557158717E-2</v>
      </c>
      <c r="X44" s="51">
        <v>0.49892933618843666</v>
      </c>
      <c r="Y44" s="51">
        <v>7.0663811563169102E-2</v>
      </c>
      <c r="Z44" s="51">
        <v>0.57173447537473221</v>
      </c>
      <c r="AA44" s="8">
        <v>2.3515579071134627</v>
      </c>
      <c r="AB44" s="14">
        <f t="shared" si="6"/>
        <v>0.3753973291088189</v>
      </c>
      <c r="AC44" s="8">
        <f t="shared" si="10"/>
        <v>0.82696424009356706</v>
      </c>
      <c r="AD44" s="14">
        <f t="shared" si="9"/>
        <v>3.3078569603742682</v>
      </c>
    </row>
    <row r="45" spans="1:30" ht="15.3" x14ac:dyDescent="0.55000000000000004">
      <c r="A45" s="111">
        <v>2004</v>
      </c>
      <c r="B45" s="2" t="s">
        <v>54</v>
      </c>
      <c r="C45" s="10">
        <v>9</v>
      </c>
      <c r="D45" s="10">
        <v>1</v>
      </c>
      <c r="E45" s="10">
        <v>2</v>
      </c>
      <c r="F45" s="10">
        <v>1</v>
      </c>
      <c r="G45" s="10">
        <v>31</v>
      </c>
      <c r="H45" s="12">
        <v>5</v>
      </c>
      <c r="I45" s="11">
        <v>1</v>
      </c>
      <c r="J45" s="11">
        <v>1</v>
      </c>
      <c r="K45" s="11">
        <v>0</v>
      </c>
      <c r="L45" s="112">
        <v>60</v>
      </c>
      <c r="M45" s="7">
        <v>0.25</v>
      </c>
      <c r="N45" s="109">
        <v>12.3</v>
      </c>
      <c r="O45" s="5">
        <v>1.77</v>
      </c>
      <c r="P45" s="13">
        <f t="shared" si="11"/>
        <v>1.1302350165609587</v>
      </c>
      <c r="Q45" s="13">
        <f t="shared" si="12"/>
        <v>7.08</v>
      </c>
      <c r="R45" s="6">
        <v>0.27524999999999999</v>
      </c>
      <c r="S45" s="6">
        <v>0.30874999999999997</v>
      </c>
      <c r="T45" s="110">
        <f t="shared" si="7"/>
        <v>0.46863295880149813</v>
      </c>
      <c r="U45" s="55">
        <v>0.43726591760299621</v>
      </c>
      <c r="V45" s="55">
        <v>0.50000000000000011</v>
      </c>
      <c r="W45" s="55">
        <f t="shared" si="8"/>
        <v>6.2734082397003899E-2</v>
      </c>
      <c r="X45" s="51">
        <v>0.55574043261231265</v>
      </c>
      <c r="Y45" s="51">
        <v>0</v>
      </c>
      <c r="Z45" s="51">
        <v>0.55574043261231265</v>
      </c>
      <c r="AA45" s="8">
        <v>1.7123287671232879</v>
      </c>
      <c r="AB45" s="14">
        <f t="shared" si="6"/>
        <v>0.27335225034850213</v>
      </c>
      <c r="AC45" s="8">
        <f t="shared" si="10"/>
        <v>1.0336799999999999</v>
      </c>
      <c r="AD45" s="14">
        <f t="shared" si="9"/>
        <v>4.1347199999999997</v>
      </c>
    </row>
    <row r="46" spans="1:30" ht="15.3" x14ac:dyDescent="0.55000000000000004">
      <c r="A46" s="111">
        <v>2004</v>
      </c>
      <c r="B46" s="2" t="s">
        <v>55</v>
      </c>
      <c r="C46" s="10">
        <v>9</v>
      </c>
      <c r="D46" s="10">
        <v>1</v>
      </c>
      <c r="E46" s="10">
        <v>2</v>
      </c>
      <c r="F46" s="10">
        <v>2</v>
      </c>
      <c r="G46" s="10">
        <v>32</v>
      </c>
      <c r="H46" s="12">
        <v>1</v>
      </c>
      <c r="I46" s="11">
        <v>1</v>
      </c>
      <c r="J46" s="11">
        <v>1</v>
      </c>
      <c r="K46" s="11">
        <v>0</v>
      </c>
      <c r="L46" s="112">
        <v>60</v>
      </c>
      <c r="M46" s="7">
        <v>0.25</v>
      </c>
      <c r="N46" s="109">
        <v>12.4</v>
      </c>
      <c r="O46" s="5">
        <v>3.5926273067617913</v>
      </c>
      <c r="P46" s="13">
        <f t="shared" si="11"/>
        <v>2.2940752449464776</v>
      </c>
      <c r="Q46" s="13">
        <f t="shared" si="12"/>
        <v>14.370509227047165</v>
      </c>
      <c r="R46" s="6">
        <v>0.13375000000000001</v>
      </c>
      <c r="S46" s="6">
        <v>0.18375</v>
      </c>
      <c r="T46" s="110">
        <f t="shared" si="7"/>
        <v>0.42125984251968507</v>
      </c>
      <c r="U46" s="55">
        <v>0.4204724409448819</v>
      </c>
      <c r="V46" s="55">
        <v>0.42204724409448818</v>
      </c>
      <c r="W46" s="55">
        <f t="shared" si="8"/>
        <v>1.5748031496062853E-3</v>
      </c>
      <c r="X46" s="51">
        <v>0.5988023952095809</v>
      </c>
      <c r="Y46" s="51">
        <v>9.8802395209580854E-2</v>
      </c>
      <c r="Z46" s="51">
        <v>0.5988023952095809</v>
      </c>
      <c r="AA46" s="8">
        <v>3.1496062992125982</v>
      </c>
      <c r="AB46" s="14">
        <f t="shared" si="6"/>
        <v>0.50279595024732349</v>
      </c>
      <c r="AC46" s="8">
        <f t="shared" si="10"/>
        <v>1.1406591698968689</v>
      </c>
      <c r="AD46" s="14">
        <f t="shared" si="9"/>
        <v>4.5626366795874755</v>
      </c>
    </row>
    <row r="47" spans="1:30" ht="15.3" x14ac:dyDescent="0.55000000000000004">
      <c r="A47" s="111">
        <v>2004</v>
      </c>
      <c r="B47" s="2" t="s">
        <v>55</v>
      </c>
      <c r="C47" s="10">
        <v>9</v>
      </c>
      <c r="D47" s="10">
        <v>1</v>
      </c>
      <c r="E47" s="10">
        <v>2</v>
      </c>
      <c r="F47" s="10">
        <v>2</v>
      </c>
      <c r="G47" s="10">
        <v>32</v>
      </c>
      <c r="H47" s="12">
        <v>3</v>
      </c>
      <c r="I47" s="11">
        <v>1</v>
      </c>
      <c r="J47" s="11">
        <v>1</v>
      </c>
      <c r="K47" s="11">
        <v>0</v>
      </c>
      <c r="L47" s="112">
        <v>60</v>
      </c>
      <c r="M47" s="7">
        <v>0.25</v>
      </c>
      <c r="N47" s="109">
        <v>12.4</v>
      </c>
      <c r="O47" s="5">
        <v>2.6027966393205557</v>
      </c>
      <c r="P47" s="13">
        <f t="shared" si="11"/>
        <v>1.6620180241510032</v>
      </c>
      <c r="Q47" s="13">
        <f t="shared" si="12"/>
        <v>10.411186557282223</v>
      </c>
      <c r="R47" s="6">
        <v>0.13349999999999995</v>
      </c>
      <c r="S47" s="6">
        <v>0.18375</v>
      </c>
      <c r="T47" s="110">
        <f t="shared" si="7"/>
        <v>0.41979892909525623</v>
      </c>
      <c r="U47" s="55">
        <v>0.41021126760563381</v>
      </c>
      <c r="V47" s="55">
        <v>0.42938659058487866</v>
      </c>
      <c r="W47" s="55">
        <f t="shared" si="8"/>
        <v>1.9175322979244847E-2</v>
      </c>
      <c r="X47" s="51">
        <v>0.5988023952095809</v>
      </c>
      <c r="Y47" s="51">
        <v>0</v>
      </c>
      <c r="Z47" s="51">
        <v>0.5988023952095809</v>
      </c>
      <c r="AA47" s="8">
        <v>3.1520882584712382</v>
      </c>
      <c r="AB47" s="14">
        <f t="shared" si="6"/>
        <v>0.50319216455011906</v>
      </c>
      <c r="AC47" s="8">
        <f t="shared" si="10"/>
        <v>0.82573723382444608</v>
      </c>
      <c r="AD47" s="14">
        <f t="shared" si="9"/>
        <v>3.3029489352977843</v>
      </c>
    </row>
    <row r="48" spans="1:30" ht="15.3" x14ac:dyDescent="0.55000000000000004">
      <c r="A48" s="111">
        <v>2004</v>
      </c>
      <c r="B48" s="2" t="s">
        <v>30</v>
      </c>
      <c r="C48" s="10">
        <v>10</v>
      </c>
      <c r="D48" s="10">
        <v>1</v>
      </c>
      <c r="E48" s="10">
        <v>2</v>
      </c>
      <c r="F48" s="10">
        <v>1</v>
      </c>
      <c r="G48" s="10">
        <v>33</v>
      </c>
      <c r="H48" s="12">
        <v>4</v>
      </c>
      <c r="I48" s="11">
        <v>1</v>
      </c>
      <c r="J48" s="11">
        <v>1</v>
      </c>
      <c r="K48" s="11">
        <v>0</v>
      </c>
      <c r="L48" s="112">
        <v>60</v>
      </c>
      <c r="M48" s="7">
        <v>0.25</v>
      </c>
      <c r="N48" s="109">
        <v>15</v>
      </c>
      <c r="O48" s="5">
        <v>2.2789224015859522</v>
      </c>
      <c r="P48" s="13">
        <f t="shared" si="11"/>
        <v>1.4552078521455583</v>
      </c>
      <c r="Q48" s="13">
        <f t="shared" si="12"/>
        <v>9.1156896063438086</v>
      </c>
      <c r="R48" s="6">
        <v>0.20824999999999999</v>
      </c>
      <c r="S48" s="6">
        <v>0.22549999999999998</v>
      </c>
      <c r="T48" s="110">
        <f t="shared" si="7"/>
        <v>0.48148660534075449</v>
      </c>
      <c r="U48" s="55">
        <v>0.49937578027465673</v>
      </c>
      <c r="V48" s="55">
        <v>0.46359743040685225</v>
      </c>
      <c r="W48" s="55">
        <f t="shared" si="8"/>
        <v>-3.5778349867804482E-2</v>
      </c>
      <c r="X48" s="51">
        <v>0.58249999999999991</v>
      </c>
      <c r="Y48" s="51">
        <v>0</v>
      </c>
      <c r="Z48" s="51">
        <v>0.58249999999999991</v>
      </c>
      <c r="AA48" s="8">
        <v>2.3054755043227666</v>
      </c>
      <c r="AB48" s="14">
        <f t="shared" si="6"/>
        <v>0.368040839662306</v>
      </c>
      <c r="AC48" s="8">
        <f t="shared" si="10"/>
        <v>0.98848259168790675</v>
      </c>
      <c r="AD48" s="14">
        <f t="shared" si="9"/>
        <v>3.953930366751627</v>
      </c>
    </row>
    <row r="49" spans="1:30" ht="15.3" x14ac:dyDescent="0.55000000000000004">
      <c r="A49" s="111">
        <v>2004</v>
      </c>
      <c r="B49" s="2" t="s">
        <v>30</v>
      </c>
      <c r="C49" s="10">
        <v>10</v>
      </c>
      <c r="D49" s="10">
        <v>1</v>
      </c>
      <c r="E49" s="10">
        <v>2</v>
      </c>
      <c r="F49" s="10">
        <v>1</v>
      </c>
      <c r="G49" s="10">
        <v>33</v>
      </c>
      <c r="H49" s="12">
        <v>5</v>
      </c>
      <c r="I49" s="11">
        <v>1</v>
      </c>
      <c r="J49" s="11">
        <v>1</v>
      </c>
      <c r="K49" s="11">
        <v>0</v>
      </c>
      <c r="L49" s="112">
        <v>60</v>
      </c>
      <c r="M49" s="7">
        <v>0.25</v>
      </c>
      <c r="N49" s="109">
        <v>15</v>
      </c>
      <c r="O49" s="5">
        <v>2.0724740120831995</v>
      </c>
      <c r="P49" s="13">
        <f t="shared" si="11"/>
        <v>1.3233800561406843</v>
      </c>
      <c r="Q49" s="13">
        <f t="shared" si="12"/>
        <v>8.2898960483327979</v>
      </c>
      <c r="R49" s="6">
        <v>0.24224999999999997</v>
      </c>
      <c r="S49" s="6">
        <v>0.28350000000000003</v>
      </c>
      <c r="T49" s="110">
        <f t="shared" si="7"/>
        <v>0.46105337009903891</v>
      </c>
      <c r="U49" s="55">
        <v>0.46706586826347296</v>
      </c>
      <c r="V49" s="55">
        <v>0.4550408719346048</v>
      </c>
      <c r="W49" s="55">
        <f t="shared" si="8"/>
        <v>-1.2024996328868165E-2</v>
      </c>
      <c r="X49" s="51">
        <v>0.50000000000000011</v>
      </c>
      <c r="Y49" s="51">
        <v>0</v>
      </c>
      <c r="Z49" s="51">
        <v>0.56179775280898891</v>
      </c>
      <c r="AA49" s="8">
        <v>1.9020446980504044</v>
      </c>
      <c r="AB49" s="14">
        <f t="shared" si="6"/>
        <v>0.30363806790970088</v>
      </c>
      <c r="AC49" s="8">
        <f t="shared" si="10"/>
        <v>1.0896032118527419</v>
      </c>
      <c r="AD49" s="14">
        <f t="shared" si="9"/>
        <v>4.3584128474109676</v>
      </c>
    </row>
    <row r="50" spans="1:30" ht="15.3" x14ac:dyDescent="0.55000000000000004">
      <c r="A50" s="111">
        <v>2004</v>
      </c>
      <c r="B50" s="2" t="s">
        <v>18</v>
      </c>
      <c r="C50" s="10">
        <v>11</v>
      </c>
      <c r="D50" s="10">
        <v>2</v>
      </c>
      <c r="E50" s="10">
        <v>2</v>
      </c>
      <c r="F50" s="10">
        <v>1</v>
      </c>
      <c r="G50" s="10">
        <v>34</v>
      </c>
      <c r="H50" s="12">
        <v>1</v>
      </c>
      <c r="I50" s="11">
        <v>1</v>
      </c>
      <c r="J50" s="61">
        <v>5</v>
      </c>
      <c r="K50" s="11">
        <v>1</v>
      </c>
      <c r="L50" s="112">
        <v>60</v>
      </c>
      <c r="M50" s="7">
        <v>0.15</v>
      </c>
      <c r="N50" s="109">
        <v>1.25</v>
      </c>
      <c r="O50" s="5">
        <v>1.92</v>
      </c>
      <c r="P50" s="13">
        <f t="shared" si="11"/>
        <v>1.5827819738543933</v>
      </c>
      <c r="Q50" s="13">
        <f t="shared" si="12"/>
        <v>12.8</v>
      </c>
      <c r="R50" s="6">
        <v>0.10799999999999998</v>
      </c>
      <c r="S50" s="6">
        <v>0.1545</v>
      </c>
      <c r="T50" s="110">
        <f t="shared" si="7"/>
        <v>0.41142857142857148</v>
      </c>
      <c r="U50" s="55">
        <v>0.44380952380952393</v>
      </c>
      <c r="V50" s="55">
        <v>0.37904761904761902</v>
      </c>
      <c r="W50" s="55">
        <f t="shared" si="8"/>
        <v>-6.4761904761904909E-2</v>
      </c>
      <c r="X50" s="51">
        <v>0.42918454935622319</v>
      </c>
      <c r="Y50" s="51">
        <v>0.14163090128755365</v>
      </c>
      <c r="Z50" s="51">
        <v>0.42918454935622319</v>
      </c>
      <c r="AA50" s="8">
        <v>3.8095238095238102</v>
      </c>
      <c r="AB50" s="14">
        <f t="shared" si="6"/>
        <v>0.47106606364714099</v>
      </c>
      <c r="AC50" s="8">
        <f t="shared" si="10"/>
        <v>0.50399999999999989</v>
      </c>
      <c r="AD50" s="14">
        <f t="shared" si="9"/>
        <v>3.3599999999999994</v>
      </c>
    </row>
    <row r="51" spans="1:30" ht="15.3" x14ac:dyDescent="0.55000000000000004">
      <c r="A51" s="111">
        <v>2004</v>
      </c>
      <c r="B51" s="2" t="s">
        <v>18</v>
      </c>
      <c r="C51" s="10">
        <v>11</v>
      </c>
      <c r="D51" s="10">
        <v>2</v>
      </c>
      <c r="E51" s="10">
        <v>2</v>
      </c>
      <c r="F51" s="10">
        <v>1</v>
      </c>
      <c r="G51" s="10">
        <v>34</v>
      </c>
      <c r="H51" s="12">
        <v>3</v>
      </c>
      <c r="I51" s="11">
        <v>1</v>
      </c>
      <c r="J51" s="61">
        <v>5</v>
      </c>
      <c r="K51" s="11">
        <v>1</v>
      </c>
      <c r="L51" s="112">
        <v>60</v>
      </c>
      <c r="M51" s="7">
        <v>0.15</v>
      </c>
      <c r="N51" s="109">
        <v>1.25</v>
      </c>
      <c r="O51" s="5">
        <v>1.175</v>
      </c>
      <c r="P51" s="13">
        <f t="shared" si="11"/>
        <v>0.96862959337443355</v>
      </c>
      <c r="Q51" s="13">
        <f t="shared" si="12"/>
        <v>7.8333333333333339</v>
      </c>
      <c r="R51" s="6">
        <v>8.7500000000000022E-2</v>
      </c>
      <c r="S51" s="6">
        <v>0.14466666666666686</v>
      </c>
      <c r="T51" s="110">
        <f t="shared" si="7"/>
        <v>0.37688442211055251</v>
      </c>
      <c r="U51" s="55">
        <v>0.39411342426417728</v>
      </c>
      <c r="V51" s="55">
        <v>0.35965541995692774</v>
      </c>
      <c r="W51" s="55">
        <f t="shared" si="8"/>
        <v>-3.4458004307249546E-2</v>
      </c>
      <c r="X51" s="51">
        <v>0.91499999999999837</v>
      </c>
      <c r="Y51" s="51">
        <v>0.33500000000000058</v>
      </c>
      <c r="Z51" s="51">
        <v>0.17000000000000112</v>
      </c>
      <c r="AA51" s="8">
        <v>4.3072505384063131</v>
      </c>
      <c r="AB51" s="14">
        <f t="shared" si="6"/>
        <v>0.53261238352063622</v>
      </c>
      <c r="AC51" s="8">
        <f t="shared" si="10"/>
        <v>0.27279583333333363</v>
      </c>
      <c r="AD51" s="14">
        <f t="shared" si="9"/>
        <v>1.8186388888888909</v>
      </c>
    </row>
    <row r="52" spans="1:30" ht="15.3" x14ac:dyDescent="0.55000000000000004">
      <c r="A52" s="111">
        <v>2004</v>
      </c>
      <c r="B52" s="2" t="s">
        <v>18</v>
      </c>
      <c r="C52" s="10">
        <v>11</v>
      </c>
      <c r="D52" s="10">
        <v>2</v>
      </c>
      <c r="E52" s="10">
        <v>2</v>
      </c>
      <c r="F52" s="10">
        <v>1</v>
      </c>
      <c r="G52" s="10">
        <v>34</v>
      </c>
      <c r="H52" s="12">
        <v>4</v>
      </c>
      <c r="I52" s="12">
        <v>1</v>
      </c>
      <c r="J52" s="107">
        <v>5</v>
      </c>
      <c r="K52" s="12">
        <v>1</v>
      </c>
      <c r="L52" s="112">
        <v>60</v>
      </c>
      <c r="M52" s="7">
        <v>0.15</v>
      </c>
      <c r="N52" s="109">
        <v>1.25</v>
      </c>
      <c r="O52" s="5">
        <v>1.29</v>
      </c>
      <c r="P52" s="13">
        <f t="shared" si="11"/>
        <v>1.0634316386834206</v>
      </c>
      <c r="Q52" s="13">
        <f t="shared" si="12"/>
        <v>8.6000000000000014</v>
      </c>
      <c r="R52" s="6">
        <v>0.12475</v>
      </c>
      <c r="S52" s="6">
        <v>0.13375000000000001</v>
      </c>
      <c r="T52" s="110">
        <f t="shared" si="7"/>
        <v>0.48259187620889749</v>
      </c>
      <c r="U52" s="55">
        <v>0.45067698259187616</v>
      </c>
      <c r="V52" s="55">
        <v>0.51450676982591881</v>
      </c>
      <c r="W52" s="55">
        <f t="shared" si="8"/>
        <v>6.3829787234042645E-2</v>
      </c>
      <c r="X52" s="51">
        <v>0.11295681063122899</v>
      </c>
      <c r="Y52" s="51">
        <v>0.44518272425249183</v>
      </c>
      <c r="Z52" s="51">
        <v>0.44518272425249183</v>
      </c>
      <c r="AA52" s="8">
        <v>3.8684719535783363</v>
      </c>
      <c r="AB52" s="14">
        <f t="shared" si="6"/>
        <v>0.47835528706914693</v>
      </c>
      <c r="AC52" s="8">
        <f t="shared" si="10"/>
        <v>0.33346500000000001</v>
      </c>
      <c r="AD52" s="14">
        <f t="shared" si="9"/>
        <v>2.2231000000000001</v>
      </c>
    </row>
    <row r="53" spans="1:30" ht="15.3" x14ac:dyDescent="0.55000000000000004">
      <c r="A53" s="111">
        <v>2004</v>
      </c>
      <c r="B53" s="2" t="s">
        <v>19</v>
      </c>
      <c r="C53" s="10">
        <v>11</v>
      </c>
      <c r="D53" s="10">
        <v>2</v>
      </c>
      <c r="E53" s="10">
        <v>2</v>
      </c>
      <c r="F53" s="10">
        <v>2</v>
      </c>
      <c r="G53" s="10">
        <v>35</v>
      </c>
      <c r="H53" s="12">
        <v>1</v>
      </c>
      <c r="I53" s="11">
        <v>1</v>
      </c>
      <c r="J53" s="11">
        <v>3</v>
      </c>
      <c r="K53" s="11">
        <v>0</v>
      </c>
      <c r="L53" s="112">
        <v>60</v>
      </c>
      <c r="M53" s="7">
        <v>0.14000000000000001</v>
      </c>
      <c r="N53" s="109">
        <v>0.6</v>
      </c>
      <c r="O53" s="5">
        <v>1.3447122997266652</v>
      </c>
      <c r="P53" s="13">
        <f t="shared" si="11"/>
        <v>1.1474422994929332</v>
      </c>
      <c r="Q53" s="13">
        <f t="shared" si="12"/>
        <v>9.6050878551904653</v>
      </c>
      <c r="R53" s="6">
        <v>9.1749999999999915E-2</v>
      </c>
      <c r="S53" s="6">
        <v>0.16700000000000004</v>
      </c>
      <c r="T53" s="110">
        <f t="shared" si="7"/>
        <v>0.3559678396016952</v>
      </c>
      <c r="U53" s="55">
        <v>0.31273408239700345</v>
      </c>
      <c r="V53" s="55">
        <v>0.399201596806387</v>
      </c>
      <c r="W53" s="55">
        <f t="shared" si="8"/>
        <v>8.646751440938355E-2</v>
      </c>
      <c r="X53" s="51">
        <v>0.66500000000000015</v>
      </c>
      <c r="Y53" s="51">
        <v>0.16500000000000017</v>
      </c>
      <c r="Z53" s="51">
        <v>0.83500000000000041</v>
      </c>
      <c r="AA53" s="8">
        <v>3.8647342995169094</v>
      </c>
      <c r="AB53" s="14">
        <f t="shared" si="6"/>
        <v>0.46168860487522917</v>
      </c>
      <c r="AC53" s="8">
        <f t="shared" si="10"/>
        <v>0.34794430755427452</v>
      </c>
      <c r="AD53" s="14">
        <f t="shared" si="9"/>
        <v>2.4853164825305321</v>
      </c>
    </row>
    <row r="54" spans="1:30" ht="15.3" x14ac:dyDescent="0.55000000000000004">
      <c r="A54" s="111">
        <v>2004</v>
      </c>
      <c r="B54" s="2" t="s">
        <v>19</v>
      </c>
      <c r="C54" s="10">
        <v>11</v>
      </c>
      <c r="D54" s="10">
        <v>2</v>
      </c>
      <c r="E54" s="10">
        <v>2</v>
      </c>
      <c r="F54" s="10">
        <v>2</v>
      </c>
      <c r="G54" s="10">
        <v>35</v>
      </c>
      <c r="H54" s="12">
        <v>2</v>
      </c>
      <c r="I54" s="11">
        <v>1</v>
      </c>
      <c r="J54" s="11">
        <v>1</v>
      </c>
      <c r="K54" s="11">
        <v>0</v>
      </c>
      <c r="L54" s="112">
        <v>60</v>
      </c>
      <c r="M54" s="7">
        <v>0.14000000000000001</v>
      </c>
      <c r="N54" s="109">
        <v>0.6</v>
      </c>
      <c r="O54" s="5">
        <v>1.2612759663376272</v>
      </c>
      <c r="P54" s="13">
        <f t="shared" si="11"/>
        <v>1.076246120009309</v>
      </c>
      <c r="Q54" s="13">
        <f t="shared" si="12"/>
        <v>9.009114045268765</v>
      </c>
      <c r="R54" s="6">
        <v>9.9750000000000005E-2</v>
      </c>
      <c r="S54" s="6">
        <v>0.13375000000000001</v>
      </c>
      <c r="T54" s="110">
        <f t="shared" si="7"/>
        <v>0.4271948608137045</v>
      </c>
      <c r="U54" s="55">
        <v>0.49892933618843682</v>
      </c>
      <c r="V54" s="55">
        <v>0.35546038543897218</v>
      </c>
      <c r="W54" s="55">
        <f t="shared" si="8"/>
        <v>-0.14346895074946464</v>
      </c>
      <c r="X54" s="51">
        <v>0.42918454935622313</v>
      </c>
      <c r="Y54" s="51">
        <v>0</v>
      </c>
      <c r="Z54" s="51">
        <v>0.71673819742489242</v>
      </c>
      <c r="AA54" s="8">
        <v>4.2826552462526761</v>
      </c>
      <c r="AB54" s="14">
        <f t="shared" si="6"/>
        <v>0.51161424630177943</v>
      </c>
      <c r="AC54" s="8">
        <f t="shared" si="10"/>
        <v>0.294507938139836</v>
      </c>
      <c r="AD54" s="14">
        <f t="shared" si="9"/>
        <v>2.1036281295702568</v>
      </c>
    </row>
    <row r="55" spans="1:30" ht="15.3" x14ac:dyDescent="0.55000000000000004">
      <c r="A55" s="111">
        <v>2004</v>
      </c>
      <c r="B55" s="2" t="s">
        <v>19</v>
      </c>
      <c r="C55" s="10">
        <v>11</v>
      </c>
      <c r="D55" s="10">
        <v>2</v>
      </c>
      <c r="E55" s="10">
        <v>2</v>
      </c>
      <c r="F55" s="10">
        <v>2</v>
      </c>
      <c r="G55" s="10">
        <v>35</v>
      </c>
      <c r="H55" s="12">
        <v>3</v>
      </c>
      <c r="I55" s="11">
        <v>1</v>
      </c>
      <c r="J55" s="61">
        <v>7</v>
      </c>
      <c r="K55" s="11">
        <v>1</v>
      </c>
      <c r="L55" s="112">
        <v>60</v>
      </c>
      <c r="M55" s="7">
        <v>0.14000000000000001</v>
      </c>
      <c r="N55" s="109">
        <v>0.6</v>
      </c>
      <c r="O55" s="5">
        <v>2.2486486622920348</v>
      </c>
      <c r="P55" s="13">
        <f t="shared" si="11"/>
        <v>1.9187707231774018</v>
      </c>
      <c r="Q55" s="13">
        <f t="shared" si="12"/>
        <v>16.061776159228817</v>
      </c>
      <c r="R55" s="6">
        <v>6.6500000000000004E-2</v>
      </c>
      <c r="S55" s="6">
        <v>0.13350000000000001</v>
      </c>
      <c r="T55" s="110">
        <f t="shared" si="7"/>
        <v>0.33250000000000002</v>
      </c>
      <c r="U55" s="55">
        <v>0.33500000000000002</v>
      </c>
      <c r="V55" s="55">
        <v>0.33</v>
      </c>
      <c r="W55" s="55">
        <f t="shared" si="8"/>
        <v>-5.0000000000000044E-3</v>
      </c>
      <c r="X55" s="51">
        <v>0</v>
      </c>
      <c r="Y55" s="51">
        <v>0.67</v>
      </c>
      <c r="Z55" s="51">
        <v>0.67</v>
      </c>
      <c r="AA55" s="8">
        <v>5</v>
      </c>
      <c r="AB55" s="14">
        <f t="shared" si="6"/>
        <v>0.5973096325573275</v>
      </c>
      <c r="AC55" s="8">
        <f t="shared" si="10"/>
        <v>0.44972973245840697</v>
      </c>
      <c r="AD55" s="14">
        <f t="shared" si="9"/>
        <v>3.212355231845764</v>
      </c>
    </row>
    <row r="56" spans="1:30" ht="15.3" x14ac:dyDescent="0.55000000000000004">
      <c r="A56" s="111">
        <v>2004</v>
      </c>
      <c r="B56" s="2" t="s">
        <v>19</v>
      </c>
      <c r="C56" s="10">
        <v>11</v>
      </c>
      <c r="D56" s="10">
        <v>2</v>
      </c>
      <c r="E56" s="10">
        <v>2</v>
      </c>
      <c r="F56" s="10">
        <v>2</v>
      </c>
      <c r="G56" s="10">
        <v>35</v>
      </c>
      <c r="H56" s="12">
        <v>4</v>
      </c>
      <c r="I56" s="11">
        <v>1</v>
      </c>
      <c r="J56" s="61">
        <v>4</v>
      </c>
      <c r="K56" s="11">
        <v>1</v>
      </c>
      <c r="L56" s="112">
        <v>60</v>
      </c>
      <c r="M56" s="7">
        <v>0.14000000000000001</v>
      </c>
      <c r="N56" s="109">
        <v>0.6</v>
      </c>
      <c r="O56" s="5">
        <v>1.4321615923250541</v>
      </c>
      <c r="P56" s="13">
        <f t="shared" si="11"/>
        <v>1.2220627349634217</v>
      </c>
      <c r="Q56" s="13">
        <f t="shared" si="12"/>
        <v>10.229725659464671</v>
      </c>
      <c r="R56" s="6">
        <v>7.5000000000000011E-2</v>
      </c>
      <c r="S56" s="6">
        <v>0.16700000000000009</v>
      </c>
      <c r="T56" s="110">
        <f t="shared" si="7"/>
        <v>0.30916239316239308</v>
      </c>
      <c r="U56" s="55">
        <v>0.28632478632478631</v>
      </c>
      <c r="V56" s="55">
        <v>0.33199999999999985</v>
      </c>
      <c r="W56" s="55">
        <f t="shared" si="8"/>
        <v>4.5675213675213544E-2</v>
      </c>
      <c r="X56" s="51">
        <v>0.71367521367521292</v>
      </c>
      <c r="Y56" s="51">
        <v>0.28632478632478614</v>
      </c>
      <c r="Z56" s="51">
        <v>0.57264957264957317</v>
      </c>
      <c r="AA56" s="8">
        <v>4.1322314049586755</v>
      </c>
      <c r="AB56" s="14">
        <f t="shared" si="6"/>
        <v>0.49364432442754314</v>
      </c>
      <c r="AC56" s="8">
        <f t="shared" si="10"/>
        <v>0.34658310534266329</v>
      </c>
      <c r="AD56" s="14">
        <f t="shared" si="9"/>
        <v>2.4755936095904518</v>
      </c>
    </row>
    <row r="57" spans="1:30" ht="15.3" x14ac:dyDescent="0.55000000000000004">
      <c r="A57" s="111">
        <v>2004</v>
      </c>
      <c r="B57" s="3" t="s">
        <v>19</v>
      </c>
      <c r="C57" s="10">
        <v>11</v>
      </c>
      <c r="D57" s="10">
        <v>2</v>
      </c>
      <c r="E57" s="10">
        <v>2</v>
      </c>
      <c r="F57" s="10">
        <v>2</v>
      </c>
      <c r="G57" s="10">
        <v>35</v>
      </c>
      <c r="H57" s="12">
        <v>5</v>
      </c>
      <c r="I57" s="12">
        <v>1</v>
      </c>
      <c r="J57" s="12">
        <v>3</v>
      </c>
      <c r="K57" s="12">
        <v>0</v>
      </c>
      <c r="L57" s="112">
        <v>60</v>
      </c>
      <c r="M57" s="7">
        <v>0.14000000000000001</v>
      </c>
      <c r="N57" s="109">
        <v>0.6</v>
      </c>
      <c r="O57" s="5">
        <v>1.2944571713562139</v>
      </c>
      <c r="P57" s="13">
        <f t="shared" si="11"/>
        <v>1.1045596248342537</v>
      </c>
      <c r="Q57" s="13">
        <f t="shared" si="12"/>
        <v>9.2461226525443845</v>
      </c>
      <c r="R57" s="6">
        <v>0.1295</v>
      </c>
      <c r="S57" s="6">
        <v>0.16249999999999998</v>
      </c>
      <c r="T57" s="110">
        <f t="shared" si="7"/>
        <v>0.44250073551044428</v>
      </c>
      <c r="U57" s="55">
        <v>0.45954692556634308</v>
      </c>
      <c r="V57" s="55">
        <v>0.42545454545454547</v>
      </c>
      <c r="W57" s="55">
        <f t="shared" si="8"/>
        <v>-3.4092380111797604E-2</v>
      </c>
      <c r="X57" s="51">
        <v>0.54495912806539526</v>
      </c>
      <c r="Y57" s="51">
        <v>0.13623978201634876</v>
      </c>
      <c r="Z57" s="51">
        <v>0.72752043596730243</v>
      </c>
      <c r="AA57" s="8">
        <v>3.4246575342465762</v>
      </c>
      <c r="AB57" s="14">
        <f t="shared" si="6"/>
        <v>0.40911618668310112</v>
      </c>
      <c r="AC57" s="8">
        <f t="shared" si="10"/>
        <v>0.37798149403601433</v>
      </c>
      <c r="AD57" s="14">
        <f t="shared" si="9"/>
        <v>2.6998678145429591</v>
      </c>
    </row>
    <row r="58" spans="1:30" ht="15.3" x14ac:dyDescent="0.55000000000000004">
      <c r="A58" s="111">
        <v>2004</v>
      </c>
      <c r="B58" s="2" t="s">
        <v>19</v>
      </c>
      <c r="C58" s="10">
        <v>11</v>
      </c>
      <c r="D58" s="10">
        <v>2</v>
      </c>
      <c r="E58" s="10">
        <v>2</v>
      </c>
      <c r="F58" s="10">
        <v>2</v>
      </c>
      <c r="G58" s="10">
        <v>35</v>
      </c>
      <c r="H58" s="12">
        <v>6</v>
      </c>
      <c r="I58" s="11">
        <v>1</v>
      </c>
      <c r="J58" s="11">
        <v>3</v>
      </c>
      <c r="K58" s="11">
        <v>0</v>
      </c>
      <c r="L58" s="112">
        <v>60</v>
      </c>
      <c r="M58" s="7">
        <v>0.14000000000000001</v>
      </c>
      <c r="N58" s="109">
        <v>0.6</v>
      </c>
      <c r="O58" s="5">
        <v>0.86798552940119</v>
      </c>
      <c r="P58" s="13">
        <f t="shared" si="11"/>
        <v>0.74065159661671742</v>
      </c>
      <c r="Q58" s="13">
        <f t="shared" si="12"/>
        <v>6.1998966385799283</v>
      </c>
      <c r="R58" s="6">
        <v>0.10777083333333333</v>
      </c>
      <c r="S58" s="6">
        <v>0.14608333333333334</v>
      </c>
      <c r="T58" s="110">
        <f t="shared" si="7"/>
        <v>0.42731841048544617</v>
      </c>
      <c r="U58" s="55">
        <v>0.40375329033022389</v>
      </c>
      <c r="V58" s="55">
        <v>0.45088353064066838</v>
      </c>
      <c r="W58" s="55">
        <f t="shared" si="8"/>
        <v>4.7130240310444493E-2</v>
      </c>
      <c r="X58" s="51">
        <v>0.37827715355805303</v>
      </c>
      <c r="Y58" s="51">
        <v>0.87640449438202284</v>
      </c>
      <c r="Z58" s="51">
        <v>0.50187265917603019</v>
      </c>
      <c r="AA58" s="8">
        <v>3.9392695937628233</v>
      </c>
      <c r="AB58" s="14">
        <f t="shared" si="6"/>
        <v>0.47059273471894497</v>
      </c>
      <c r="AC58" s="8">
        <f t="shared" si="10"/>
        <v>0.22034174324486458</v>
      </c>
      <c r="AD58" s="14">
        <f t="shared" si="9"/>
        <v>1.5738695946061754</v>
      </c>
    </row>
    <row r="59" spans="1:30" ht="15.3" x14ac:dyDescent="0.55000000000000004">
      <c r="A59" s="111">
        <v>2005</v>
      </c>
      <c r="B59" s="3" t="s">
        <v>36</v>
      </c>
      <c r="C59" s="10">
        <v>11</v>
      </c>
      <c r="D59" s="10">
        <v>2</v>
      </c>
      <c r="E59" s="10">
        <v>3</v>
      </c>
      <c r="F59" s="10">
        <v>2</v>
      </c>
      <c r="G59" s="10">
        <v>35</v>
      </c>
      <c r="H59" s="12">
        <v>7</v>
      </c>
      <c r="I59" s="11">
        <v>1</v>
      </c>
      <c r="J59" s="11">
        <v>2</v>
      </c>
      <c r="K59" s="11">
        <v>0</v>
      </c>
      <c r="L59" s="112">
        <v>50</v>
      </c>
      <c r="M59" s="7">
        <v>0.13900000000000001</v>
      </c>
      <c r="N59" s="109">
        <v>1.036</v>
      </c>
      <c r="O59" s="5">
        <v>1.315117324194111</v>
      </c>
      <c r="P59" s="13">
        <f t="shared" si="11"/>
        <v>1.1262183390415119</v>
      </c>
      <c r="Q59" s="13">
        <f t="shared" si="12"/>
        <v>9.4612757136266961</v>
      </c>
      <c r="R59" s="6">
        <v>0.14000000000000001</v>
      </c>
      <c r="S59" s="6">
        <v>0.18500000000000003</v>
      </c>
      <c r="T59" s="110">
        <f t="shared" si="7"/>
        <v>0.42857142857142855</v>
      </c>
      <c r="U59" s="55">
        <v>0.45714285714285718</v>
      </c>
      <c r="V59" s="55">
        <v>0.39999999999999991</v>
      </c>
      <c r="W59" s="55">
        <f t="shared" si="8"/>
        <v>-5.7142857142857273E-2</v>
      </c>
      <c r="X59" s="51">
        <v>0.58823529411764708</v>
      </c>
      <c r="Y59" s="51">
        <v>0.11764705882352934</v>
      </c>
      <c r="Z59" s="51">
        <v>0.23529411764705885</v>
      </c>
      <c r="AA59" s="8">
        <v>3.0769230769230766</v>
      </c>
      <c r="AB59" s="14">
        <f t="shared" si="6"/>
        <v>0.36626003743447522</v>
      </c>
      <c r="AC59" s="8">
        <f t="shared" si="10"/>
        <v>0.42741313036308609</v>
      </c>
      <c r="AD59" s="14">
        <f t="shared" si="9"/>
        <v>3.0749146069286768</v>
      </c>
    </row>
    <row r="60" spans="1:30" ht="15.3" x14ac:dyDescent="0.55000000000000004">
      <c r="A60" s="111">
        <v>2005</v>
      </c>
      <c r="B60" s="3" t="s">
        <v>36</v>
      </c>
      <c r="C60" s="10">
        <v>11</v>
      </c>
      <c r="D60" s="10">
        <v>2</v>
      </c>
      <c r="E60" s="10">
        <v>3</v>
      </c>
      <c r="F60" s="10">
        <v>2</v>
      </c>
      <c r="G60" s="10">
        <v>35</v>
      </c>
      <c r="H60" s="12">
        <v>8</v>
      </c>
      <c r="I60" s="11">
        <v>1</v>
      </c>
      <c r="J60" s="61">
        <v>7</v>
      </c>
      <c r="K60" s="11">
        <v>1</v>
      </c>
      <c r="L60" s="112">
        <v>50</v>
      </c>
      <c r="M60" s="7">
        <v>0.13900000000000001</v>
      </c>
      <c r="N60" s="109">
        <v>1.036</v>
      </c>
      <c r="O60" s="5">
        <v>2.4925174769487937</v>
      </c>
      <c r="P60" s="13">
        <f t="shared" si="11"/>
        <v>2.1345007333405639</v>
      </c>
      <c r="Q60" s="13">
        <f t="shared" si="12"/>
        <v>17.931780409703549</v>
      </c>
      <c r="R60" s="6">
        <v>0.11000000000000004</v>
      </c>
      <c r="S60" s="6">
        <v>0.22999999999999998</v>
      </c>
      <c r="T60" s="110">
        <f t="shared" si="7"/>
        <v>0.32352941176470595</v>
      </c>
      <c r="U60" s="55">
        <v>0.35294117647058848</v>
      </c>
      <c r="V60" s="55">
        <v>0.29411764705882348</v>
      </c>
      <c r="W60" s="55">
        <f t="shared" si="8"/>
        <v>-5.8823529411764996E-2</v>
      </c>
      <c r="X60" s="51">
        <v>0</v>
      </c>
      <c r="Y60" s="51">
        <v>0.9375</v>
      </c>
      <c r="Z60" s="51">
        <v>0.9375</v>
      </c>
      <c r="AA60" s="8">
        <v>2.9411764705882351</v>
      </c>
      <c r="AB60" s="14">
        <f t="shared" si="6"/>
        <v>0.35010150637118953</v>
      </c>
      <c r="AC60" s="8">
        <f t="shared" si="10"/>
        <v>0.8474559421625899</v>
      </c>
      <c r="AD60" s="14">
        <f t="shared" si="9"/>
        <v>6.0968053392992072</v>
      </c>
    </row>
    <row r="61" spans="1:30" ht="15.3" x14ac:dyDescent="0.55000000000000004">
      <c r="A61" s="111">
        <v>2005</v>
      </c>
      <c r="B61" s="3" t="s">
        <v>36</v>
      </c>
      <c r="C61" s="10">
        <v>11</v>
      </c>
      <c r="D61" s="10">
        <v>2</v>
      </c>
      <c r="E61" s="10">
        <v>3</v>
      </c>
      <c r="F61" s="10">
        <v>2</v>
      </c>
      <c r="G61" s="10">
        <v>35</v>
      </c>
      <c r="H61" s="12">
        <v>9</v>
      </c>
      <c r="I61" s="11">
        <v>1</v>
      </c>
      <c r="J61" s="11">
        <v>3</v>
      </c>
      <c r="K61" s="11">
        <v>0</v>
      </c>
      <c r="L61" s="112">
        <v>50</v>
      </c>
      <c r="M61" s="7">
        <v>0.13900000000000001</v>
      </c>
      <c r="N61" s="109">
        <v>1.036</v>
      </c>
      <c r="O61" s="5">
        <v>2.7179370089999999</v>
      </c>
      <c r="P61" s="13">
        <f t="shared" si="11"/>
        <v>2.3275417695308476</v>
      </c>
      <c r="Q61" s="13">
        <f t="shared" si="12"/>
        <v>19.553503661870501</v>
      </c>
      <c r="R61" s="6">
        <v>0.10999999999999999</v>
      </c>
      <c r="S61" s="6">
        <v>0.11499999999999999</v>
      </c>
      <c r="T61" s="110">
        <f t="shared" si="7"/>
        <v>0.48913043478260865</v>
      </c>
      <c r="U61" s="55">
        <v>0.47826086956521735</v>
      </c>
      <c r="V61" s="55">
        <v>0.5</v>
      </c>
      <c r="W61" s="55">
        <f t="shared" si="8"/>
        <v>2.173913043478265E-2</v>
      </c>
      <c r="X61" s="51">
        <v>0.3333333333333327</v>
      </c>
      <c r="Y61" s="51">
        <v>8.3333333333333481E-2</v>
      </c>
      <c r="Z61" s="51">
        <v>0.58333333333333393</v>
      </c>
      <c r="AA61" s="8">
        <v>4.4444444444444446</v>
      </c>
      <c r="AB61" s="14">
        <f t="shared" si="6"/>
        <v>0.52904227629424205</v>
      </c>
      <c r="AC61" s="8">
        <f t="shared" si="10"/>
        <v>0.61153582702499998</v>
      </c>
      <c r="AD61" s="14">
        <f t="shared" si="9"/>
        <v>4.3995383239208632</v>
      </c>
    </row>
    <row r="62" spans="1:30" ht="15.3" x14ac:dyDescent="0.55000000000000004">
      <c r="A62" s="111">
        <v>2005</v>
      </c>
      <c r="B62" s="3" t="s">
        <v>36</v>
      </c>
      <c r="C62" s="10">
        <v>11</v>
      </c>
      <c r="D62" s="10">
        <v>2</v>
      </c>
      <c r="E62" s="10">
        <v>3</v>
      </c>
      <c r="F62" s="10">
        <v>2</v>
      </c>
      <c r="G62" s="10">
        <v>35</v>
      </c>
      <c r="H62" s="12">
        <v>10</v>
      </c>
      <c r="I62" s="11">
        <v>1</v>
      </c>
      <c r="J62" s="61">
        <v>7</v>
      </c>
      <c r="K62" s="11">
        <v>1</v>
      </c>
      <c r="L62" s="112">
        <v>50</v>
      </c>
      <c r="M62" s="7">
        <v>0.13900000000000001</v>
      </c>
      <c r="N62" s="109">
        <v>1.036</v>
      </c>
      <c r="O62" s="5">
        <v>3.7259538138441819</v>
      </c>
      <c r="P62" s="13">
        <f t="shared" si="11"/>
        <v>3.1907704646384976</v>
      </c>
      <c r="Q62" s="13">
        <f t="shared" si="12"/>
        <v>26.805423121181164</v>
      </c>
      <c r="R62" s="6">
        <v>5.0000000000000044E-2</v>
      </c>
      <c r="S62" s="6">
        <v>0.15000000000000002</v>
      </c>
      <c r="T62" s="110">
        <f t="shared" si="7"/>
        <v>0.25000000000000011</v>
      </c>
      <c r="U62" s="55">
        <v>0.30000000000000016</v>
      </c>
      <c r="V62" s="55">
        <v>0.20000000000000012</v>
      </c>
      <c r="W62" s="55">
        <f t="shared" si="8"/>
        <v>-0.10000000000000003</v>
      </c>
      <c r="X62" s="51">
        <v>0</v>
      </c>
      <c r="Y62" s="51">
        <v>0.63636363636363646</v>
      </c>
      <c r="Z62" s="51">
        <v>0.63636363636363646</v>
      </c>
      <c r="AA62" s="8">
        <v>4.9999999999999982</v>
      </c>
      <c r="AB62" s="14">
        <f t="shared" si="6"/>
        <v>0.5951725608310221</v>
      </c>
      <c r="AC62" s="8">
        <f t="shared" si="10"/>
        <v>0.74519076276883667</v>
      </c>
      <c r="AD62" s="14">
        <f t="shared" si="9"/>
        <v>5.3610846242362342</v>
      </c>
    </row>
    <row r="63" spans="1:30" ht="15.3" x14ac:dyDescent="0.55000000000000004">
      <c r="A63" s="111">
        <v>2004</v>
      </c>
      <c r="B63" s="2" t="s">
        <v>20</v>
      </c>
      <c r="C63" s="10">
        <v>11</v>
      </c>
      <c r="D63" s="10">
        <v>2</v>
      </c>
      <c r="E63" s="10">
        <v>2</v>
      </c>
      <c r="F63" s="10">
        <v>3</v>
      </c>
      <c r="G63" s="10">
        <v>36</v>
      </c>
      <c r="H63" s="12">
        <v>1</v>
      </c>
      <c r="I63" s="11">
        <v>1</v>
      </c>
      <c r="J63" s="61">
        <v>5</v>
      </c>
      <c r="K63" s="11">
        <v>1</v>
      </c>
      <c r="L63" s="112">
        <v>60</v>
      </c>
      <c r="M63" s="7">
        <v>0.14000000000000001</v>
      </c>
      <c r="N63" s="109">
        <v>0.6</v>
      </c>
      <c r="O63" s="5">
        <v>1.501231092858716</v>
      </c>
      <c r="P63" s="13">
        <f t="shared" si="11"/>
        <v>1.2809997035129641</v>
      </c>
      <c r="Q63" s="13">
        <f t="shared" si="12"/>
        <v>10.723079234705114</v>
      </c>
      <c r="R63" s="6">
        <v>8.3500000000000005E-2</v>
      </c>
      <c r="S63" s="6">
        <v>0.16674999999999995</v>
      </c>
      <c r="T63" s="110">
        <f t="shared" si="7"/>
        <v>0.33360079840319368</v>
      </c>
      <c r="U63" s="55">
        <v>0.26800000000000007</v>
      </c>
      <c r="V63" s="55">
        <v>0.39920159680638734</v>
      </c>
      <c r="W63" s="55">
        <f t="shared" si="8"/>
        <v>0.13120159680638727</v>
      </c>
      <c r="X63" s="51">
        <v>0.14163090128755354</v>
      </c>
      <c r="Y63" s="51">
        <v>0.71673819742489264</v>
      </c>
      <c r="Z63" s="51">
        <v>0.57081545064377692</v>
      </c>
      <c r="AA63" s="8">
        <v>3.9960039960039966</v>
      </c>
      <c r="AB63" s="14">
        <f t="shared" si="6"/>
        <v>0.47737033571015197</v>
      </c>
      <c r="AC63" s="8">
        <f t="shared" si="10"/>
        <v>0.37568308098789366</v>
      </c>
      <c r="AD63" s="14">
        <f t="shared" si="9"/>
        <v>2.6834505784849543</v>
      </c>
    </row>
    <row r="64" spans="1:30" ht="15.3" x14ac:dyDescent="0.55000000000000004">
      <c r="A64" s="113">
        <v>2005</v>
      </c>
      <c r="B64" s="3" t="s">
        <v>35</v>
      </c>
      <c r="C64" s="10">
        <v>11</v>
      </c>
      <c r="D64" s="10">
        <v>2</v>
      </c>
      <c r="E64" s="10">
        <v>3</v>
      </c>
      <c r="F64" s="10">
        <v>3</v>
      </c>
      <c r="G64" s="10">
        <v>36</v>
      </c>
      <c r="H64" s="12">
        <v>2</v>
      </c>
      <c r="I64" s="11">
        <v>1</v>
      </c>
      <c r="J64" s="61">
        <v>4</v>
      </c>
      <c r="K64" s="11">
        <v>1</v>
      </c>
      <c r="L64" s="112">
        <v>60</v>
      </c>
      <c r="M64" s="7">
        <v>0.14000000000000001</v>
      </c>
      <c r="N64" s="109">
        <v>0.6</v>
      </c>
      <c r="O64" s="5">
        <v>1.8719353757485697</v>
      </c>
      <c r="P64" s="14">
        <f t="shared" si="11"/>
        <v>1.5973214735134871</v>
      </c>
      <c r="Q64" s="14">
        <f t="shared" si="12"/>
        <v>13.37096696963264</v>
      </c>
      <c r="R64" s="6">
        <v>8.0000000000000071E-2</v>
      </c>
      <c r="S64" s="6">
        <v>0.15999999999999998</v>
      </c>
      <c r="T64" s="110">
        <f t="shared" si="7"/>
        <v>0.32857142857142879</v>
      </c>
      <c r="U64" s="55">
        <v>0.35714285714285743</v>
      </c>
      <c r="V64" s="55">
        <v>0.30000000000000016</v>
      </c>
      <c r="W64" s="55">
        <f t="shared" si="8"/>
        <v>-5.7142857142857273E-2</v>
      </c>
      <c r="X64" s="51">
        <v>0.52941176470588203</v>
      </c>
      <c r="Y64" s="51">
        <v>0.29411764705882371</v>
      </c>
      <c r="Z64" s="51">
        <v>0.41176470588235253</v>
      </c>
      <c r="AA64" s="8">
        <v>4.1666666666666661</v>
      </c>
      <c r="AB64" s="14">
        <f t="shared" si="6"/>
        <v>0.49775802713110623</v>
      </c>
      <c r="AC64" s="8">
        <f t="shared" si="10"/>
        <v>0.44926449017965681</v>
      </c>
      <c r="AD64" s="14">
        <f t="shared" si="9"/>
        <v>3.209032072711834</v>
      </c>
    </row>
    <row r="65" spans="1:30" ht="15.3" x14ac:dyDescent="0.55000000000000004">
      <c r="A65" s="113">
        <v>2005</v>
      </c>
      <c r="B65" s="3" t="s">
        <v>35</v>
      </c>
      <c r="C65" s="10">
        <v>11</v>
      </c>
      <c r="D65" s="10">
        <v>2</v>
      </c>
      <c r="E65" s="10">
        <v>3</v>
      </c>
      <c r="F65" s="10">
        <v>3</v>
      </c>
      <c r="G65" s="10">
        <v>36</v>
      </c>
      <c r="H65" s="12">
        <v>3</v>
      </c>
      <c r="I65" s="11">
        <v>1</v>
      </c>
      <c r="J65" s="11">
        <v>3</v>
      </c>
      <c r="K65" s="11">
        <v>0</v>
      </c>
      <c r="L65" s="112">
        <v>60</v>
      </c>
      <c r="M65" s="7">
        <v>0.14000000000000001</v>
      </c>
      <c r="N65" s="109">
        <v>0.6</v>
      </c>
      <c r="O65" s="5">
        <v>1.5388455051710177</v>
      </c>
      <c r="P65" s="14">
        <f t="shared" si="11"/>
        <v>1.3130960617945651</v>
      </c>
      <c r="Q65" s="14">
        <f t="shared" si="12"/>
        <v>10.991753608364411</v>
      </c>
      <c r="R65" s="6">
        <v>0.105</v>
      </c>
      <c r="S65" s="6">
        <v>0.14000000000000001</v>
      </c>
      <c r="T65" s="110">
        <f t="shared" si="7"/>
        <v>0.42749999999999999</v>
      </c>
      <c r="U65" s="55">
        <v>0.48</v>
      </c>
      <c r="V65" s="55">
        <v>0.375</v>
      </c>
      <c r="W65" s="55">
        <f t="shared" si="8"/>
        <v>-0.10499999999999998</v>
      </c>
      <c r="X65" s="51">
        <v>0.61538461538461553</v>
      </c>
      <c r="Y65" s="51">
        <v>0.23076923076923075</v>
      </c>
      <c r="Z65" s="51">
        <v>0.53846153846153855</v>
      </c>
      <c r="AA65" s="8">
        <v>4.0816326530612246</v>
      </c>
      <c r="AB65" s="14">
        <f t="shared" si="6"/>
        <v>0.48759970004679798</v>
      </c>
      <c r="AC65" s="8">
        <f t="shared" si="10"/>
        <v>0.37701714876689935</v>
      </c>
      <c r="AD65" s="14">
        <f t="shared" si="9"/>
        <v>2.6929796340492809</v>
      </c>
    </row>
    <row r="66" spans="1:30" ht="15.3" x14ac:dyDescent="0.55000000000000004">
      <c r="A66" s="111">
        <v>2005</v>
      </c>
      <c r="B66" s="3" t="s">
        <v>35</v>
      </c>
      <c r="C66" s="10">
        <v>11</v>
      </c>
      <c r="D66" s="10">
        <v>2</v>
      </c>
      <c r="E66" s="10">
        <v>3</v>
      </c>
      <c r="F66" s="10">
        <v>3</v>
      </c>
      <c r="G66" s="10">
        <v>36</v>
      </c>
      <c r="H66" s="12">
        <v>4</v>
      </c>
      <c r="I66" s="11">
        <v>1</v>
      </c>
      <c r="J66" s="61">
        <v>4</v>
      </c>
      <c r="K66" s="11">
        <v>1</v>
      </c>
      <c r="L66" s="112">
        <v>50</v>
      </c>
      <c r="M66" s="7">
        <v>0.15</v>
      </c>
      <c r="N66" s="109">
        <v>1.036</v>
      </c>
      <c r="O66" s="5">
        <v>1.9613858104247861</v>
      </c>
      <c r="P66" s="13">
        <f t="shared" si="11"/>
        <v>1.6168990127677823</v>
      </c>
      <c r="Q66" s="13">
        <f t="shared" si="12"/>
        <v>13.075905402831907</v>
      </c>
      <c r="R66" s="6">
        <v>0.09</v>
      </c>
      <c r="S66" s="6">
        <v>0.19500000000000001</v>
      </c>
      <c r="T66" s="110">
        <f t="shared" ref="T66:T88" si="13">AVERAGE(U66:V66)</f>
        <v>0.31650246305418717</v>
      </c>
      <c r="U66" s="55">
        <v>0.27586206896551724</v>
      </c>
      <c r="V66" s="55">
        <v>0.3571428571428571</v>
      </c>
      <c r="W66" s="55">
        <f t="shared" ref="W66:W88" si="14">V66-U66</f>
        <v>8.1280788177339858E-2</v>
      </c>
      <c r="X66" s="51">
        <v>0.16666666666666674</v>
      </c>
      <c r="Y66" s="51">
        <v>0.41666666666666652</v>
      </c>
      <c r="Z66" s="51">
        <v>0.5</v>
      </c>
      <c r="AA66" s="8">
        <v>3.5087719298245612</v>
      </c>
      <c r="AB66" s="14">
        <f t="shared" si="6"/>
        <v>0.43387663756973499</v>
      </c>
      <c r="AC66" s="8">
        <f t="shared" si="10"/>
        <v>0.55899495597106408</v>
      </c>
      <c r="AD66" s="14">
        <f t="shared" ref="AD66:AD88" si="15">AC66/M66</f>
        <v>3.7266330398070941</v>
      </c>
    </row>
    <row r="67" spans="1:30" ht="15.3" x14ac:dyDescent="0.55000000000000004">
      <c r="A67" s="111">
        <v>2005</v>
      </c>
      <c r="B67" s="3" t="s">
        <v>35</v>
      </c>
      <c r="C67" s="10">
        <v>11</v>
      </c>
      <c r="D67" s="10">
        <v>2</v>
      </c>
      <c r="E67" s="10">
        <v>3</v>
      </c>
      <c r="F67" s="10">
        <v>3</v>
      </c>
      <c r="G67" s="10">
        <v>36</v>
      </c>
      <c r="H67" s="12">
        <v>5</v>
      </c>
      <c r="I67" s="11">
        <v>1</v>
      </c>
      <c r="J67" s="11">
        <v>1</v>
      </c>
      <c r="K67" s="11">
        <v>0</v>
      </c>
      <c r="L67" s="112">
        <v>50</v>
      </c>
      <c r="M67" s="7">
        <v>0.15</v>
      </c>
      <c r="N67" s="109">
        <v>1.036</v>
      </c>
      <c r="O67" s="5">
        <v>0.95306990550000004</v>
      </c>
      <c r="P67" s="13">
        <f t="shared" si="11"/>
        <v>0.7856780553377658</v>
      </c>
      <c r="Q67" s="13">
        <f t="shared" si="12"/>
        <v>6.3537993700000008</v>
      </c>
      <c r="R67" s="6">
        <v>0.15</v>
      </c>
      <c r="S67" s="6">
        <v>0.18999999999999997</v>
      </c>
      <c r="T67" s="110">
        <f t="shared" si="13"/>
        <v>0.44270833333333337</v>
      </c>
      <c r="U67" s="55">
        <v>0.41666666666666657</v>
      </c>
      <c r="V67" s="55">
        <v>0.46875000000000017</v>
      </c>
      <c r="W67" s="55">
        <f t="shared" si="14"/>
        <v>5.2083333333333592E-2</v>
      </c>
      <c r="X67" s="51">
        <v>0.24999999999999992</v>
      </c>
      <c r="Y67" s="51">
        <v>0.12500000000000014</v>
      </c>
      <c r="Z67" s="51">
        <v>0.56250000000000022</v>
      </c>
      <c r="AA67" s="8">
        <v>2.9411764705882355</v>
      </c>
      <c r="AB67" s="14">
        <f t="shared" ref="AB67:AB88" si="16">AA67/(9.81*(1/M67))^0.5</f>
        <v>0.36369071090404265</v>
      </c>
      <c r="AC67" s="8">
        <f t="shared" si="10"/>
        <v>0.32404376787</v>
      </c>
      <c r="AD67" s="14">
        <f t="shared" si="15"/>
        <v>2.1602917858000001</v>
      </c>
    </row>
    <row r="68" spans="1:30" ht="15.3" x14ac:dyDescent="0.55000000000000004">
      <c r="A68" s="111">
        <v>2005</v>
      </c>
      <c r="B68" s="3" t="s">
        <v>35</v>
      </c>
      <c r="C68" s="10">
        <v>11</v>
      </c>
      <c r="D68" s="10">
        <v>2</v>
      </c>
      <c r="E68" s="10">
        <v>3</v>
      </c>
      <c r="F68" s="10">
        <v>3</v>
      </c>
      <c r="G68" s="10">
        <v>36</v>
      </c>
      <c r="H68" s="12">
        <v>6</v>
      </c>
      <c r="I68" s="11">
        <v>1</v>
      </c>
      <c r="J68" s="11">
        <v>1</v>
      </c>
      <c r="K68" s="11">
        <v>0</v>
      </c>
      <c r="L68" s="112">
        <v>50</v>
      </c>
      <c r="M68" s="7">
        <v>0.15</v>
      </c>
      <c r="N68" s="109">
        <v>1.036</v>
      </c>
      <c r="O68" s="5">
        <v>0.65572078457302241</v>
      </c>
      <c r="P68" s="13">
        <f t="shared" si="11"/>
        <v>0.54055366547075001</v>
      </c>
      <c r="Q68" s="13">
        <f t="shared" si="12"/>
        <v>4.3714718971534827</v>
      </c>
      <c r="R68" s="6">
        <v>0.28500000000000003</v>
      </c>
      <c r="S68" s="6">
        <v>0.29499999999999993</v>
      </c>
      <c r="T68" s="110">
        <f t="shared" si="13"/>
        <v>0.48777943368107313</v>
      </c>
      <c r="U68" s="55">
        <v>0.55737704918032793</v>
      </c>
      <c r="V68" s="55">
        <v>0.41818181818181827</v>
      </c>
      <c r="W68" s="55">
        <f t="shared" si="14"/>
        <v>-0.13919523099850967</v>
      </c>
      <c r="X68" s="51">
        <v>0.56250000000000044</v>
      </c>
      <c r="Y68" s="51">
        <v>0.53125000000000033</v>
      </c>
      <c r="Z68" s="51">
        <v>0.12500000000000008</v>
      </c>
      <c r="AA68" s="8">
        <v>1.7241379310344829</v>
      </c>
      <c r="AB68" s="14">
        <f t="shared" si="16"/>
        <v>0.21319800294374913</v>
      </c>
      <c r="AC68" s="8">
        <f t="shared" si="10"/>
        <v>0.380318055052353</v>
      </c>
      <c r="AD68" s="14">
        <f t="shared" si="15"/>
        <v>2.5354537003490201</v>
      </c>
    </row>
    <row r="69" spans="1:30" ht="15.3" x14ac:dyDescent="0.55000000000000004">
      <c r="A69" s="111">
        <v>2005</v>
      </c>
      <c r="B69" s="3" t="s">
        <v>35</v>
      </c>
      <c r="C69" s="10">
        <v>11</v>
      </c>
      <c r="D69" s="10">
        <v>2</v>
      </c>
      <c r="E69" s="10">
        <v>3</v>
      </c>
      <c r="F69" s="10">
        <v>3</v>
      </c>
      <c r="G69" s="10">
        <v>36</v>
      </c>
      <c r="H69" s="12">
        <v>7</v>
      </c>
      <c r="I69" s="11">
        <v>1</v>
      </c>
      <c r="J69" s="11">
        <v>1</v>
      </c>
      <c r="K69" s="11">
        <v>0</v>
      </c>
      <c r="L69" s="112">
        <v>50</v>
      </c>
      <c r="M69" s="7">
        <v>0.15</v>
      </c>
      <c r="N69" s="109">
        <v>1.036</v>
      </c>
      <c r="O69" s="5">
        <v>0.76707395564122349</v>
      </c>
      <c r="P69" s="13">
        <f t="shared" si="11"/>
        <v>0.63234939041776728</v>
      </c>
      <c r="Q69" s="13">
        <f t="shared" si="12"/>
        <v>5.1138263709414904</v>
      </c>
      <c r="R69" s="6">
        <v>0.28000000000000003</v>
      </c>
      <c r="S69" s="6">
        <v>0.35</v>
      </c>
      <c r="T69" s="110">
        <f t="shared" si="13"/>
        <v>0.44354838709677419</v>
      </c>
      <c r="U69" s="55">
        <v>0.49999999999999989</v>
      </c>
      <c r="V69" s="55">
        <v>0.38709677419354849</v>
      </c>
      <c r="W69" s="55">
        <f t="shared" si="14"/>
        <v>-0.1129032258064514</v>
      </c>
      <c r="X69" s="51">
        <v>0.5625</v>
      </c>
      <c r="Y69" s="51">
        <v>0</v>
      </c>
      <c r="Z69" s="51">
        <v>0.62500000000000011</v>
      </c>
      <c r="AA69" s="8">
        <v>1.587301587301587</v>
      </c>
      <c r="AB69" s="14">
        <f t="shared" si="16"/>
        <v>0.196277526519642</v>
      </c>
      <c r="AC69" s="8">
        <f t="shared" si="10"/>
        <v>0.48325659205397087</v>
      </c>
      <c r="AD69" s="14">
        <f t="shared" si="15"/>
        <v>3.2217106136931393</v>
      </c>
    </row>
    <row r="70" spans="1:30" ht="15.3" x14ac:dyDescent="0.55000000000000004">
      <c r="A70" s="111">
        <v>2004</v>
      </c>
      <c r="B70" s="2" t="s">
        <v>21</v>
      </c>
      <c r="C70" s="10">
        <v>11</v>
      </c>
      <c r="D70" s="10">
        <v>2</v>
      </c>
      <c r="E70" s="10">
        <v>2</v>
      </c>
      <c r="F70" s="10">
        <v>4</v>
      </c>
      <c r="G70" s="10">
        <v>37</v>
      </c>
      <c r="H70" s="12">
        <v>1</v>
      </c>
      <c r="I70" s="11">
        <v>1</v>
      </c>
      <c r="J70" s="61">
        <v>7</v>
      </c>
      <c r="K70" s="11">
        <v>1</v>
      </c>
      <c r="L70" s="112">
        <v>60</v>
      </c>
      <c r="M70" s="7">
        <v>0.13</v>
      </c>
      <c r="N70" s="109">
        <v>0.5</v>
      </c>
      <c r="O70" s="5">
        <v>1.73</v>
      </c>
      <c r="P70" s="13">
        <f t="shared" si="11"/>
        <v>1.5319335351100152</v>
      </c>
      <c r="Q70" s="13">
        <f t="shared" si="12"/>
        <v>13.307692307692307</v>
      </c>
      <c r="R70" s="6">
        <v>0.10824999999999999</v>
      </c>
      <c r="S70" s="6">
        <v>0.1585</v>
      </c>
      <c r="T70" s="110">
        <f t="shared" si="13"/>
        <v>0.40584002642100747</v>
      </c>
      <c r="U70" s="55">
        <v>0.43714821763602241</v>
      </c>
      <c r="V70" s="55">
        <v>0.37453183520599254</v>
      </c>
      <c r="W70" s="55">
        <f t="shared" si="14"/>
        <v>-6.2616382430029871E-2</v>
      </c>
      <c r="X70" s="51">
        <v>0.33333333333333331</v>
      </c>
      <c r="Y70" s="51">
        <v>0.8899999999999999</v>
      </c>
      <c r="Z70" s="51">
        <v>0.77666666666666662</v>
      </c>
      <c r="AA70" s="8">
        <v>3.7488284910965319</v>
      </c>
      <c r="AB70" s="14">
        <f t="shared" si="16"/>
        <v>0.43155161316489316</v>
      </c>
      <c r="AC70" s="8">
        <f t="shared" si="10"/>
        <v>0.46147750000000004</v>
      </c>
      <c r="AD70" s="14">
        <f t="shared" si="15"/>
        <v>3.5498269230769233</v>
      </c>
    </row>
    <row r="71" spans="1:30" ht="15.3" x14ac:dyDescent="0.55000000000000004">
      <c r="A71" s="111">
        <v>2004</v>
      </c>
      <c r="B71" s="2" t="s">
        <v>21</v>
      </c>
      <c r="C71" s="10">
        <v>11</v>
      </c>
      <c r="D71" s="10">
        <v>2</v>
      </c>
      <c r="E71" s="10">
        <v>2</v>
      </c>
      <c r="F71" s="10">
        <v>4</v>
      </c>
      <c r="G71" s="10">
        <v>37</v>
      </c>
      <c r="H71" s="12">
        <v>2</v>
      </c>
      <c r="I71" s="11">
        <v>1</v>
      </c>
      <c r="J71" s="61">
        <v>4</v>
      </c>
      <c r="K71" s="11">
        <v>1</v>
      </c>
      <c r="L71" s="112">
        <v>60</v>
      </c>
      <c r="M71" s="7">
        <v>0.13</v>
      </c>
      <c r="N71" s="109">
        <v>0.5</v>
      </c>
      <c r="O71" s="5">
        <v>1.5940000000000001</v>
      </c>
      <c r="P71" s="13">
        <f t="shared" si="11"/>
        <v>1.4115040780146615</v>
      </c>
      <c r="Q71" s="13">
        <f t="shared" si="12"/>
        <v>12.261538461538462</v>
      </c>
      <c r="R71" s="6">
        <v>0.10824999999999999</v>
      </c>
      <c r="S71" s="6">
        <v>0.15024999999999999</v>
      </c>
      <c r="T71" s="110">
        <f t="shared" si="13"/>
        <v>0.41960013444667266</v>
      </c>
      <c r="U71" s="55">
        <v>0.42826552462526762</v>
      </c>
      <c r="V71" s="55">
        <v>0.41093474426807763</v>
      </c>
      <c r="W71" s="55">
        <f t="shared" si="14"/>
        <v>-1.733078035718999E-2</v>
      </c>
      <c r="X71" s="51">
        <v>0.87640449438202239</v>
      </c>
      <c r="Y71" s="51">
        <v>0.62546816479400758</v>
      </c>
      <c r="Z71" s="51">
        <v>0.74906367041198485</v>
      </c>
      <c r="AA71" s="8">
        <v>3.8684719535783372</v>
      </c>
      <c r="AB71" s="14">
        <f t="shared" si="16"/>
        <v>0.44532453698930474</v>
      </c>
      <c r="AC71" s="8">
        <f t="shared" ref="AC71:AC88" si="17">O71/AA71</f>
        <v>0.41204899999999994</v>
      </c>
      <c r="AD71" s="14">
        <f t="shared" si="15"/>
        <v>3.1696076923076917</v>
      </c>
    </row>
    <row r="72" spans="1:30" ht="15.3" x14ac:dyDescent="0.55000000000000004">
      <c r="A72" s="111">
        <v>2004</v>
      </c>
      <c r="B72" s="2" t="s">
        <v>21</v>
      </c>
      <c r="C72" s="10">
        <v>11</v>
      </c>
      <c r="D72" s="10">
        <v>2</v>
      </c>
      <c r="E72" s="10">
        <v>2</v>
      </c>
      <c r="F72" s="10">
        <v>4</v>
      </c>
      <c r="G72" s="10">
        <v>37</v>
      </c>
      <c r="H72" s="12">
        <v>3</v>
      </c>
      <c r="I72" s="11">
        <v>1</v>
      </c>
      <c r="J72" s="61">
        <v>7</v>
      </c>
      <c r="K72" s="11">
        <v>1</v>
      </c>
      <c r="L72" s="112">
        <v>60</v>
      </c>
      <c r="M72" s="7">
        <v>0.13</v>
      </c>
      <c r="N72" s="109">
        <v>0.5</v>
      </c>
      <c r="O72" s="5">
        <v>1.3779999999999999</v>
      </c>
      <c r="P72" s="13">
        <f t="shared" si="11"/>
        <v>1.2202337638043934</v>
      </c>
      <c r="Q72" s="13">
        <f t="shared" si="12"/>
        <v>10.6</v>
      </c>
      <c r="R72" s="6">
        <v>0.10049999999999998</v>
      </c>
      <c r="S72" s="6">
        <v>0.20000000000000004</v>
      </c>
      <c r="T72" s="110">
        <f t="shared" si="13"/>
        <v>0.3344407530454041</v>
      </c>
      <c r="U72" s="55">
        <v>0.33333333333333326</v>
      </c>
      <c r="V72" s="55">
        <v>0.33554817275747495</v>
      </c>
      <c r="W72" s="55">
        <f t="shared" si="14"/>
        <v>2.2148394241416902E-3</v>
      </c>
      <c r="X72" s="51">
        <v>0</v>
      </c>
      <c r="Y72" s="51">
        <v>0.55333333333333334</v>
      </c>
      <c r="Z72" s="51">
        <v>0.55333333333333334</v>
      </c>
      <c r="AA72" s="8">
        <v>3.3277870216306158</v>
      </c>
      <c r="AB72" s="14">
        <f t="shared" si="16"/>
        <v>0.38308283797582449</v>
      </c>
      <c r="AC72" s="8">
        <f t="shared" si="17"/>
        <v>0.41408899999999993</v>
      </c>
      <c r="AD72" s="14">
        <f t="shared" si="15"/>
        <v>3.1852999999999994</v>
      </c>
    </row>
    <row r="73" spans="1:30" ht="15.3" x14ac:dyDescent="0.55000000000000004">
      <c r="A73" s="111">
        <v>2004</v>
      </c>
      <c r="B73" s="2" t="s">
        <v>21</v>
      </c>
      <c r="C73" s="10">
        <v>11</v>
      </c>
      <c r="D73" s="10">
        <v>2</v>
      </c>
      <c r="E73" s="10">
        <v>2</v>
      </c>
      <c r="F73" s="10">
        <v>4</v>
      </c>
      <c r="G73" s="10">
        <v>37</v>
      </c>
      <c r="H73" s="12">
        <v>5</v>
      </c>
      <c r="I73" s="11">
        <v>1</v>
      </c>
      <c r="J73" s="11">
        <v>3</v>
      </c>
      <c r="K73" s="11">
        <v>0</v>
      </c>
      <c r="L73" s="112">
        <v>60</v>
      </c>
      <c r="M73" s="7">
        <v>0.13</v>
      </c>
      <c r="N73" s="109">
        <v>0.5</v>
      </c>
      <c r="O73" s="5">
        <v>0.6818105199065585</v>
      </c>
      <c r="P73" s="13">
        <f t="shared" si="11"/>
        <v>0.60375052025182163</v>
      </c>
      <c r="Q73" s="13">
        <f t="shared" si="12"/>
        <v>5.2446963069735268</v>
      </c>
      <c r="R73" s="6">
        <v>0.17549999999999999</v>
      </c>
      <c r="S73" s="6">
        <v>0.19974999999999998</v>
      </c>
      <c r="T73" s="110">
        <f t="shared" si="13"/>
        <v>0.46841262003133338</v>
      </c>
      <c r="U73" s="55">
        <v>0.50136239782016356</v>
      </c>
      <c r="V73" s="55">
        <v>0.4354628422425032</v>
      </c>
      <c r="W73" s="55">
        <f t="shared" si="14"/>
        <v>-6.5899555577660363E-2</v>
      </c>
      <c r="X73" s="51">
        <v>0.63760217983651224</v>
      </c>
      <c r="Y73" s="51">
        <v>0.18256130790190736</v>
      </c>
      <c r="Z73" s="51">
        <v>0.63760217983651224</v>
      </c>
      <c r="AA73" s="8">
        <v>2.6648900732844774</v>
      </c>
      <c r="AB73" s="14">
        <f t="shared" si="16"/>
        <v>0.30677253247630987</v>
      </c>
      <c r="AC73" s="8">
        <f t="shared" si="17"/>
        <v>0.25584939759493602</v>
      </c>
      <c r="AD73" s="14">
        <f t="shared" si="15"/>
        <v>1.9680722891918154</v>
      </c>
    </row>
    <row r="74" spans="1:30" ht="15.3" x14ac:dyDescent="0.55000000000000004">
      <c r="A74" s="111">
        <v>2004</v>
      </c>
      <c r="B74" s="2" t="s">
        <v>21</v>
      </c>
      <c r="C74" s="10">
        <v>11</v>
      </c>
      <c r="D74" s="10">
        <v>2</v>
      </c>
      <c r="E74" s="10">
        <v>2</v>
      </c>
      <c r="F74" s="10">
        <v>4</v>
      </c>
      <c r="G74" s="10">
        <v>37</v>
      </c>
      <c r="H74" s="12">
        <v>6</v>
      </c>
      <c r="I74" s="11">
        <v>1</v>
      </c>
      <c r="J74" s="11">
        <v>3</v>
      </c>
      <c r="K74" s="11">
        <v>0</v>
      </c>
      <c r="L74" s="112">
        <v>60</v>
      </c>
      <c r="M74" s="7">
        <v>0.13</v>
      </c>
      <c r="N74" s="109">
        <v>0.5</v>
      </c>
      <c r="O74" s="5">
        <v>2.4370945744236256</v>
      </c>
      <c r="P74" s="13">
        <f t="shared" si="11"/>
        <v>2.1580733565284524</v>
      </c>
      <c r="Q74" s="13">
        <f t="shared" si="12"/>
        <v>18.746881341720197</v>
      </c>
      <c r="R74" s="6">
        <v>6.2499999999999979E-2</v>
      </c>
      <c r="S74" s="6">
        <v>8.7500000000000022E-2</v>
      </c>
      <c r="T74" s="110">
        <f t="shared" si="13"/>
        <v>0.41428571428571415</v>
      </c>
      <c r="U74" s="55">
        <v>0.39999999999999991</v>
      </c>
      <c r="V74" s="55">
        <v>0.42857142857142844</v>
      </c>
      <c r="W74" s="55">
        <f t="shared" si="14"/>
        <v>2.8571428571428525E-2</v>
      </c>
      <c r="X74" s="51">
        <v>0.29310344827586238</v>
      </c>
      <c r="Y74" s="51">
        <v>0.86206896551724144</v>
      </c>
      <c r="Z74" s="51">
        <v>0.56896551724137934</v>
      </c>
      <c r="AA74" s="8">
        <v>6.666666666666667</v>
      </c>
      <c r="AB74" s="14">
        <f t="shared" si="16"/>
        <v>0.76744261874490172</v>
      </c>
      <c r="AC74" s="8">
        <f t="shared" si="17"/>
        <v>0.36556418616354386</v>
      </c>
      <c r="AD74" s="14">
        <f t="shared" si="15"/>
        <v>2.8120322012580297</v>
      </c>
    </row>
    <row r="75" spans="1:30" ht="15.3" x14ac:dyDescent="0.55000000000000004">
      <c r="A75" s="111">
        <v>2004</v>
      </c>
      <c r="B75" s="2" t="s">
        <v>21</v>
      </c>
      <c r="C75" s="10">
        <v>11</v>
      </c>
      <c r="D75" s="10">
        <v>2</v>
      </c>
      <c r="E75" s="10">
        <v>2</v>
      </c>
      <c r="F75" s="10">
        <v>4</v>
      </c>
      <c r="G75" s="10">
        <v>37</v>
      </c>
      <c r="H75" s="12">
        <v>7</v>
      </c>
      <c r="I75" s="11">
        <v>1</v>
      </c>
      <c r="J75" s="61">
        <v>5</v>
      </c>
      <c r="K75" s="11">
        <v>1</v>
      </c>
      <c r="L75" s="112">
        <v>60</v>
      </c>
      <c r="M75" s="7">
        <v>0.13</v>
      </c>
      <c r="N75" s="109">
        <v>0.5</v>
      </c>
      <c r="O75" s="5">
        <v>2.4062615642766536</v>
      </c>
      <c r="P75" s="13">
        <f t="shared" si="11"/>
        <v>2.1307703957003983</v>
      </c>
      <c r="Q75" s="13">
        <f t="shared" si="12"/>
        <v>18.509704340589643</v>
      </c>
      <c r="R75" s="6">
        <v>7.5166666666666659E-2</v>
      </c>
      <c r="S75" s="6">
        <v>0.13616666666666666</v>
      </c>
      <c r="T75" s="110">
        <f t="shared" si="13"/>
        <v>0.35519611492692038</v>
      </c>
      <c r="U75" s="55">
        <v>0.36222129783693835</v>
      </c>
      <c r="V75" s="55">
        <v>0.34817093201690241</v>
      </c>
      <c r="W75" s="55">
        <f t="shared" si="14"/>
        <v>-1.4050365820035937E-2</v>
      </c>
      <c r="X75" s="51">
        <v>0.21737797812614482</v>
      </c>
      <c r="Y75" s="51">
        <v>0.93413173652694603</v>
      </c>
      <c r="Z75" s="51">
        <v>0.71675375840080136</v>
      </c>
      <c r="AA75" s="8">
        <v>4.7318611987381711</v>
      </c>
      <c r="AB75" s="14">
        <f t="shared" si="16"/>
        <v>0.54471479248455179</v>
      </c>
      <c r="AC75" s="8">
        <f t="shared" si="17"/>
        <v>0.50852327725046609</v>
      </c>
      <c r="AD75" s="14">
        <f t="shared" si="15"/>
        <v>3.9117175173112773</v>
      </c>
    </row>
    <row r="76" spans="1:30" ht="15.3" x14ac:dyDescent="0.55000000000000004">
      <c r="A76" s="111">
        <v>2004</v>
      </c>
      <c r="B76" s="2" t="s">
        <v>21</v>
      </c>
      <c r="C76" s="10">
        <v>11</v>
      </c>
      <c r="D76" s="10">
        <v>2</v>
      </c>
      <c r="E76" s="10">
        <v>2</v>
      </c>
      <c r="F76" s="10">
        <v>4</v>
      </c>
      <c r="G76" s="10">
        <v>37</v>
      </c>
      <c r="H76" s="12">
        <v>8</v>
      </c>
      <c r="I76" s="11">
        <v>1</v>
      </c>
      <c r="J76" s="61">
        <v>2</v>
      </c>
      <c r="K76" s="11">
        <v>0</v>
      </c>
      <c r="L76" s="112">
        <v>60</v>
      </c>
      <c r="M76" s="7">
        <v>0.13</v>
      </c>
      <c r="N76" s="109">
        <v>0.5</v>
      </c>
      <c r="O76" s="5">
        <v>1.9894160644823875</v>
      </c>
      <c r="P76" s="13">
        <f t="shared" si="11"/>
        <v>1.7616492395763919</v>
      </c>
      <c r="Q76" s="13">
        <f t="shared" si="12"/>
        <v>15.303200496018365</v>
      </c>
      <c r="R76" s="6">
        <v>7.5249999999999956E-2</v>
      </c>
      <c r="S76" s="6">
        <v>0.15825</v>
      </c>
      <c r="T76" s="110">
        <f t="shared" si="13"/>
        <v>0.32137788018433167</v>
      </c>
      <c r="U76" s="55">
        <v>0.3339999999999998</v>
      </c>
      <c r="V76" s="55">
        <v>0.30875576036866359</v>
      </c>
      <c r="W76" s="55">
        <f t="shared" si="14"/>
        <v>-2.5244239631336207E-2</v>
      </c>
      <c r="X76" s="51">
        <v>0.25093632958801504</v>
      </c>
      <c r="Y76" s="51">
        <v>0</v>
      </c>
      <c r="Z76" s="51">
        <v>0.74906367041198518</v>
      </c>
      <c r="AA76" s="8">
        <v>4.282655246252677</v>
      </c>
      <c r="AB76" s="14">
        <f t="shared" si="16"/>
        <v>0.49300382360486195</v>
      </c>
      <c r="AC76" s="8">
        <f t="shared" si="17"/>
        <v>0.46452865105663743</v>
      </c>
      <c r="AD76" s="14">
        <f t="shared" si="15"/>
        <v>3.5732973158202879</v>
      </c>
    </row>
    <row r="77" spans="1:30" ht="15.3" x14ac:dyDescent="0.55000000000000004">
      <c r="A77" s="111">
        <v>2004</v>
      </c>
      <c r="B77" s="2" t="s">
        <v>21</v>
      </c>
      <c r="C77" s="10">
        <v>11</v>
      </c>
      <c r="D77" s="10">
        <v>2</v>
      </c>
      <c r="E77" s="10">
        <v>2</v>
      </c>
      <c r="F77" s="10">
        <v>4</v>
      </c>
      <c r="G77" s="10">
        <v>37</v>
      </c>
      <c r="H77" s="12">
        <v>9</v>
      </c>
      <c r="I77" s="11">
        <v>1</v>
      </c>
      <c r="J77" s="61">
        <v>6</v>
      </c>
      <c r="K77" s="11">
        <v>1</v>
      </c>
      <c r="L77" s="112">
        <v>60</v>
      </c>
      <c r="M77" s="7">
        <v>0.13</v>
      </c>
      <c r="N77" s="109">
        <v>0.5</v>
      </c>
      <c r="O77" s="5">
        <v>1.8667879166912273</v>
      </c>
      <c r="P77" s="13">
        <f t="shared" si="11"/>
        <v>1.6530607008771401</v>
      </c>
      <c r="Q77" s="13">
        <f t="shared" si="12"/>
        <v>14.359907051470978</v>
      </c>
      <c r="R77" s="6">
        <v>9.1750000000000012E-2</v>
      </c>
      <c r="S77" s="6">
        <v>0.12499999999999997</v>
      </c>
      <c r="T77" s="110">
        <f t="shared" si="13"/>
        <v>0.42282170111202688</v>
      </c>
      <c r="U77" s="55">
        <v>0.42918454935622319</v>
      </c>
      <c r="V77" s="55">
        <v>0.41645885286783063</v>
      </c>
      <c r="W77" s="55">
        <f t="shared" si="14"/>
        <v>-1.2725696488392557E-2</v>
      </c>
      <c r="X77" s="51">
        <v>0</v>
      </c>
      <c r="Y77" s="51">
        <v>0.5708154506437767</v>
      </c>
      <c r="Z77" s="51">
        <v>0.71244635193133043</v>
      </c>
      <c r="AA77" s="8">
        <v>4.6136101499423301</v>
      </c>
      <c r="AB77" s="14">
        <f t="shared" si="16"/>
        <v>0.53110215830097007</v>
      </c>
      <c r="AC77" s="8">
        <f t="shared" si="17"/>
        <v>0.40462628094282349</v>
      </c>
      <c r="AD77" s="14">
        <f t="shared" si="15"/>
        <v>3.1125098534063342</v>
      </c>
    </row>
    <row r="78" spans="1:30" ht="15.3" x14ac:dyDescent="0.55000000000000004">
      <c r="A78" s="111">
        <v>2004</v>
      </c>
      <c r="B78" s="2" t="s">
        <v>21</v>
      </c>
      <c r="C78" s="10">
        <v>11</v>
      </c>
      <c r="D78" s="10">
        <v>2</v>
      </c>
      <c r="E78" s="10">
        <v>2</v>
      </c>
      <c r="F78" s="10">
        <v>4</v>
      </c>
      <c r="G78" s="10">
        <v>37</v>
      </c>
      <c r="H78" s="12">
        <v>10</v>
      </c>
      <c r="I78" s="11">
        <v>1</v>
      </c>
      <c r="J78" s="11">
        <v>3</v>
      </c>
      <c r="K78" s="11">
        <v>0</v>
      </c>
      <c r="L78" s="112">
        <v>60</v>
      </c>
      <c r="M78" s="7">
        <v>0.13</v>
      </c>
      <c r="N78" s="109">
        <v>0.5</v>
      </c>
      <c r="O78" s="5">
        <v>1.3710592958020777</v>
      </c>
      <c r="P78" s="13">
        <f t="shared" si="11"/>
        <v>1.2140876958748699</v>
      </c>
      <c r="Q78" s="13">
        <f t="shared" si="12"/>
        <v>10.546609967708291</v>
      </c>
      <c r="R78" s="6">
        <v>7.5249999999999997E-2</v>
      </c>
      <c r="S78" s="6">
        <v>0.19175</v>
      </c>
      <c r="T78" s="110">
        <f t="shared" si="13"/>
        <v>0.28183520599250933</v>
      </c>
      <c r="U78" s="55">
        <v>0.25093632958801487</v>
      </c>
      <c r="V78" s="55">
        <v>0.31273408239700379</v>
      </c>
      <c r="W78" s="55">
        <f t="shared" si="14"/>
        <v>6.1797752808988915E-2</v>
      </c>
      <c r="X78" s="51">
        <v>0.74906367041198518</v>
      </c>
      <c r="Y78" s="51">
        <v>0.37453183520599226</v>
      </c>
      <c r="Z78" s="51">
        <v>0.62546816479400746</v>
      </c>
      <c r="AA78" s="8">
        <v>3.7453183520599249</v>
      </c>
      <c r="AB78" s="14">
        <f t="shared" si="16"/>
        <v>0.4311475386207313</v>
      </c>
      <c r="AC78" s="8">
        <f t="shared" si="17"/>
        <v>0.3660728319791548</v>
      </c>
      <c r="AD78" s="14">
        <f t="shared" si="15"/>
        <v>2.8159448613781137</v>
      </c>
    </row>
    <row r="79" spans="1:30" ht="15.3" x14ac:dyDescent="0.55000000000000004">
      <c r="A79" s="111">
        <v>2004</v>
      </c>
      <c r="B79" s="2" t="s">
        <v>21</v>
      </c>
      <c r="C79" s="10">
        <v>11</v>
      </c>
      <c r="D79" s="10">
        <v>2</v>
      </c>
      <c r="E79" s="10">
        <v>2</v>
      </c>
      <c r="F79" s="10">
        <v>4</v>
      </c>
      <c r="G79" s="10">
        <v>37</v>
      </c>
      <c r="H79" s="12">
        <v>11</v>
      </c>
      <c r="I79" s="12">
        <v>1</v>
      </c>
      <c r="J79" s="11">
        <v>1</v>
      </c>
      <c r="K79" s="11">
        <v>0</v>
      </c>
      <c r="L79" s="112">
        <v>60</v>
      </c>
      <c r="M79" s="7">
        <v>0.13</v>
      </c>
      <c r="N79" s="109">
        <v>0.5</v>
      </c>
      <c r="O79" s="5">
        <v>0.9269577755180467</v>
      </c>
      <c r="P79" s="13">
        <f t="shared" si="11"/>
        <v>0.82083104158790587</v>
      </c>
      <c r="Q79" s="13">
        <f t="shared" si="12"/>
        <v>7.1304444270618976</v>
      </c>
      <c r="R79" s="6">
        <v>0.14174999999999999</v>
      </c>
      <c r="S79" s="6">
        <v>0.16650000000000004</v>
      </c>
      <c r="T79" s="110">
        <f t="shared" si="13"/>
        <v>0.45946682464454969</v>
      </c>
      <c r="U79" s="55">
        <v>0.47393364928909948</v>
      </c>
      <c r="V79" s="55">
        <v>0.44499999999999984</v>
      </c>
      <c r="W79" s="55">
        <f t="shared" si="14"/>
        <v>-2.8933649289099639E-2</v>
      </c>
      <c r="X79" s="51">
        <v>0.55666666666666664</v>
      </c>
      <c r="Y79" s="51">
        <v>0.1100000000000001</v>
      </c>
      <c r="Z79" s="51">
        <v>0.55666666666666664</v>
      </c>
      <c r="AA79" s="8">
        <v>3.2441200324412001</v>
      </c>
      <c r="AB79" s="14">
        <f t="shared" si="16"/>
        <v>0.37345139598292049</v>
      </c>
      <c r="AC79" s="8">
        <f t="shared" si="17"/>
        <v>0.28573473430343793</v>
      </c>
      <c r="AD79" s="14">
        <f t="shared" si="15"/>
        <v>2.1979594946418302</v>
      </c>
    </row>
    <row r="80" spans="1:30" ht="15.3" x14ac:dyDescent="0.55000000000000004">
      <c r="A80" s="113">
        <v>2005</v>
      </c>
      <c r="B80" s="3" t="s">
        <v>37</v>
      </c>
      <c r="C80" s="10">
        <v>11</v>
      </c>
      <c r="D80" s="10">
        <v>2</v>
      </c>
      <c r="E80" s="10">
        <v>3</v>
      </c>
      <c r="F80" s="10">
        <v>4</v>
      </c>
      <c r="G80" s="10">
        <v>37</v>
      </c>
      <c r="H80" s="12">
        <v>13</v>
      </c>
      <c r="I80" s="11">
        <v>1</v>
      </c>
      <c r="J80" s="61">
        <v>6</v>
      </c>
      <c r="K80" s="11">
        <v>1</v>
      </c>
      <c r="L80" s="112">
        <v>50</v>
      </c>
      <c r="M80" s="7">
        <v>0.14000000000000001</v>
      </c>
      <c r="N80" s="109">
        <v>1.0820000000000001</v>
      </c>
      <c r="O80" s="5">
        <v>2.4742520379746837</v>
      </c>
      <c r="P80" s="14">
        <f t="shared" si="11"/>
        <v>2.1112779652241103</v>
      </c>
      <c r="Q80" s="14">
        <f t="shared" si="12"/>
        <v>17.673228842676309</v>
      </c>
      <c r="R80" s="6">
        <v>5.999999999999997E-2</v>
      </c>
      <c r="S80" s="6">
        <v>0.12</v>
      </c>
      <c r="T80" s="110">
        <f t="shared" si="13"/>
        <v>0.33333333333333326</v>
      </c>
      <c r="U80" s="55">
        <v>0.33333333333333315</v>
      </c>
      <c r="V80" s="55">
        <v>0.33333333333333331</v>
      </c>
      <c r="W80" s="55">
        <f t="shared" si="14"/>
        <v>0</v>
      </c>
      <c r="X80" s="51">
        <v>0</v>
      </c>
      <c r="Y80" s="51">
        <v>0.55555555555555591</v>
      </c>
      <c r="Z80" s="51">
        <v>0.4444444444444447</v>
      </c>
      <c r="AA80" s="8">
        <v>5.5555555555555562</v>
      </c>
      <c r="AB80" s="14">
        <f t="shared" si="16"/>
        <v>0.66367736950814182</v>
      </c>
      <c r="AC80" s="8">
        <f t="shared" si="17"/>
        <v>0.44536536683544303</v>
      </c>
      <c r="AD80" s="14">
        <f t="shared" si="15"/>
        <v>3.1811811916817359</v>
      </c>
    </row>
    <row r="81" spans="1:30" ht="15.3" x14ac:dyDescent="0.55000000000000004">
      <c r="A81" s="113">
        <v>2005</v>
      </c>
      <c r="B81" s="3" t="s">
        <v>37</v>
      </c>
      <c r="C81" s="10">
        <v>11</v>
      </c>
      <c r="D81" s="10">
        <v>2</v>
      </c>
      <c r="E81" s="10">
        <v>3</v>
      </c>
      <c r="F81" s="10">
        <v>4</v>
      </c>
      <c r="G81" s="10">
        <v>37</v>
      </c>
      <c r="H81" s="12">
        <v>14</v>
      </c>
      <c r="I81" s="11">
        <v>1</v>
      </c>
      <c r="J81" s="61">
        <v>6</v>
      </c>
      <c r="K81" s="11">
        <v>1</v>
      </c>
      <c r="L81" s="112">
        <v>50</v>
      </c>
      <c r="M81" s="7">
        <v>0.14000000000000001</v>
      </c>
      <c r="N81" s="109">
        <v>1.0820000000000001</v>
      </c>
      <c r="O81" s="5">
        <v>2.3932837500000006</v>
      </c>
      <c r="P81" s="14">
        <f t="shared" si="11"/>
        <v>2.0421877675970332</v>
      </c>
      <c r="Q81" s="13">
        <f t="shared" si="12"/>
        <v>17.094883928571431</v>
      </c>
      <c r="R81" s="6">
        <v>7.0000000000000034E-2</v>
      </c>
      <c r="S81" s="6">
        <v>0.14999999999999997</v>
      </c>
      <c r="T81" s="110">
        <f t="shared" si="13"/>
        <v>0.31666666666666682</v>
      </c>
      <c r="U81" s="55">
        <v>0.33333333333333365</v>
      </c>
      <c r="V81" s="55">
        <v>0.3</v>
      </c>
      <c r="W81" s="55">
        <f t="shared" si="14"/>
        <v>-3.3333333333333659E-2</v>
      </c>
      <c r="X81" s="51">
        <v>0</v>
      </c>
      <c r="Y81" s="51">
        <v>0.16666666666666635</v>
      </c>
      <c r="Z81" s="51">
        <v>8.3333333333333412E-2</v>
      </c>
      <c r="AA81" s="8">
        <v>4.5454545454545459</v>
      </c>
      <c r="AB81" s="14">
        <f t="shared" si="16"/>
        <v>0.54300875687029782</v>
      </c>
      <c r="AC81" s="8">
        <f t="shared" si="17"/>
        <v>0.52652242500000013</v>
      </c>
      <c r="AD81" s="14">
        <f t="shared" si="15"/>
        <v>3.760874464285715</v>
      </c>
    </row>
    <row r="82" spans="1:30" ht="15.3" x14ac:dyDescent="0.55000000000000004">
      <c r="A82" s="113">
        <v>2005</v>
      </c>
      <c r="B82" s="3" t="s">
        <v>37</v>
      </c>
      <c r="C82" s="10">
        <v>11</v>
      </c>
      <c r="D82" s="10">
        <v>2</v>
      </c>
      <c r="E82" s="10">
        <v>3</v>
      </c>
      <c r="F82" s="10">
        <v>4</v>
      </c>
      <c r="G82" s="10">
        <v>37</v>
      </c>
      <c r="H82" s="12">
        <v>15</v>
      </c>
      <c r="I82" s="11">
        <v>1</v>
      </c>
      <c r="J82" s="61">
        <v>5</v>
      </c>
      <c r="K82" s="11">
        <v>1</v>
      </c>
      <c r="L82" s="112">
        <v>50</v>
      </c>
      <c r="M82" s="7">
        <v>0.14000000000000001</v>
      </c>
      <c r="N82" s="109">
        <v>1.0820000000000001</v>
      </c>
      <c r="O82" s="5">
        <v>2.0211309578947363</v>
      </c>
      <c r="P82" s="14">
        <f t="shared" si="11"/>
        <v>1.7246299854433489</v>
      </c>
      <c r="Q82" s="13">
        <f t="shared" si="12"/>
        <v>14.436649699248115</v>
      </c>
      <c r="R82" s="6">
        <v>0.10999999999999999</v>
      </c>
      <c r="S82" s="6">
        <v>0.15499999999999997</v>
      </c>
      <c r="T82" s="110">
        <f t="shared" si="13"/>
        <v>0.4145299145299145</v>
      </c>
      <c r="U82" s="55">
        <v>0.44444444444444481</v>
      </c>
      <c r="V82" s="55">
        <v>0.38461538461538425</v>
      </c>
      <c r="W82" s="55">
        <f t="shared" si="14"/>
        <v>-5.982905982906056E-2</v>
      </c>
      <c r="X82" s="51">
        <v>0.15384615384615397</v>
      </c>
      <c r="Y82" s="51">
        <v>0.38461538461538408</v>
      </c>
      <c r="Z82" s="51">
        <v>0.30769230769230793</v>
      </c>
      <c r="AA82" s="8">
        <v>3.7735849056603779</v>
      </c>
      <c r="AB82" s="14">
        <f t="shared" si="16"/>
        <v>0.45079972268477558</v>
      </c>
      <c r="AC82" s="8">
        <f t="shared" si="17"/>
        <v>0.53559970384210509</v>
      </c>
      <c r="AD82" s="14">
        <f t="shared" si="15"/>
        <v>3.8257121703007502</v>
      </c>
    </row>
    <row r="83" spans="1:30" ht="15.3" x14ac:dyDescent="0.55000000000000004">
      <c r="A83" s="111">
        <v>2005</v>
      </c>
      <c r="B83" s="3" t="s">
        <v>37</v>
      </c>
      <c r="C83" s="10">
        <v>11</v>
      </c>
      <c r="D83" s="10">
        <v>2</v>
      </c>
      <c r="E83" s="10">
        <v>3</v>
      </c>
      <c r="F83" s="10">
        <v>4</v>
      </c>
      <c r="G83" s="10">
        <v>37</v>
      </c>
      <c r="H83" s="12">
        <v>16</v>
      </c>
      <c r="I83" s="11">
        <v>1</v>
      </c>
      <c r="J83" s="61">
        <v>6</v>
      </c>
      <c r="K83" s="11">
        <v>1</v>
      </c>
      <c r="L83" s="112">
        <v>50</v>
      </c>
      <c r="M83" s="7">
        <v>0.14000000000000001</v>
      </c>
      <c r="N83" s="109">
        <v>1.0820000000000001</v>
      </c>
      <c r="O83" s="5">
        <v>1.6663834799999981</v>
      </c>
      <c r="P83" s="13">
        <f t="shared" si="11"/>
        <v>1.4219241487691423</v>
      </c>
      <c r="Q83" s="13">
        <f t="shared" si="12"/>
        <v>11.902739142857129</v>
      </c>
      <c r="R83" s="6">
        <v>9.0000000000000024E-2</v>
      </c>
      <c r="S83" s="6">
        <v>0.15999999999999998</v>
      </c>
      <c r="T83" s="110">
        <f t="shared" si="13"/>
        <v>0.36057692307692318</v>
      </c>
      <c r="U83" s="55">
        <v>0.34615384615384603</v>
      </c>
      <c r="V83" s="55">
        <v>0.37500000000000033</v>
      </c>
      <c r="W83" s="55">
        <f t="shared" si="14"/>
        <v>2.8846153846154299E-2</v>
      </c>
      <c r="X83" s="51">
        <v>0.14285714285714296</v>
      </c>
      <c r="Y83" s="51">
        <v>0</v>
      </c>
      <c r="Z83" s="51">
        <v>0.28571428571428592</v>
      </c>
      <c r="AA83" s="8">
        <v>4</v>
      </c>
      <c r="AB83" s="14">
        <f t="shared" si="16"/>
        <v>0.47784770604586202</v>
      </c>
      <c r="AC83" s="8">
        <f t="shared" si="17"/>
        <v>0.41659586999999954</v>
      </c>
      <c r="AD83" s="14">
        <f t="shared" si="15"/>
        <v>2.9756847857142823</v>
      </c>
    </row>
    <row r="84" spans="1:30" ht="15.3" x14ac:dyDescent="0.55000000000000004">
      <c r="A84" s="111">
        <v>2004</v>
      </c>
      <c r="B84" s="2" t="s">
        <v>31</v>
      </c>
      <c r="C84" s="10">
        <v>13</v>
      </c>
      <c r="D84" s="10">
        <v>2</v>
      </c>
      <c r="E84" s="10">
        <v>2</v>
      </c>
      <c r="F84" s="10">
        <v>1</v>
      </c>
      <c r="G84" s="10">
        <v>39</v>
      </c>
      <c r="H84" s="12">
        <v>1</v>
      </c>
      <c r="I84" s="11">
        <v>1</v>
      </c>
      <c r="J84" s="11">
        <v>2</v>
      </c>
      <c r="K84" s="11">
        <v>0</v>
      </c>
      <c r="L84" s="112">
        <v>60</v>
      </c>
      <c r="M84" s="7">
        <v>0.21</v>
      </c>
      <c r="N84" s="109">
        <v>3.8</v>
      </c>
      <c r="O84" s="5">
        <v>2.8188103969493579</v>
      </c>
      <c r="P84" s="13">
        <f t="shared" si="11"/>
        <v>1.963910597428608</v>
      </c>
      <c r="Q84" s="13">
        <f t="shared" si="12"/>
        <v>13.422906652139799</v>
      </c>
      <c r="R84" s="6">
        <v>0.1255</v>
      </c>
      <c r="S84" s="6">
        <v>0.1835</v>
      </c>
      <c r="T84" s="110">
        <f t="shared" si="13"/>
        <v>0.40223602091591465</v>
      </c>
      <c r="U84" s="55">
        <v>0.45059880239520961</v>
      </c>
      <c r="V84" s="55">
        <v>0.35387323943661969</v>
      </c>
      <c r="W84" s="55">
        <f t="shared" si="14"/>
        <v>-9.6725562958589917E-2</v>
      </c>
      <c r="X84" s="51">
        <v>0.50000000000000011</v>
      </c>
      <c r="Y84" s="51">
        <v>0.10179640718562882</v>
      </c>
      <c r="Z84" s="51">
        <v>0.59880239520958078</v>
      </c>
      <c r="AA84" s="8">
        <v>3.2362459546925573</v>
      </c>
      <c r="AB84" s="14">
        <f t="shared" si="16"/>
        <v>0.47349638129927607</v>
      </c>
      <c r="AC84" s="8">
        <f t="shared" si="17"/>
        <v>0.87101241265735141</v>
      </c>
      <c r="AD84" s="14">
        <f t="shared" si="15"/>
        <v>4.1476781555111977</v>
      </c>
    </row>
    <row r="85" spans="1:30" ht="15.3" x14ac:dyDescent="0.55000000000000004">
      <c r="A85" s="111">
        <v>2004</v>
      </c>
      <c r="B85" s="2" t="s">
        <v>29</v>
      </c>
      <c r="C85" s="10">
        <v>14</v>
      </c>
      <c r="D85" s="10">
        <v>1</v>
      </c>
      <c r="E85" s="10">
        <v>2</v>
      </c>
      <c r="F85" s="10">
        <v>2</v>
      </c>
      <c r="G85" s="10">
        <v>41</v>
      </c>
      <c r="H85" s="12">
        <v>1</v>
      </c>
      <c r="I85" s="11">
        <v>1</v>
      </c>
      <c r="J85" s="11">
        <v>2</v>
      </c>
      <c r="K85" s="11">
        <v>0</v>
      </c>
      <c r="L85" s="112">
        <v>60</v>
      </c>
      <c r="M85" s="7">
        <v>0.28999999999999998</v>
      </c>
      <c r="N85" s="109">
        <v>12.6</v>
      </c>
      <c r="O85" s="5">
        <v>3.08</v>
      </c>
      <c r="P85" s="13">
        <f t="shared" si="11"/>
        <v>1.8260691264098465</v>
      </c>
      <c r="Q85" s="13">
        <f t="shared" si="12"/>
        <v>10.620689655172415</v>
      </c>
      <c r="R85" s="6">
        <v>0.16699999999999998</v>
      </c>
      <c r="S85" s="6">
        <v>0.1835</v>
      </c>
      <c r="T85" s="110">
        <f t="shared" si="13"/>
        <v>0.47950461257870253</v>
      </c>
      <c r="U85" s="55">
        <v>0.50083194675540754</v>
      </c>
      <c r="V85" s="55">
        <v>0.45817727840199751</v>
      </c>
      <c r="W85" s="55">
        <f t="shared" si="14"/>
        <v>-4.265466835341003E-2</v>
      </c>
      <c r="X85" s="51">
        <v>0.24937655860349134</v>
      </c>
      <c r="Y85" s="51">
        <v>0.74812967581047385</v>
      </c>
      <c r="Z85" s="51">
        <v>0.49875311720698257</v>
      </c>
      <c r="AA85" s="8">
        <v>2.8530670470756063</v>
      </c>
      <c r="AB85" s="14">
        <f t="shared" si="16"/>
        <v>0.49054231122409131</v>
      </c>
      <c r="AC85" s="8">
        <f t="shared" si="17"/>
        <v>1.0795399999999999</v>
      </c>
      <c r="AD85" s="14">
        <f t="shared" si="15"/>
        <v>3.7225517241379311</v>
      </c>
    </row>
    <row r="86" spans="1:30" ht="15.3" x14ac:dyDescent="0.55000000000000004">
      <c r="A86" s="113">
        <v>2004</v>
      </c>
      <c r="B86" s="3" t="s">
        <v>29</v>
      </c>
      <c r="C86" s="10">
        <v>14</v>
      </c>
      <c r="D86" s="10">
        <v>1</v>
      </c>
      <c r="E86" s="10">
        <v>2</v>
      </c>
      <c r="F86" s="10">
        <v>2</v>
      </c>
      <c r="G86" s="10">
        <v>41</v>
      </c>
      <c r="H86" s="12">
        <v>2</v>
      </c>
      <c r="I86" s="11">
        <v>1</v>
      </c>
      <c r="J86" s="11">
        <v>3</v>
      </c>
      <c r="K86" s="11">
        <v>0</v>
      </c>
      <c r="L86" s="112">
        <v>60</v>
      </c>
      <c r="M86" s="7">
        <v>0.28999999999999998</v>
      </c>
      <c r="N86" s="109">
        <v>12.6</v>
      </c>
      <c r="O86" s="5">
        <v>3.06</v>
      </c>
      <c r="P86" s="13">
        <f t="shared" si="11"/>
        <v>1.8142115346799126</v>
      </c>
      <c r="Q86" s="13">
        <f t="shared" si="12"/>
        <v>10.551724137931036</v>
      </c>
      <c r="R86" s="6">
        <v>0.21700000000000003</v>
      </c>
      <c r="S86" s="6">
        <v>0.25799999999999995</v>
      </c>
      <c r="T86" s="110">
        <f t="shared" si="13"/>
        <v>0.45811111111111119</v>
      </c>
      <c r="U86" s="55">
        <v>0.43400000000000011</v>
      </c>
      <c r="V86" s="55">
        <v>0.48222222222222227</v>
      </c>
      <c r="W86" s="55">
        <f t="shared" si="14"/>
        <v>4.8222222222222166E-2</v>
      </c>
      <c r="X86" s="51">
        <v>0.1488888888888889</v>
      </c>
      <c r="Y86" s="51">
        <v>7.3333333333333403E-2</v>
      </c>
      <c r="Z86" s="51">
        <v>0.44444444444444436</v>
      </c>
      <c r="AA86" s="8">
        <v>2.1052631578947367</v>
      </c>
      <c r="AB86" s="14">
        <f t="shared" si="16"/>
        <v>0.3619685896506189</v>
      </c>
      <c r="AC86" s="8">
        <f t="shared" si="17"/>
        <v>1.4535</v>
      </c>
      <c r="AD86" s="14">
        <f t="shared" si="15"/>
        <v>5.0120689655172415</v>
      </c>
    </row>
    <row r="87" spans="1:30" ht="15.3" x14ac:dyDescent="0.55000000000000004">
      <c r="A87" s="113">
        <v>2005</v>
      </c>
      <c r="B87" s="3" t="s">
        <v>43</v>
      </c>
      <c r="C87" s="10">
        <v>15</v>
      </c>
      <c r="D87" s="10">
        <v>2</v>
      </c>
      <c r="E87" s="10">
        <v>3</v>
      </c>
      <c r="F87" s="10">
        <v>1</v>
      </c>
      <c r="G87" s="10">
        <v>42</v>
      </c>
      <c r="H87" s="12">
        <v>1</v>
      </c>
      <c r="I87" s="11">
        <v>1</v>
      </c>
      <c r="J87" s="11">
        <v>1</v>
      </c>
      <c r="K87" s="11">
        <v>0</v>
      </c>
      <c r="L87" s="112">
        <v>50</v>
      </c>
      <c r="M87" s="7">
        <v>0.222</v>
      </c>
      <c r="N87" s="109">
        <v>3</v>
      </c>
      <c r="O87" s="5">
        <v>2.7443775587386563</v>
      </c>
      <c r="P87" s="13">
        <f t="shared" si="11"/>
        <v>1.8596570824564793</v>
      </c>
      <c r="Q87" s="13">
        <f t="shared" si="12"/>
        <v>12.362061075399353</v>
      </c>
      <c r="R87" s="6">
        <v>0.12499999999999999</v>
      </c>
      <c r="S87" s="6">
        <v>0.16500000000000001</v>
      </c>
      <c r="T87" s="110">
        <f t="shared" si="13"/>
        <v>0.43214285714285705</v>
      </c>
      <c r="U87" s="55">
        <v>0.46428571428571425</v>
      </c>
      <c r="V87" s="55">
        <v>0.39999999999999991</v>
      </c>
      <c r="W87" s="55">
        <f t="shared" si="14"/>
        <v>-6.4285714285714335E-2</v>
      </c>
      <c r="X87" s="51">
        <v>0.61538461538461553</v>
      </c>
      <c r="Y87" s="51">
        <v>0</v>
      </c>
      <c r="Z87" s="51">
        <v>0.53846153846153855</v>
      </c>
      <c r="AA87" s="8">
        <v>3.4482758620689653</v>
      </c>
      <c r="AB87" s="14">
        <f t="shared" si="16"/>
        <v>0.51873312953625861</v>
      </c>
      <c r="AC87" s="8">
        <f t="shared" si="17"/>
        <v>0.79586949203421042</v>
      </c>
      <c r="AD87" s="14">
        <f t="shared" si="15"/>
        <v>3.5849977118658125</v>
      </c>
    </row>
    <row r="88" spans="1:30" ht="15.3" x14ac:dyDescent="0.55000000000000004">
      <c r="A88" s="111">
        <v>2005</v>
      </c>
      <c r="B88" s="3" t="s">
        <v>43</v>
      </c>
      <c r="C88" s="10">
        <v>15</v>
      </c>
      <c r="D88" s="10">
        <v>2</v>
      </c>
      <c r="E88" s="10">
        <v>3</v>
      </c>
      <c r="F88" s="10">
        <v>1</v>
      </c>
      <c r="G88" s="10">
        <v>42</v>
      </c>
      <c r="H88" s="12">
        <v>2</v>
      </c>
      <c r="I88" s="11">
        <v>1</v>
      </c>
      <c r="J88" s="11">
        <v>1</v>
      </c>
      <c r="K88" s="11">
        <v>0</v>
      </c>
      <c r="L88" s="112">
        <v>50</v>
      </c>
      <c r="M88" s="7">
        <v>0.222</v>
      </c>
      <c r="N88" s="109">
        <v>3</v>
      </c>
      <c r="O88" s="5">
        <v>1.2896886138261512</v>
      </c>
      <c r="P88" s="13">
        <f t="shared" si="11"/>
        <v>0.87392441948388488</v>
      </c>
      <c r="Q88" s="13">
        <f t="shared" si="12"/>
        <v>5.8094081703880684</v>
      </c>
      <c r="R88" s="6">
        <v>0.21999999999999997</v>
      </c>
      <c r="S88" s="6">
        <v>0.26500000000000001</v>
      </c>
      <c r="T88" s="110">
        <f t="shared" si="13"/>
        <v>0.45344387755102034</v>
      </c>
      <c r="U88" s="55">
        <v>0.43749999999999994</v>
      </c>
      <c r="V88" s="55">
        <v>0.46938775510204078</v>
      </c>
      <c r="W88" s="55">
        <f t="shared" si="14"/>
        <v>3.1887755102040838E-2</v>
      </c>
      <c r="X88" s="51">
        <v>0.50000000000000044</v>
      </c>
      <c r="Y88" s="51">
        <v>4.1666666666666741E-2</v>
      </c>
      <c r="Z88" s="51">
        <v>0.54166666666666718</v>
      </c>
      <c r="AA88" s="8">
        <v>2.061855670103093</v>
      </c>
      <c r="AB88" s="14">
        <f t="shared" si="16"/>
        <v>0.31017032487735052</v>
      </c>
      <c r="AC88" s="8">
        <f t="shared" si="17"/>
        <v>0.6254989777056833</v>
      </c>
      <c r="AD88" s="14">
        <f t="shared" si="15"/>
        <v>2.8175629626382128</v>
      </c>
    </row>
  </sheetData>
  <sortState ref="A2:AD88">
    <sortCondition ref="G2:G88"/>
    <sortCondition ref="H2:H88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9"/>
  <sheetViews>
    <sheetView workbookViewId="0">
      <pane ySplit="1" topLeftCell="A2" activePane="bottomLeft" state="frozen"/>
      <selection pane="bottomLeft" activeCell="O28" sqref="O28"/>
    </sheetView>
  </sheetViews>
  <sheetFormatPr defaultRowHeight="12.3" x14ac:dyDescent="0.4"/>
  <sheetData>
    <row r="1" spans="1:30" s="31" customFormat="1" ht="15.3" x14ac:dyDescent="0.55000000000000004">
      <c r="A1" s="114" t="s">
        <v>52</v>
      </c>
      <c r="B1" s="28" t="s">
        <v>13</v>
      </c>
      <c r="C1" s="35" t="s">
        <v>67</v>
      </c>
      <c r="D1" s="35" t="s">
        <v>74</v>
      </c>
      <c r="E1" s="35" t="s">
        <v>71</v>
      </c>
      <c r="F1" s="35" t="s">
        <v>68</v>
      </c>
      <c r="G1" s="35" t="s">
        <v>75</v>
      </c>
      <c r="H1" s="115" t="s">
        <v>66</v>
      </c>
      <c r="I1" s="30" t="s">
        <v>70</v>
      </c>
      <c r="J1" s="30" t="s">
        <v>65</v>
      </c>
      <c r="K1" s="30" t="s">
        <v>76</v>
      </c>
      <c r="L1" s="108" t="s">
        <v>69</v>
      </c>
      <c r="M1" s="116" t="s">
        <v>64</v>
      </c>
      <c r="N1" s="116" t="s">
        <v>0</v>
      </c>
      <c r="O1" s="117" t="s">
        <v>51</v>
      </c>
      <c r="P1" s="69" t="s">
        <v>7</v>
      </c>
      <c r="Q1" s="69" t="s">
        <v>77</v>
      </c>
      <c r="R1" s="44" t="s">
        <v>72</v>
      </c>
      <c r="S1" s="44" t="s">
        <v>73</v>
      </c>
      <c r="T1" s="118" t="s">
        <v>1</v>
      </c>
      <c r="U1" s="58" t="s">
        <v>2</v>
      </c>
      <c r="V1" s="58" t="s">
        <v>3</v>
      </c>
      <c r="W1" s="58" t="s">
        <v>12</v>
      </c>
      <c r="X1" s="54" t="s">
        <v>4</v>
      </c>
      <c r="Y1" s="54" t="s">
        <v>5</v>
      </c>
      <c r="Z1" s="54" t="s">
        <v>6</v>
      </c>
      <c r="AA1" s="59" t="s">
        <v>8</v>
      </c>
      <c r="AB1" s="60" t="s">
        <v>11</v>
      </c>
      <c r="AC1" s="59" t="s">
        <v>9</v>
      </c>
      <c r="AD1" s="60" t="s">
        <v>10</v>
      </c>
    </row>
    <row r="2" spans="1:30" ht="15.6" thickBot="1" x14ac:dyDescent="0.6">
      <c r="A2" s="111">
        <v>2002</v>
      </c>
      <c r="B2" s="2" t="s">
        <v>14</v>
      </c>
      <c r="C2" s="10">
        <v>1</v>
      </c>
      <c r="D2" s="10">
        <v>1</v>
      </c>
      <c r="E2" s="10">
        <v>1</v>
      </c>
      <c r="F2" s="10">
        <v>1</v>
      </c>
      <c r="G2" s="10">
        <v>1</v>
      </c>
      <c r="H2" s="12">
        <v>4</v>
      </c>
      <c r="I2" s="12">
        <v>1</v>
      </c>
      <c r="J2" s="12">
        <v>1</v>
      </c>
      <c r="K2" s="12">
        <v>0</v>
      </c>
      <c r="L2" s="112">
        <v>200</v>
      </c>
      <c r="M2" s="7">
        <v>0.24</v>
      </c>
      <c r="N2" s="109">
        <v>4.7</v>
      </c>
      <c r="O2" s="5">
        <v>2.0025947096505381</v>
      </c>
      <c r="P2" s="13">
        <f>O2/(9.81*M2)^0.5</f>
        <v>1.3051274979475682</v>
      </c>
      <c r="Q2" s="13">
        <f>O2/M2</f>
        <v>8.3441446235439098</v>
      </c>
      <c r="R2" s="6">
        <v>0.15275000000000105</v>
      </c>
      <c r="S2" s="6">
        <v>0.15549999999999997</v>
      </c>
      <c r="T2" s="110">
        <f>AVERAGE(U2:V2)</f>
        <v>0.49559533958511115</v>
      </c>
      <c r="U2" s="55">
        <v>0.50326797385620736</v>
      </c>
      <c r="V2" s="55">
        <v>0.48792270531401499</v>
      </c>
      <c r="W2" s="55">
        <f>V2-U2</f>
        <v>-1.534526854219237E-2</v>
      </c>
      <c r="X2" s="51">
        <v>0.62585034013603735</v>
      </c>
      <c r="Y2" s="51">
        <v>3.4013605442169637E-2</v>
      </c>
      <c r="Z2" s="51">
        <v>0.4897959183673346</v>
      </c>
      <c r="AA2" s="8">
        <v>3.2441200324411894</v>
      </c>
      <c r="AB2" s="14">
        <f>AA2/(9.81*(1/M2))^0.5</f>
        <v>0.50742052684883854</v>
      </c>
      <c r="AC2" s="8">
        <f>O2/AA2</f>
        <v>0.61729981924978039</v>
      </c>
      <c r="AD2" s="14">
        <f>AC2/M2</f>
        <v>2.5720825802074185</v>
      </c>
    </row>
    <row r="3" spans="1:30" ht="15.9" thickTop="1" thickBot="1" x14ac:dyDescent="0.6">
      <c r="A3" s="111">
        <v>2005</v>
      </c>
      <c r="B3" s="3" t="s">
        <v>32</v>
      </c>
      <c r="C3" s="10">
        <v>8</v>
      </c>
      <c r="D3" s="10">
        <v>2</v>
      </c>
      <c r="E3" s="10">
        <v>3</v>
      </c>
      <c r="F3" s="10">
        <v>1</v>
      </c>
      <c r="G3" s="10">
        <v>29</v>
      </c>
      <c r="H3" s="12">
        <v>5</v>
      </c>
      <c r="I3" s="11">
        <v>1</v>
      </c>
      <c r="J3" s="11">
        <v>3</v>
      </c>
      <c r="K3" s="11">
        <v>0</v>
      </c>
      <c r="L3" s="112">
        <v>50</v>
      </c>
      <c r="M3" s="7">
        <v>0.24399999999999999</v>
      </c>
      <c r="N3" s="109">
        <v>6.8</v>
      </c>
      <c r="O3" s="5">
        <v>4.3525498600189545</v>
      </c>
      <c r="P3" s="13">
        <f>O3/(9.81*M3)^0.5</f>
        <v>2.8132889342207443</v>
      </c>
      <c r="Q3" s="13">
        <f>O3/M3</f>
        <v>17.838319098438337</v>
      </c>
      <c r="R3" s="6">
        <v>0.11999999999999994</v>
      </c>
      <c r="S3" s="6">
        <v>0.15999999999999998</v>
      </c>
      <c r="T3" s="110">
        <f>AVERAGE(U3:V3)</f>
        <v>0.42857142857142849</v>
      </c>
      <c r="U3" s="55">
        <v>0.42857142857142866</v>
      </c>
      <c r="V3" s="55">
        <v>0.42857142857142827</v>
      </c>
      <c r="W3" s="55">
        <f>V3-U3</f>
        <v>0</v>
      </c>
      <c r="X3" s="51">
        <v>0.19999999999999957</v>
      </c>
      <c r="Y3" s="51">
        <v>0.79999999999999971</v>
      </c>
      <c r="Z3" s="51">
        <v>0.59999999999999942</v>
      </c>
      <c r="AA3" s="8">
        <v>3.5714285714285725</v>
      </c>
      <c r="AB3" s="104">
        <f>AA3/(9.81*(1/M3))^0.5</f>
        <v>0.56325152745133999</v>
      </c>
      <c r="AC3" s="8">
        <f>O3/AA3</f>
        <v>1.2187139608053068</v>
      </c>
      <c r="AD3" s="14">
        <f>AC3/M3</f>
        <v>4.9947293475627328</v>
      </c>
    </row>
    <row r="4" spans="1:30" ht="15.9" thickTop="1" thickBot="1" x14ac:dyDescent="0.6">
      <c r="A4" s="113">
        <v>2004</v>
      </c>
      <c r="B4" s="3" t="s">
        <v>61</v>
      </c>
      <c r="C4" s="10">
        <v>8</v>
      </c>
      <c r="D4" s="10">
        <v>2</v>
      </c>
      <c r="E4" s="10">
        <v>2</v>
      </c>
      <c r="F4" s="10">
        <v>2</v>
      </c>
      <c r="G4" s="10">
        <v>30</v>
      </c>
      <c r="H4" s="12">
        <v>1</v>
      </c>
      <c r="I4" s="11">
        <v>1</v>
      </c>
      <c r="J4" s="61">
        <v>6</v>
      </c>
      <c r="K4" s="11">
        <v>1</v>
      </c>
      <c r="L4" s="112">
        <v>60</v>
      </c>
      <c r="M4" s="7">
        <v>0.25</v>
      </c>
      <c r="N4" s="109">
        <v>5.9</v>
      </c>
      <c r="O4" s="5">
        <v>1.4611118264349237</v>
      </c>
      <c r="P4" s="13">
        <f>O4/(9.81*M4)^0.5</f>
        <v>0.93299420867123639</v>
      </c>
      <c r="Q4" s="13">
        <f>O4/M4</f>
        <v>5.8444473057396946</v>
      </c>
      <c r="R4" s="6">
        <v>0.20849999999999996</v>
      </c>
      <c r="S4" s="6">
        <v>0.19225000000000003</v>
      </c>
      <c r="T4" s="110">
        <f>AVERAGE(U4:V4)</f>
        <v>0.51679687499999993</v>
      </c>
      <c r="U4" s="55">
        <v>0.43359374999999994</v>
      </c>
      <c r="V4" s="55">
        <v>0.59999999999999987</v>
      </c>
      <c r="W4" s="55">
        <f>V4-U4</f>
        <v>0.16640624999999992</v>
      </c>
      <c r="X4" s="51">
        <v>0.16067146282973638</v>
      </c>
      <c r="Y4" s="51">
        <v>0.44124700239808162</v>
      </c>
      <c r="Z4" s="51">
        <v>0.44124700239808162</v>
      </c>
      <c r="AA4" s="8">
        <v>2.495321272613849</v>
      </c>
      <c r="AB4" s="104">
        <f>AA4/(9.81*(1/M4))^0.5</f>
        <v>0.39834738416350646</v>
      </c>
      <c r="AC4" s="8">
        <f>O4/AA4</f>
        <v>0.58554056444379565</v>
      </c>
      <c r="AD4" s="14">
        <f>AC4/M4</f>
        <v>2.3421622577751826</v>
      </c>
    </row>
    <row r="5" spans="1:30" ht="15.9" thickTop="1" thickBot="1" x14ac:dyDescent="0.6">
      <c r="A5" s="111">
        <v>2004</v>
      </c>
      <c r="B5" s="2" t="s">
        <v>54</v>
      </c>
      <c r="C5" s="10">
        <v>9</v>
      </c>
      <c r="D5" s="10">
        <v>1</v>
      </c>
      <c r="E5" s="10">
        <v>2</v>
      </c>
      <c r="F5" s="10">
        <v>1</v>
      </c>
      <c r="G5" s="10">
        <v>31</v>
      </c>
      <c r="H5" s="12">
        <v>3</v>
      </c>
      <c r="I5" s="11">
        <v>1</v>
      </c>
      <c r="J5" s="11">
        <v>3</v>
      </c>
      <c r="K5" s="11">
        <v>0</v>
      </c>
      <c r="L5" s="112">
        <v>60</v>
      </c>
      <c r="M5" s="7">
        <v>0.25</v>
      </c>
      <c r="N5" s="109">
        <v>12.3</v>
      </c>
      <c r="O5" s="5">
        <v>3.3927314182077208</v>
      </c>
      <c r="P5" s="13">
        <f>O5/(9.81*M5)^0.5</f>
        <v>2.1664315540366599</v>
      </c>
      <c r="Q5" s="13">
        <f>O5/M5</f>
        <v>13.570925672830883</v>
      </c>
      <c r="R5" s="6">
        <v>0.19199999999999998</v>
      </c>
      <c r="S5" s="6">
        <v>0.20050000000000001</v>
      </c>
      <c r="T5" s="110">
        <f>AVERAGE(U5:V5)</f>
        <v>0.48709112387469955</v>
      </c>
      <c r="U5" s="55">
        <v>0.45442176870748296</v>
      </c>
      <c r="V5" s="55">
        <v>0.51976047904191613</v>
      </c>
      <c r="W5" s="55">
        <f>V5-U5</f>
        <v>6.533871033443317E-2</v>
      </c>
      <c r="X5" s="51">
        <v>0.70059880239521</v>
      </c>
      <c r="Y5" s="51">
        <v>0.20059880239520977</v>
      </c>
      <c r="Z5" s="51">
        <v>0.49999999999999983</v>
      </c>
      <c r="AA5" s="8">
        <v>2.547770700636943</v>
      </c>
      <c r="AB5" s="104">
        <f>AA5/(9.81*(1/M5))^0.5</f>
        <v>0.40672029096439555</v>
      </c>
      <c r="AC5" s="8">
        <f>O5/AA5</f>
        <v>1.3316470816465302</v>
      </c>
      <c r="AD5" s="14">
        <f>AC5/M5</f>
        <v>5.3265883265861209</v>
      </c>
    </row>
    <row r="6" spans="1:30" ht="15.9" thickTop="1" thickBot="1" x14ac:dyDescent="0.6">
      <c r="A6" s="111">
        <v>2004</v>
      </c>
      <c r="B6" s="2" t="s">
        <v>55</v>
      </c>
      <c r="C6" s="10">
        <v>9</v>
      </c>
      <c r="D6" s="10">
        <v>1</v>
      </c>
      <c r="E6" s="10">
        <v>2</v>
      </c>
      <c r="F6" s="10">
        <v>2</v>
      </c>
      <c r="G6" s="10">
        <v>32</v>
      </c>
      <c r="H6" s="12">
        <v>1</v>
      </c>
      <c r="I6" s="11">
        <v>1</v>
      </c>
      <c r="J6" s="11">
        <v>1</v>
      </c>
      <c r="K6" s="11">
        <v>0</v>
      </c>
      <c r="L6" s="112">
        <v>60</v>
      </c>
      <c r="M6" s="7">
        <v>0.25</v>
      </c>
      <c r="N6" s="109">
        <v>12.4</v>
      </c>
      <c r="O6" s="5">
        <v>3.5926273067617913</v>
      </c>
      <c r="P6" s="13">
        <f>O6/(9.81*M6)^0.5</f>
        <v>2.2940752449464776</v>
      </c>
      <c r="Q6" s="13">
        <f>O6/M6</f>
        <v>14.370509227047165</v>
      </c>
      <c r="R6" s="6">
        <v>0.13375000000000001</v>
      </c>
      <c r="S6" s="6">
        <v>0.18375</v>
      </c>
      <c r="T6" s="110">
        <f>AVERAGE(U6:V6)</f>
        <v>0.42125984251968507</v>
      </c>
      <c r="U6" s="55">
        <v>0.4204724409448819</v>
      </c>
      <c r="V6" s="55">
        <v>0.42204724409448818</v>
      </c>
      <c r="W6" s="55">
        <f>V6-U6</f>
        <v>1.5748031496062853E-3</v>
      </c>
      <c r="X6" s="51">
        <v>0.5988023952095809</v>
      </c>
      <c r="Y6" s="51">
        <v>9.8802395209580854E-2</v>
      </c>
      <c r="Z6" s="51">
        <v>0.5988023952095809</v>
      </c>
      <c r="AA6" s="8">
        <v>3.1496062992125982</v>
      </c>
      <c r="AB6" s="104">
        <f>AA6/(9.81*(1/M6))^0.5</f>
        <v>0.50279595024732349</v>
      </c>
      <c r="AC6" s="8">
        <f>O6/AA6</f>
        <v>1.1406591698968689</v>
      </c>
      <c r="AD6" s="14">
        <f>AC6/M6</f>
        <v>4.5626366795874755</v>
      </c>
    </row>
    <row r="7" spans="1:30" ht="15.9" thickTop="1" thickBot="1" x14ac:dyDescent="0.6">
      <c r="A7" s="111">
        <v>2005</v>
      </c>
      <c r="B7" s="3" t="s">
        <v>40</v>
      </c>
      <c r="C7" s="10">
        <v>2</v>
      </c>
      <c r="D7" s="10">
        <v>2</v>
      </c>
      <c r="E7" s="10">
        <v>3</v>
      </c>
      <c r="F7" s="10">
        <v>4</v>
      </c>
      <c r="G7" s="10">
        <v>5</v>
      </c>
      <c r="H7" s="12">
        <v>3</v>
      </c>
      <c r="I7" s="11">
        <v>2</v>
      </c>
      <c r="J7" s="11">
        <v>1</v>
      </c>
      <c r="K7" s="11">
        <v>0</v>
      </c>
      <c r="L7" s="112">
        <v>50</v>
      </c>
      <c r="M7" s="7">
        <v>0.23100000000000001</v>
      </c>
      <c r="N7" s="109">
        <v>3.4</v>
      </c>
      <c r="O7" s="5">
        <v>3.05</v>
      </c>
      <c r="P7" s="13">
        <f>O7/(9.81*M7)^0.5</f>
        <v>2.0260928582347564</v>
      </c>
      <c r="Q7" s="13">
        <f>O7/M7</f>
        <v>13.203463203463203</v>
      </c>
      <c r="R7" s="6">
        <v>8.9999999999999969E-2</v>
      </c>
      <c r="S7" s="6">
        <v>0.1466666666666667</v>
      </c>
      <c r="T7" s="110">
        <f>AVERAGE(U7:V7)</f>
        <v>0.38028169014084495</v>
      </c>
      <c r="U7" s="55">
        <v>0.42253521126760557</v>
      </c>
      <c r="V7" s="55">
        <v>0.33802816901408433</v>
      </c>
      <c r="W7" s="55">
        <f>V7-U7</f>
        <v>-8.4507042253521236E-2</v>
      </c>
      <c r="X7" s="51">
        <v>0.49999999999999956</v>
      </c>
      <c r="Y7" s="51">
        <v>0</v>
      </c>
      <c r="Z7" s="51">
        <v>0.58333333333333293</v>
      </c>
      <c r="AA7" s="8">
        <v>4.225352112676056</v>
      </c>
      <c r="AB7" s="104">
        <f>AA7/(9.81*(1/M7))^0.5</f>
        <v>0.64838713957824334</v>
      </c>
      <c r="AC7" s="8">
        <f>O7/AA7</f>
        <v>0.72183333333333333</v>
      </c>
      <c r="AD7" s="14">
        <f>AC7/M7</f>
        <v>3.1248196248196245</v>
      </c>
    </row>
    <row r="8" spans="1:30" ht="15.9" thickTop="1" thickBot="1" x14ac:dyDescent="0.6">
      <c r="A8" s="111">
        <v>2005</v>
      </c>
      <c r="B8" s="3" t="s">
        <v>39</v>
      </c>
      <c r="C8" s="10">
        <v>2</v>
      </c>
      <c r="D8" s="10">
        <v>2</v>
      </c>
      <c r="E8" s="10">
        <v>3</v>
      </c>
      <c r="F8" s="10">
        <v>5</v>
      </c>
      <c r="G8" s="10">
        <v>6</v>
      </c>
      <c r="H8" s="12">
        <v>1</v>
      </c>
      <c r="I8" s="11">
        <v>1</v>
      </c>
      <c r="J8" s="11">
        <v>3</v>
      </c>
      <c r="K8" s="11">
        <v>0</v>
      </c>
      <c r="L8" s="112">
        <v>50</v>
      </c>
      <c r="M8" s="7">
        <v>0.22</v>
      </c>
      <c r="N8" s="109">
        <v>4</v>
      </c>
      <c r="O8" s="5">
        <v>2.9675908893774507</v>
      </c>
      <c r="P8" s="13">
        <f>O8/(9.81*M8)^0.5</f>
        <v>2.0200317009392643</v>
      </c>
      <c r="Q8" s="13">
        <f>O8/M8</f>
        <v>13.48904949717023</v>
      </c>
      <c r="R8" s="6">
        <v>0.17</v>
      </c>
      <c r="S8" s="6">
        <v>0.16999999999999998</v>
      </c>
      <c r="T8" s="110">
        <f>AVERAGE(U8:V8)</f>
        <v>0.50392327811682658</v>
      </c>
      <c r="U8" s="55">
        <v>0.45945945945945943</v>
      </c>
      <c r="V8" s="55">
        <v>0.54838709677419373</v>
      </c>
      <c r="W8" s="55">
        <f>V8-U8</f>
        <v>8.8927637314734298E-2</v>
      </c>
      <c r="X8" s="51">
        <v>0.54999999999999993</v>
      </c>
      <c r="Y8" s="51">
        <v>0.1999999999999999</v>
      </c>
      <c r="Z8" s="51">
        <v>0.6</v>
      </c>
      <c r="AA8" s="8">
        <v>2.9411764705882355</v>
      </c>
      <c r="AB8" s="104">
        <f>AA8/(9.81*(1/M8))^0.5</f>
        <v>0.44045132386023722</v>
      </c>
      <c r="AC8" s="8">
        <f>O8/AA8</f>
        <v>1.0089809023883332</v>
      </c>
      <c r="AD8" s="14">
        <f>AC8/M8</f>
        <v>4.5862768290378781</v>
      </c>
    </row>
    <row r="9" spans="1:30" ht="15.9" thickTop="1" thickBot="1" x14ac:dyDescent="0.6">
      <c r="A9" s="113">
        <v>2004</v>
      </c>
      <c r="B9" s="3" t="s">
        <v>15</v>
      </c>
      <c r="C9" s="10">
        <v>2</v>
      </c>
      <c r="D9" s="10">
        <v>2</v>
      </c>
      <c r="E9" s="10">
        <v>2</v>
      </c>
      <c r="F9" s="10">
        <v>2</v>
      </c>
      <c r="G9" s="10">
        <v>3</v>
      </c>
      <c r="H9" s="12">
        <v>1</v>
      </c>
      <c r="I9" s="12">
        <v>1</v>
      </c>
      <c r="J9" s="12">
        <v>1</v>
      </c>
      <c r="K9" s="12">
        <v>0</v>
      </c>
      <c r="L9" s="112">
        <v>60</v>
      </c>
      <c r="M9" s="7">
        <v>0.21</v>
      </c>
      <c r="N9" s="109">
        <v>3.6</v>
      </c>
      <c r="O9" s="5">
        <v>2.5</v>
      </c>
      <c r="P9" s="14">
        <f>O9/(9.81*M9)^0.5</f>
        <v>1.7417902597794797</v>
      </c>
      <c r="Q9" s="13">
        <f>O9/M9</f>
        <v>11.904761904761905</v>
      </c>
      <c r="R9" s="6">
        <v>0.24150000000000002</v>
      </c>
      <c r="S9" s="6">
        <v>0.217</v>
      </c>
      <c r="T9" s="110">
        <f>AVERAGE(U9:V9)</f>
        <v>0.52655484177968126</v>
      </c>
      <c r="U9" s="55">
        <v>0.51777777777777778</v>
      </c>
      <c r="V9" s="55">
        <v>0.53533190578158463</v>
      </c>
      <c r="W9" s="55">
        <f>V9-U9</f>
        <v>1.7554128003806846E-2</v>
      </c>
      <c r="X9" s="51">
        <v>0.50124688279301732</v>
      </c>
      <c r="Y9" s="51">
        <v>0</v>
      </c>
      <c r="Z9" s="51">
        <v>0.50124688279301732</v>
      </c>
      <c r="AA9" s="8">
        <v>2.1810250817884405</v>
      </c>
      <c r="AB9" s="104">
        <f>AA9/(9.81*(1/M9))^0.5</f>
        <v>0.31910661247868322</v>
      </c>
      <c r="AC9" s="8">
        <f>O9/AA9</f>
        <v>1.14625</v>
      </c>
      <c r="AD9" s="14">
        <f>AC9/M9</f>
        <v>5.4583333333333339</v>
      </c>
    </row>
    <row r="10" spans="1:30" ht="15.9" thickTop="1" thickBot="1" x14ac:dyDescent="0.6">
      <c r="A10" s="111">
        <v>2004</v>
      </c>
      <c r="B10" s="2" t="s">
        <v>16</v>
      </c>
      <c r="C10" s="10">
        <v>2</v>
      </c>
      <c r="D10" s="10">
        <v>2</v>
      </c>
      <c r="E10" s="10">
        <v>2</v>
      </c>
      <c r="F10" s="10">
        <v>3</v>
      </c>
      <c r="G10" s="10">
        <v>4</v>
      </c>
      <c r="H10" s="12">
        <v>1</v>
      </c>
      <c r="I10" s="11">
        <v>1</v>
      </c>
      <c r="J10" s="11">
        <v>1</v>
      </c>
      <c r="K10" s="11">
        <v>0</v>
      </c>
      <c r="L10" s="112">
        <v>60</v>
      </c>
      <c r="M10" s="7">
        <v>0.21</v>
      </c>
      <c r="N10" s="109">
        <v>4.5</v>
      </c>
      <c r="O10" s="5">
        <v>1.8</v>
      </c>
      <c r="P10" s="13">
        <f>O10/(9.81*M10)^0.5</f>
        <v>1.2540889870412253</v>
      </c>
      <c r="Q10" s="13">
        <f>O10/M10</f>
        <v>8.5714285714285712</v>
      </c>
      <c r="R10" s="6">
        <v>0.21675</v>
      </c>
      <c r="S10" s="6">
        <v>0.20049999999999996</v>
      </c>
      <c r="T10" s="110">
        <f>AVERAGE(U10:V10)</f>
        <v>0.51944887204009249</v>
      </c>
      <c r="U10" s="55">
        <v>0.47961630695443652</v>
      </c>
      <c r="V10" s="55">
        <v>0.55928143712574852</v>
      </c>
      <c r="W10" s="55">
        <f>V10-U10</f>
        <v>7.9665130171311993E-2</v>
      </c>
      <c r="X10" s="51">
        <v>0.33249999999999991</v>
      </c>
      <c r="Y10" s="51">
        <v>0.91749999999999998</v>
      </c>
      <c r="Z10" s="51">
        <v>0.50000000000000011</v>
      </c>
      <c r="AA10" s="8">
        <v>2.3966446974236071</v>
      </c>
      <c r="AB10" s="104">
        <f>AA10/(9.81*(1/M10))^0.5</f>
        <v>0.35065400077046444</v>
      </c>
      <c r="AC10" s="8">
        <f>O10/AA10</f>
        <v>0.75105</v>
      </c>
      <c r="AD10" s="14">
        <f>AC10/M10</f>
        <v>3.5764285714285715</v>
      </c>
    </row>
    <row r="11" spans="1:30" ht="15.9" thickTop="1" thickBot="1" x14ac:dyDescent="0.6">
      <c r="A11" s="111">
        <v>2005</v>
      </c>
      <c r="B11" s="3" t="s">
        <v>78</v>
      </c>
      <c r="C11" s="10">
        <v>3</v>
      </c>
      <c r="D11" s="10">
        <v>2</v>
      </c>
      <c r="E11" s="10">
        <v>3</v>
      </c>
      <c r="F11" s="10">
        <v>4</v>
      </c>
      <c r="G11" s="10">
        <v>10</v>
      </c>
      <c r="H11" s="12">
        <v>1</v>
      </c>
      <c r="I11" s="11">
        <v>1</v>
      </c>
      <c r="J11" s="11">
        <v>2</v>
      </c>
      <c r="K11" s="11">
        <v>0</v>
      </c>
      <c r="L11" s="112">
        <v>50</v>
      </c>
      <c r="M11" s="7">
        <v>0.248</v>
      </c>
      <c r="N11" s="109">
        <v>8.4</v>
      </c>
      <c r="O11" s="5">
        <v>2.7228708907798129</v>
      </c>
      <c r="P11" s="13">
        <f>O11/(9.81*M11)^0.5</f>
        <v>1.7456883152119029</v>
      </c>
      <c r="Q11" s="13">
        <f>O11/M11</f>
        <v>10.979318107983117</v>
      </c>
      <c r="R11" s="6">
        <v>0.13</v>
      </c>
      <c r="S11" s="6">
        <v>0.26</v>
      </c>
      <c r="T11" s="110">
        <f>AVERAGE(U11:V11)</f>
        <v>0.33289473684210524</v>
      </c>
      <c r="U11" s="55">
        <v>0.35000000000000003</v>
      </c>
      <c r="V11" s="55">
        <v>0.31578947368421051</v>
      </c>
      <c r="W11" s="55">
        <f>V11-U11</f>
        <v>-3.4210526315789525E-2</v>
      </c>
      <c r="X11" s="51">
        <v>0.70588235294117674</v>
      </c>
      <c r="Y11" s="51">
        <v>0.23529411764705849</v>
      </c>
      <c r="Z11" s="51">
        <v>0.52941176470588236</v>
      </c>
      <c r="AA11" s="8">
        <v>2.5641025641025639</v>
      </c>
      <c r="AB11" s="104">
        <f>AA11/(9.81*(1/M11))^0.5</f>
        <v>0.40768687464334535</v>
      </c>
      <c r="AC11" s="8">
        <f>O11/AA11</f>
        <v>1.061919647404127</v>
      </c>
      <c r="AD11" s="14">
        <f>AC11/M11</f>
        <v>4.2819340621134154</v>
      </c>
    </row>
    <row r="12" spans="1:30" ht="15.9" thickTop="1" thickBot="1" x14ac:dyDescent="0.6">
      <c r="A12" s="111">
        <v>2005</v>
      </c>
      <c r="B12" s="3" t="s">
        <v>38</v>
      </c>
      <c r="C12" s="10">
        <v>3</v>
      </c>
      <c r="D12" s="10">
        <v>2</v>
      </c>
      <c r="E12" s="10">
        <v>3</v>
      </c>
      <c r="F12" s="10">
        <v>1</v>
      </c>
      <c r="G12" s="10">
        <v>7</v>
      </c>
      <c r="H12" s="12">
        <v>4</v>
      </c>
      <c r="I12" s="11">
        <v>1</v>
      </c>
      <c r="J12" s="11">
        <v>3</v>
      </c>
      <c r="K12" s="11">
        <v>0</v>
      </c>
      <c r="L12" s="112">
        <v>50</v>
      </c>
      <c r="M12" s="7">
        <v>0.23599999999999999</v>
      </c>
      <c r="N12" s="109">
        <v>13</v>
      </c>
      <c r="O12" s="5">
        <v>2.3884460971570891</v>
      </c>
      <c r="P12" s="13">
        <f>O12/(9.81*M12)^0.5</f>
        <v>1.5697299310569672</v>
      </c>
      <c r="Q12" s="13">
        <f>O12/M12</f>
        <v>10.120534309987667</v>
      </c>
      <c r="R12" s="6">
        <v>0.23499999999999999</v>
      </c>
      <c r="S12" s="6">
        <v>0.2350000000000001</v>
      </c>
      <c r="T12" s="110">
        <f>AVERAGE(U12:V12)</f>
        <v>0.5004528985507245</v>
      </c>
      <c r="U12" s="55">
        <v>0.47916666666666691</v>
      </c>
      <c r="V12" s="55">
        <v>0.52173913043478215</v>
      </c>
      <c r="W12" s="55">
        <f>V12-U12</f>
        <v>4.2572463768115243E-2</v>
      </c>
      <c r="X12" s="51">
        <v>0.75000000000000067</v>
      </c>
      <c r="Y12" s="51">
        <v>0.62499999999999967</v>
      </c>
      <c r="Z12" s="51">
        <v>0.3333333333333327</v>
      </c>
      <c r="AA12" s="8">
        <v>2.1276595744680846</v>
      </c>
      <c r="AB12" s="104">
        <f>AA12/(9.81*(1/M12))^0.5</f>
        <v>0.33000737064311708</v>
      </c>
      <c r="AC12" s="8">
        <f>O12/AA12</f>
        <v>1.1225696656638322</v>
      </c>
      <c r="AD12" s="14">
        <f>AC12/M12</f>
        <v>4.7566511256942041</v>
      </c>
    </row>
    <row r="13" spans="1:30" ht="15.9" thickTop="1" thickBot="1" x14ac:dyDescent="0.6">
      <c r="A13" s="111">
        <v>2004</v>
      </c>
      <c r="B13" s="2" t="s">
        <v>30</v>
      </c>
      <c r="C13" s="10">
        <v>10</v>
      </c>
      <c r="D13" s="10">
        <v>1</v>
      </c>
      <c r="E13" s="10">
        <v>2</v>
      </c>
      <c r="F13" s="10">
        <v>1</v>
      </c>
      <c r="G13" s="10">
        <v>33</v>
      </c>
      <c r="H13" s="12">
        <v>3</v>
      </c>
      <c r="I13" s="11">
        <v>1</v>
      </c>
      <c r="J13" s="11">
        <v>1</v>
      </c>
      <c r="K13" s="11">
        <v>0</v>
      </c>
      <c r="L13" s="112">
        <v>60</v>
      </c>
      <c r="M13" s="7">
        <v>0.25</v>
      </c>
      <c r="N13" s="109">
        <v>15</v>
      </c>
      <c r="O13" s="5">
        <v>2.4183867664614178</v>
      </c>
      <c r="P13" s="13">
        <f>O13/(9.81*M13)^0.5</f>
        <v>1.5442629418318212</v>
      </c>
      <c r="Q13" s="13">
        <f>O13/M13</f>
        <v>9.6735470658456713</v>
      </c>
      <c r="R13" s="6">
        <v>0.23324999999999999</v>
      </c>
      <c r="S13" s="6">
        <v>0.17549999999999999</v>
      </c>
      <c r="T13" s="110">
        <f>AVERAGE(U13:V13)</f>
        <v>0.57086241119463976</v>
      </c>
      <c r="U13" s="55">
        <v>0.55995203836930452</v>
      </c>
      <c r="V13" s="55">
        <v>0.58177278401997501</v>
      </c>
      <c r="W13" s="55">
        <f>V13-U13</f>
        <v>2.1820745650670492E-2</v>
      </c>
      <c r="X13" s="51">
        <v>0.46313364055299544</v>
      </c>
      <c r="Y13" s="51">
        <v>7.8341013824884856E-2</v>
      </c>
      <c r="Z13" s="51">
        <v>0.46313364055299544</v>
      </c>
      <c r="AA13" s="8">
        <v>2.4464831804281344</v>
      </c>
      <c r="AB13" s="104">
        <f>AA13/(9.81*(1/M13))^0.5</f>
        <v>0.39055098276091793</v>
      </c>
      <c r="AC13" s="8">
        <f>O13/AA13</f>
        <v>0.98851559079110463</v>
      </c>
      <c r="AD13" s="14">
        <f>AC13/M13</f>
        <v>3.9540623631644185</v>
      </c>
    </row>
    <row r="14" spans="1:30" ht="15.9" thickTop="1" thickBot="1" x14ac:dyDescent="0.6">
      <c r="A14" s="111">
        <v>2005</v>
      </c>
      <c r="B14" s="3" t="s">
        <v>36</v>
      </c>
      <c r="C14" s="10">
        <v>11</v>
      </c>
      <c r="D14" s="10">
        <v>2</v>
      </c>
      <c r="E14" s="10">
        <v>3</v>
      </c>
      <c r="F14" s="10">
        <v>2</v>
      </c>
      <c r="G14" s="10">
        <v>35</v>
      </c>
      <c r="H14" s="12">
        <v>10</v>
      </c>
      <c r="I14" s="11">
        <v>1</v>
      </c>
      <c r="J14" s="61">
        <v>7</v>
      </c>
      <c r="K14" s="11">
        <v>1</v>
      </c>
      <c r="L14" s="112">
        <v>50</v>
      </c>
      <c r="M14" s="7">
        <v>0.13900000000000001</v>
      </c>
      <c r="N14" s="109">
        <v>1.036</v>
      </c>
      <c r="O14" s="5">
        <v>3.7259538138441819</v>
      </c>
      <c r="P14" s="13">
        <f>O14/(9.81*M14)^0.5</f>
        <v>3.1907704646384976</v>
      </c>
      <c r="Q14" s="13">
        <f>O14/M14</f>
        <v>26.805423121181164</v>
      </c>
      <c r="R14" s="6">
        <v>5.0000000000000044E-2</v>
      </c>
      <c r="S14" s="6">
        <v>0.15000000000000002</v>
      </c>
      <c r="T14" s="110">
        <f>AVERAGE(U14:V14)</f>
        <v>0.25000000000000011</v>
      </c>
      <c r="U14" s="55">
        <v>0.30000000000000016</v>
      </c>
      <c r="V14" s="55">
        <v>0.20000000000000012</v>
      </c>
      <c r="W14" s="55">
        <f>V14-U14</f>
        <v>-0.10000000000000003</v>
      </c>
      <c r="X14" s="51">
        <v>0</v>
      </c>
      <c r="Y14" s="51">
        <v>0.63636363636363646</v>
      </c>
      <c r="Z14" s="51">
        <v>0.63636363636363646</v>
      </c>
      <c r="AA14" s="8">
        <v>4.9999999999999982</v>
      </c>
      <c r="AB14" s="104">
        <f>AA14/(9.81*(1/M14))^0.5</f>
        <v>0.5951725608310221</v>
      </c>
      <c r="AC14" s="8">
        <f>O14/AA14</f>
        <v>0.74519076276883667</v>
      </c>
      <c r="AD14" s="14">
        <f>AC14/M14</f>
        <v>5.3610846242362342</v>
      </c>
    </row>
    <row r="15" spans="1:30" ht="15.9" thickTop="1" thickBot="1" x14ac:dyDescent="0.6">
      <c r="A15" s="111">
        <v>2005</v>
      </c>
      <c r="B15" s="3" t="s">
        <v>35</v>
      </c>
      <c r="C15" s="10">
        <v>11</v>
      </c>
      <c r="D15" s="10">
        <v>2</v>
      </c>
      <c r="E15" s="10">
        <v>3</v>
      </c>
      <c r="F15" s="10">
        <v>3</v>
      </c>
      <c r="G15" s="10">
        <v>36</v>
      </c>
      <c r="H15" s="12">
        <v>4</v>
      </c>
      <c r="I15" s="11">
        <v>1</v>
      </c>
      <c r="J15" s="61">
        <v>4</v>
      </c>
      <c r="K15" s="11">
        <v>1</v>
      </c>
      <c r="L15" s="112">
        <v>50</v>
      </c>
      <c r="M15" s="7">
        <v>0.15</v>
      </c>
      <c r="N15" s="109">
        <v>1.036</v>
      </c>
      <c r="O15" s="5">
        <v>1.9613858104247861</v>
      </c>
      <c r="P15" s="13">
        <f>O15/(9.81*M15)^0.5</f>
        <v>1.6168990127677823</v>
      </c>
      <c r="Q15" s="13">
        <f>O15/M15</f>
        <v>13.075905402831907</v>
      </c>
      <c r="R15" s="6">
        <v>0.09</v>
      </c>
      <c r="S15" s="6">
        <v>0.19500000000000001</v>
      </c>
      <c r="T15" s="110">
        <f>AVERAGE(U15:V15)</f>
        <v>0.31650246305418717</v>
      </c>
      <c r="U15" s="55">
        <v>0.27586206896551724</v>
      </c>
      <c r="V15" s="55">
        <v>0.3571428571428571</v>
      </c>
      <c r="W15" s="55">
        <f>V15-U15</f>
        <v>8.1280788177339858E-2</v>
      </c>
      <c r="X15" s="51">
        <v>0.16666666666666674</v>
      </c>
      <c r="Y15" s="51">
        <v>0.41666666666666652</v>
      </c>
      <c r="Z15" s="51">
        <v>0.5</v>
      </c>
      <c r="AA15" s="8">
        <v>3.5087719298245612</v>
      </c>
      <c r="AB15" s="104">
        <f>AA15/(9.81*(1/M15))^0.5</f>
        <v>0.43387663756973499</v>
      </c>
      <c r="AC15" s="8">
        <f>O15/AA15</f>
        <v>0.55899495597106408</v>
      </c>
      <c r="AD15" s="14">
        <f>AC15/M15</f>
        <v>3.7266330398070941</v>
      </c>
    </row>
    <row r="16" spans="1:30" ht="15.9" thickTop="1" thickBot="1" x14ac:dyDescent="0.6">
      <c r="A16" s="111">
        <v>2004</v>
      </c>
      <c r="B16" s="2" t="s">
        <v>18</v>
      </c>
      <c r="C16" s="10">
        <v>11</v>
      </c>
      <c r="D16" s="10">
        <v>2</v>
      </c>
      <c r="E16" s="10">
        <v>2</v>
      </c>
      <c r="F16" s="10">
        <v>1</v>
      </c>
      <c r="G16" s="10">
        <v>34</v>
      </c>
      <c r="H16" s="12">
        <v>1</v>
      </c>
      <c r="I16" s="11">
        <v>1</v>
      </c>
      <c r="J16" s="61">
        <v>5</v>
      </c>
      <c r="K16" s="11">
        <v>1</v>
      </c>
      <c r="L16" s="112">
        <v>60</v>
      </c>
      <c r="M16" s="7">
        <v>0.15</v>
      </c>
      <c r="N16" s="109">
        <v>1.25</v>
      </c>
      <c r="O16" s="5">
        <v>1.92</v>
      </c>
      <c r="P16" s="13">
        <f>O16/(9.81*M16)^0.5</f>
        <v>1.5827819738543933</v>
      </c>
      <c r="Q16" s="13">
        <f>O16/M16</f>
        <v>12.8</v>
      </c>
      <c r="R16" s="6">
        <v>0.10799999999999998</v>
      </c>
      <c r="S16" s="6">
        <v>0.1545</v>
      </c>
      <c r="T16" s="110">
        <f>AVERAGE(U16:V16)</f>
        <v>0.41142857142857148</v>
      </c>
      <c r="U16" s="55">
        <v>0.44380952380952393</v>
      </c>
      <c r="V16" s="55">
        <v>0.37904761904761902</v>
      </c>
      <c r="W16" s="55">
        <f>V16-U16</f>
        <v>-6.4761904761904909E-2</v>
      </c>
      <c r="X16" s="51">
        <v>0.42918454935622319</v>
      </c>
      <c r="Y16" s="51">
        <v>0.14163090128755365</v>
      </c>
      <c r="Z16" s="51">
        <v>0.42918454935622319</v>
      </c>
      <c r="AA16" s="8">
        <v>3.8095238095238102</v>
      </c>
      <c r="AB16" s="104">
        <f>AA16/(9.81*(1/M16))^0.5</f>
        <v>0.47106606364714099</v>
      </c>
      <c r="AC16" s="8">
        <f>O16/AA16</f>
        <v>0.50399999999999989</v>
      </c>
      <c r="AD16" s="14">
        <f>AC16/M16</f>
        <v>3.3599999999999994</v>
      </c>
    </row>
    <row r="17" spans="1:30" ht="15.9" thickTop="1" thickBot="1" x14ac:dyDescent="0.6">
      <c r="A17" s="111">
        <v>2004</v>
      </c>
      <c r="B17" s="2" t="s">
        <v>21</v>
      </c>
      <c r="C17" s="10">
        <v>11</v>
      </c>
      <c r="D17" s="10">
        <v>2</v>
      </c>
      <c r="E17" s="10">
        <v>2</v>
      </c>
      <c r="F17" s="10">
        <v>4</v>
      </c>
      <c r="G17" s="10">
        <v>37</v>
      </c>
      <c r="H17" s="12">
        <v>6</v>
      </c>
      <c r="I17" s="11">
        <v>1</v>
      </c>
      <c r="J17" s="11">
        <v>3</v>
      </c>
      <c r="K17" s="11">
        <v>0</v>
      </c>
      <c r="L17" s="112">
        <v>60</v>
      </c>
      <c r="M17" s="7">
        <v>0.13</v>
      </c>
      <c r="N17" s="109">
        <v>0.5</v>
      </c>
      <c r="O17" s="5">
        <v>2.4370945744236256</v>
      </c>
      <c r="P17" s="13">
        <f>O17/(9.81*M17)^0.5</f>
        <v>2.1580733565284524</v>
      </c>
      <c r="Q17" s="13">
        <f>O17/M17</f>
        <v>18.746881341720197</v>
      </c>
      <c r="R17" s="6">
        <v>6.2499999999999979E-2</v>
      </c>
      <c r="S17" s="6">
        <v>8.7500000000000022E-2</v>
      </c>
      <c r="T17" s="110">
        <f>AVERAGE(U17:V17)</f>
        <v>0.41428571428571415</v>
      </c>
      <c r="U17" s="55">
        <v>0.39999999999999991</v>
      </c>
      <c r="V17" s="55">
        <v>0.42857142857142844</v>
      </c>
      <c r="W17" s="55">
        <f>V17-U17</f>
        <v>2.8571428571428525E-2</v>
      </c>
      <c r="X17" s="51">
        <v>0.29310344827586238</v>
      </c>
      <c r="Y17" s="51">
        <v>0.86206896551724144</v>
      </c>
      <c r="Z17" s="51">
        <v>0.56896551724137934</v>
      </c>
      <c r="AA17" s="8">
        <v>6.666666666666667</v>
      </c>
      <c r="AB17" s="104">
        <f>AA17/(9.81*(1/M17))^0.5</f>
        <v>0.76744261874490172</v>
      </c>
      <c r="AC17" s="8">
        <f>O17/AA17</f>
        <v>0.36556418616354386</v>
      </c>
      <c r="AD17" s="14">
        <f>AC17/M17</f>
        <v>2.8120322012580297</v>
      </c>
    </row>
    <row r="18" spans="1:30" ht="15.9" thickTop="1" thickBot="1" x14ac:dyDescent="0.6">
      <c r="A18" s="111">
        <v>2005</v>
      </c>
      <c r="B18" s="3" t="s">
        <v>33</v>
      </c>
      <c r="C18" s="10">
        <v>4</v>
      </c>
      <c r="D18" s="10">
        <v>2</v>
      </c>
      <c r="E18" s="10">
        <v>3</v>
      </c>
      <c r="F18" s="10">
        <v>1</v>
      </c>
      <c r="G18" s="10">
        <v>11</v>
      </c>
      <c r="H18" s="12">
        <v>2</v>
      </c>
      <c r="I18" s="11">
        <v>1</v>
      </c>
      <c r="J18" s="11">
        <v>1</v>
      </c>
      <c r="K18" s="11">
        <v>0</v>
      </c>
      <c r="L18" s="112">
        <v>50</v>
      </c>
      <c r="M18" s="7">
        <v>0.246</v>
      </c>
      <c r="N18" s="109">
        <v>6.9</v>
      </c>
      <c r="O18" s="5">
        <v>1.578164596759926</v>
      </c>
      <c r="P18" s="13">
        <f>O18/(9.81*M18)^0.5</f>
        <v>1.0158983134081749</v>
      </c>
      <c r="Q18" s="13">
        <f>O18/M18</f>
        <v>6.4153032388614877</v>
      </c>
      <c r="R18" s="6">
        <v>0.28499999999999998</v>
      </c>
      <c r="S18" s="6">
        <v>0.22500000000000003</v>
      </c>
      <c r="T18" s="110">
        <f>AVERAGE(U18:V18)</f>
        <v>0.55775895263765873</v>
      </c>
      <c r="U18" s="55">
        <v>0.58490566037735836</v>
      </c>
      <c r="V18" s="55">
        <v>0.53061224489795922</v>
      </c>
      <c r="W18" s="55">
        <f>V18-U18</f>
        <v>-5.4293415479399143E-2</v>
      </c>
      <c r="X18" s="51">
        <v>0.50000000000000011</v>
      </c>
      <c r="Y18" s="51">
        <v>3.5714285714285747E-2</v>
      </c>
      <c r="Z18" s="51">
        <v>0.42857142857142871</v>
      </c>
      <c r="AA18" s="8">
        <v>1.9607843137254901</v>
      </c>
      <c r="AB18" s="104">
        <f>AA18/(9.81*(1/M18))^0.5</f>
        <v>0.31050090745584774</v>
      </c>
      <c r="AC18" s="8">
        <f>O18/AA18</f>
        <v>0.80486394434756237</v>
      </c>
      <c r="AD18" s="14">
        <f>AC18/M18</f>
        <v>3.2718046518193593</v>
      </c>
    </row>
    <row r="19" spans="1:30" ht="15.9" thickTop="1" thickBot="1" x14ac:dyDescent="0.6">
      <c r="A19" s="113">
        <v>2002</v>
      </c>
      <c r="B19" s="65" t="s">
        <v>22</v>
      </c>
      <c r="C19" s="10">
        <v>4</v>
      </c>
      <c r="D19" s="10">
        <v>2</v>
      </c>
      <c r="E19" s="10">
        <v>1</v>
      </c>
      <c r="F19" s="10">
        <v>2</v>
      </c>
      <c r="G19" s="10">
        <v>12</v>
      </c>
      <c r="H19" s="12">
        <v>7</v>
      </c>
      <c r="I19" s="11">
        <v>1</v>
      </c>
      <c r="J19" s="61">
        <v>7</v>
      </c>
      <c r="K19" s="11">
        <v>1</v>
      </c>
      <c r="L19" s="112">
        <v>200</v>
      </c>
      <c r="M19" s="7">
        <v>0.21</v>
      </c>
      <c r="N19" s="109">
        <v>3.9</v>
      </c>
      <c r="O19" s="5">
        <v>2.2027853830069284</v>
      </c>
      <c r="P19" s="14">
        <f>O19/(9.81*M19)^0.5</f>
        <v>1.5347160498024313</v>
      </c>
      <c r="Q19" s="13">
        <f>O19/M19</f>
        <v>10.489454204794898</v>
      </c>
      <c r="R19" s="6">
        <v>9.9999999999997868E-2</v>
      </c>
      <c r="S19" s="6">
        <v>0.19299999999999962</v>
      </c>
      <c r="T19" s="110">
        <f>AVERAGE(U19:V19)</f>
        <v>0.34129692832764069</v>
      </c>
      <c r="U19" s="55">
        <v>0.30716723549487057</v>
      </c>
      <c r="V19" s="55">
        <v>0.37542662116041081</v>
      </c>
      <c r="W19" s="55">
        <f>V19-U19</f>
        <v>6.825938566554024E-2</v>
      </c>
      <c r="X19" s="51">
        <v>0</v>
      </c>
      <c r="Y19" s="51">
        <v>0.29865771812079894</v>
      </c>
      <c r="Z19" s="51">
        <v>0.40268456375837824</v>
      </c>
      <c r="AA19" s="9">
        <v>3.41296928327648</v>
      </c>
      <c r="AB19" s="104">
        <f>AA19/(9.81*(1/M19))^0.5</f>
        <v>0.49935283898115201</v>
      </c>
      <c r="AC19" s="8">
        <f>O19/AA19</f>
        <v>0.64541611722102443</v>
      </c>
      <c r="AD19" s="14">
        <f>AC19/M19</f>
        <v>3.0734100820048784</v>
      </c>
    </row>
    <row r="20" spans="1:30" ht="15.9" thickTop="1" thickBot="1" x14ac:dyDescent="0.6">
      <c r="A20" s="113">
        <v>2005</v>
      </c>
      <c r="B20" s="3" t="s">
        <v>43</v>
      </c>
      <c r="C20" s="10">
        <v>15</v>
      </c>
      <c r="D20" s="10">
        <v>2</v>
      </c>
      <c r="E20" s="10">
        <v>3</v>
      </c>
      <c r="F20" s="10">
        <v>1</v>
      </c>
      <c r="G20" s="10">
        <v>42</v>
      </c>
      <c r="H20" s="12">
        <v>1</v>
      </c>
      <c r="I20" s="11">
        <v>1</v>
      </c>
      <c r="J20" s="11">
        <v>1</v>
      </c>
      <c r="K20" s="11">
        <v>0</v>
      </c>
      <c r="L20" s="112">
        <v>50</v>
      </c>
      <c r="M20" s="7">
        <v>0.222</v>
      </c>
      <c r="N20" s="109">
        <v>3</v>
      </c>
      <c r="O20" s="5">
        <v>2.7443775587386563</v>
      </c>
      <c r="P20" s="13">
        <f>O20/(9.81*M20)^0.5</f>
        <v>1.8596570824564793</v>
      </c>
      <c r="Q20" s="13">
        <f>O20/M20</f>
        <v>12.362061075399353</v>
      </c>
      <c r="R20" s="6">
        <v>0.12499999999999999</v>
      </c>
      <c r="S20" s="6">
        <v>0.16500000000000001</v>
      </c>
      <c r="T20" s="110">
        <f>AVERAGE(U20:V20)</f>
        <v>0.43214285714285705</v>
      </c>
      <c r="U20" s="55">
        <v>0.46428571428571425</v>
      </c>
      <c r="V20" s="55">
        <v>0.39999999999999991</v>
      </c>
      <c r="W20" s="55">
        <f>V20-U20</f>
        <v>-6.4285714285714335E-2</v>
      </c>
      <c r="X20" s="51">
        <v>0.61538461538461553</v>
      </c>
      <c r="Y20" s="51">
        <v>0</v>
      </c>
      <c r="Z20" s="51">
        <v>0.53846153846153855</v>
      </c>
      <c r="AA20" s="8">
        <v>3.4482758620689653</v>
      </c>
      <c r="AB20" s="104">
        <f>AA20/(9.81*(1/M20))^0.5</f>
        <v>0.51873312953625861</v>
      </c>
      <c r="AC20" s="8">
        <f>O20/AA20</f>
        <v>0.79586949203421042</v>
      </c>
      <c r="AD20" s="14">
        <f>AC20/M20</f>
        <v>3.5849977118658125</v>
      </c>
    </row>
    <row r="21" spans="1:30" ht="15.9" thickTop="1" thickBot="1" x14ac:dyDescent="0.6">
      <c r="A21" s="113">
        <v>2005</v>
      </c>
      <c r="B21" s="3" t="s">
        <v>42</v>
      </c>
      <c r="C21" s="10">
        <v>5</v>
      </c>
      <c r="D21" s="10">
        <v>2</v>
      </c>
      <c r="E21" s="10">
        <v>3</v>
      </c>
      <c r="F21" s="10">
        <v>1</v>
      </c>
      <c r="G21" s="10">
        <v>14</v>
      </c>
      <c r="H21" s="12">
        <v>1</v>
      </c>
      <c r="I21" s="11">
        <v>1</v>
      </c>
      <c r="J21" s="11">
        <v>3</v>
      </c>
      <c r="K21" s="11">
        <v>0</v>
      </c>
      <c r="L21" s="112">
        <v>50</v>
      </c>
      <c r="M21" s="7">
        <v>0.33600000000000002</v>
      </c>
      <c r="N21" s="109">
        <v>27.2</v>
      </c>
      <c r="O21" s="5">
        <v>2.8462652117968776</v>
      </c>
      <c r="P21" s="14">
        <f>O21/(9.81*M21)^0.5</f>
        <v>1.5677298312865435</v>
      </c>
      <c r="Q21" s="14">
        <f>O21/M21</f>
        <v>8.4710274160621353</v>
      </c>
      <c r="R21" s="6">
        <v>0.21500000000000002</v>
      </c>
      <c r="S21" s="6">
        <v>0.20999999999999996</v>
      </c>
      <c r="T21" s="110">
        <f>AVERAGE(U21:V21)</f>
        <v>0.50609080841638987</v>
      </c>
      <c r="U21" s="55">
        <v>0.52380952380952384</v>
      </c>
      <c r="V21" s="55">
        <v>0.48837209302325585</v>
      </c>
      <c r="W21" s="55">
        <f>V21-U21</f>
        <v>-3.5437430786267987E-2</v>
      </c>
      <c r="X21" s="51">
        <v>0.3</v>
      </c>
      <c r="Y21" s="51">
        <v>0.20000000000000007</v>
      </c>
      <c r="Z21" s="51">
        <v>0.49999999999999989</v>
      </c>
      <c r="AA21" s="8">
        <v>2.3529411764705883</v>
      </c>
      <c r="AB21" s="104">
        <f>AA21/(9.81*(1/M21))^0.5</f>
        <v>0.43545793118565668</v>
      </c>
      <c r="AC21" s="8">
        <f>O21/AA21</f>
        <v>1.209662715013673</v>
      </c>
      <c r="AD21" s="14">
        <f>AC21/M21</f>
        <v>3.6001866518264074</v>
      </c>
    </row>
    <row r="22" spans="1:30" ht="15.9" thickTop="1" thickBot="1" x14ac:dyDescent="0.6">
      <c r="A22" s="113">
        <v>2002</v>
      </c>
      <c r="B22" s="3" t="s">
        <v>24</v>
      </c>
      <c r="C22" s="10">
        <v>5</v>
      </c>
      <c r="D22" s="10">
        <v>2</v>
      </c>
      <c r="E22" s="10">
        <v>1</v>
      </c>
      <c r="F22" s="10">
        <v>2</v>
      </c>
      <c r="G22" s="10">
        <v>15</v>
      </c>
      <c r="H22" s="12">
        <v>1</v>
      </c>
      <c r="I22" s="11">
        <v>1</v>
      </c>
      <c r="J22" s="61">
        <v>7</v>
      </c>
      <c r="K22" s="11">
        <v>1</v>
      </c>
      <c r="L22" s="112">
        <v>200</v>
      </c>
      <c r="M22" s="7">
        <v>0.38</v>
      </c>
      <c r="N22" s="109">
        <v>43.2</v>
      </c>
      <c r="O22" s="5">
        <v>1.8520000000000001</v>
      </c>
      <c r="P22" s="13">
        <f>O22/(9.81*M22)^0.5</f>
        <v>0.95921217024857452</v>
      </c>
      <c r="Q22" s="13">
        <f>O22/M22</f>
        <v>4.8736842105263163</v>
      </c>
      <c r="R22" s="6">
        <v>0.23528528528528525</v>
      </c>
      <c r="S22" s="6">
        <v>0.19519519519519515</v>
      </c>
      <c r="T22" s="110">
        <f>AVERAGE(U22:V22)</f>
        <v>0.53932060281773109</v>
      </c>
      <c r="U22" s="55">
        <v>0.61710274409700083</v>
      </c>
      <c r="V22" s="55">
        <v>0.46153846153846134</v>
      </c>
      <c r="W22" s="55">
        <f>V22-U22</f>
        <v>-0.15556428255853949</v>
      </c>
      <c r="X22" s="51">
        <v>0</v>
      </c>
      <c r="Y22" s="51">
        <v>0.65922144224633061</v>
      </c>
      <c r="Z22" s="51">
        <v>0.65922144224633061</v>
      </c>
      <c r="AA22" s="8">
        <v>2.3229856993372868</v>
      </c>
      <c r="AB22" s="104">
        <f>AA22/(9.81*(1/M22))^0.5</f>
        <v>0.45719748302631436</v>
      </c>
      <c r="AC22" s="8">
        <f>O22/AA22</f>
        <v>0.7972498498498497</v>
      </c>
      <c r="AD22" s="14">
        <f>AC22/M22</f>
        <v>2.0980259206574994</v>
      </c>
    </row>
    <row r="23" spans="1:30" ht="15.9" thickTop="1" thickBot="1" x14ac:dyDescent="0.6">
      <c r="A23" s="113">
        <v>2004</v>
      </c>
      <c r="B23" s="3" t="s">
        <v>25</v>
      </c>
      <c r="C23" s="10">
        <v>5</v>
      </c>
      <c r="D23" s="10">
        <v>2</v>
      </c>
      <c r="E23" s="10">
        <v>2</v>
      </c>
      <c r="F23" s="10">
        <v>3</v>
      </c>
      <c r="G23" s="10">
        <v>16</v>
      </c>
      <c r="H23" s="12">
        <v>1</v>
      </c>
      <c r="I23" s="11">
        <v>1</v>
      </c>
      <c r="J23" s="61">
        <v>7</v>
      </c>
      <c r="K23" s="11">
        <v>1</v>
      </c>
      <c r="L23" s="112">
        <v>60</v>
      </c>
      <c r="M23" s="7">
        <v>0.33</v>
      </c>
      <c r="N23" s="109">
        <v>26</v>
      </c>
      <c r="O23" s="5">
        <v>2.3334717054300111</v>
      </c>
      <c r="P23" s="14">
        <f>O23/(9.81*M23)^0.5</f>
        <v>1.2969136630025007</v>
      </c>
      <c r="Q23" s="14">
        <f>O23/M23</f>
        <v>7.0711263800909423</v>
      </c>
      <c r="R23" s="6">
        <v>0.16700000000000001</v>
      </c>
      <c r="S23" s="6">
        <v>0.26700000000000002</v>
      </c>
      <c r="T23" s="110">
        <f>AVERAGE(U23:V23)</f>
        <v>0.38479262672811065</v>
      </c>
      <c r="U23" s="55">
        <v>0.38479262672811054</v>
      </c>
      <c r="V23" s="55">
        <v>0.38479262672811071</v>
      </c>
      <c r="W23" s="55">
        <f>V23-U23</f>
        <v>0</v>
      </c>
      <c r="X23" s="51">
        <v>0</v>
      </c>
      <c r="Y23" s="51">
        <v>0.66583541147132164</v>
      </c>
      <c r="Z23" s="51">
        <v>0.66583541147132164</v>
      </c>
      <c r="AA23" s="8">
        <v>2.3041474654377883</v>
      </c>
      <c r="AB23" s="104">
        <f>AA23/(9.81*(1/M23))^0.5</f>
        <v>0.42260315667847209</v>
      </c>
      <c r="AC23" s="8">
        <f>O23/AA23</f>
        <v>1.0127267201566248</v>
      </c>
      <c r="AD23" s="14">
        <f>AC23/M23</f>
        <v>3.0688688489594691</v>
      </c>
    </row>
    <row r="24" spans="1:30" ht="15.9" thickTop="1" thickBot="1" x14ac:dyDescent="0.6">
      <c r="A24" s="111">
        <v>2004</v>
      </c>
      <c r="B24" s="2" t="s">
        <v>31</v>
      </c>
      <c r="C24" s="10">
        <v>13</v>
      </c>
      <c r="D24" s="10">
        <v>2</v>
      </c>
      <c r="E24" s="10">
        <v>2</v>
      </c>
      <c r="F24" s="10">
        <v>1</v>
      </c>
      <c r="G24" s="10">
        <v>39</v>
      </c>
      <c r="H24" s="12">
        <v>1</v>
      </c>
      <c r="I24" s="11">
        <v>1</v>
      </c>
      <c r="J24" s="11">
        <v>2</v>
      </c>
      <c r="K24" s="11">
        <v>0</v>
      </c>
      <c r="L24" s="112">
        <v>60</v>
      </c>
      <c r="M24" s="7">
        <v>0.21</v>
      </c>
      <c r="N24" s="109">
        <v>3.8</v>
      </c>
      <c r="O24" s="5">
        <v>2.8188103969493579</v>
      </c>
      <c r="P24" s="13">
        <f>O24/(9.81*M24)^0.5</f>
        <v>1.963910597428608</v>
      </c>
      <c r="Q24" s="13">
        <f>O24/M24</f>
        <v>13.422906652139799</v>
      </c>
      <c r="R24" s="6">
        <v>0.1255</v>
      </c>
      <c r="S24" s="6">
        <v>0.1835</v>
      </c>
      <c r="T24" s="110">
        <f>AVERAGE(U24:V24)</f>
        <v>0.40223602091591465</v>
      </c>
      <c r="U24" s="55">
        <v>0.45059880239520961</v>
      </c>
      <c r="V24" s="55">
        <v>0.35387323943661969</v>
      </c>
      <c r="W24" s="55">
        <f>V24-U24</f>
        <v>-9.6725562958589917E-2</v>
      </c>
      <c r="X24" s="51">
        <v>0.50000000000000011</v>
      </c>
      <c r="Y24" s="51">
        <v>0.10179640718562882</v>
      </c>
      <c r="Z24" s="51">
        <v>0.59880239520958078</v>
      </c>
      <c r="AA24" s="8">
        <v>3.2362459546925573</v>
      </c>
      <c r="AB24" s="104">
        <f>AA24/(9.81*(1/M24))^0.5</f>
        <v>0.47349638129927607</v>
      </c>
      <c r="AC24" s="8">
        <f>O24/AA24</f>
        <v>0.87101241265735141</v>
      </c>
      <c r="AD24" s="14">
        <f>AC24/M24</f>
        <v>4.1476781555111977</v>
      </c>
    </row>
    <row r="25" spans="1:30" ht="15.9" thickTop="1" thickBot="1" x14ac:dyDescent="0.6">
      <c r="A25" s="113">
        <v>2002</v>
      </c>
      <c r="B25" s="3" t="s">
        <v>27</v>
      </c>
      <c r="C25" s="10">
        <v>6</v>
      </c>
      <c r="D25" s="10">
        <v>2</v>
      </c>
      <c r="E25" s="10">
        <v>1</v>
      </c>
      <c r="F25" s="10">
        <v>6</v>
      </c>
      <c r="G25" s="10">
        <v>22</v>
      </c>
      <c r="H25" s="12">
        <v>4</v>
      </c>
      <c r="I25" s="11">
        <v>1</v>
      </c>
      <c r="J25" s="61">
        <v>7</v>
      </c>
      <c r="K25" s="11">
        <v>1</v>
      </c>
      <c r="L25" s="112">
        <v>200</v>
      </c>
      <c r="M25" s="7">
        <v>0.27</v>
      </c>
      <c r="N25" s="109">
        <v>10.8</v>
      </c>
      <c r="O25" s="5">
        <v>1.8819999999999999</v>
      </c>
      <c r="P25" s="13">
        <f>O25/(9.81*M25)^0.5</f>
        <v>1.1563870867919566</v>
      </c>
      <c r="Q25" s="13">
        <f>O25/M25</f>
        <v>6.9703703703703699</v>
      </c>
      <c r="R25" s="6">
        <v>0.16516516516516513</v>
      </c>
      <c r="S25" s="6">
        <v>0.23018018018018019</v>
      </c>
      <c r="T25" s="110">
        <f>AVERAGE(U25:V25)</f>
        <v>0.41380228247016559</v>
      </c>
      <c r="U25" s="55">
        <v>0.47642857142857148</v>
      </c>
      <c r="V25" s="55">
        <v>0.35117599351175977</v>
      </c>
      <c r="W25" s="55">
        <f>V25-U25</f>
        <v>-0.12525257791681171</v>
      </c>
      <c r="X25" s="51">
        <v>0</v>
      </c>
      <c r="Y25" s="51">
        <v>0.76214285714285734</v>
      </c>
      <c r="Z25" s="51">
        <v>0.76214285714285734</v>
      </c>
      <c r="AA25" s="8">
        <v>2.5294341055829852</v>
      </c>
      <c r="AB25" s="104">
        <f>AA25/(9.81*(1/M25))^0.5</f>
        <v>0.41963407698117872</v>
      </c>
      <c r="AC25" s="8">
        <f>O25/AA25</f>
        <v>0.74403993993993989</v>
      </c>
      <c r="AD25" s="14">
        <f>AC25/M25</f>
        <v>2.7557034812590366</v>
      </c>
    </row>
    <row r="26" spans="1:30" ht="15.9" thickTop="1" thickBot="1" x14ac:dyDescent="0.6">
      <c r="A26" s="113">
        <v>2004</v>
      </c>
      <c r="B26" s="3" t="s">
        <v>58</v>
      </c>
      <c r="C26" s="10">
        <v>6</v>
      </c>
      <c r="D26" s="10">
        <v>2</v>
      </c>
      <c r="E26" s="10">
        <v>2</v>
      </c>
      <c r="F26" s="10">
        <v>4</v>
      </c>
      <c r="G26" s="10">
        <v>20</v>
      </c>
      <c r="H26" s="12">
        <v>7</v>
      </c>
      <c r="I26" s="11">
        <v>1</v>
      </c>
      <c r="J26" s="61">
        <v>7</v>
      </c>
      <c r="K26" s="11">
        <v>1</v>
      </c>
      <c r="L26" s="112">
        <v>60</v>
      </c>
      <c r="M26" s="7">
        <v>0.26</v>
      </c>
      <c r="N26" s="109">
        <v>7.2</v>
      </c>
      <c r="O26" s="5">
        <v>2.8779504147162442</v>
      </c>
      <c r="P26" s="14">
        <f>O26/(9.81*M26)^0.5</f>
        <v>1.8020304671188572</v>
      </c>
      <c r="Q26" s="13">
        <f>O26/M26</f>
        <v>11.069040056600938</v>
      </c>
      <c r="R26" s="6">
        <v>0.15</v>
      </c>
      <c r="S26" s="6">
        <v>0.1835</v>
      </c>
      <c r="T26" s="110">
        <f>AVERAGE(U26:V26)</f>
        <v>0.4496996996996997</v>
      </c>
      <c r="U26" s="55">
        <v>0.39939939939939928</v>
      </c>
      <c r="V26" s="55">
        <v>0.50000000000000011</v>
      </c>
      <c r="W26" s="55">
        <f>V26-U26</f>
        <v>0.10060060060060083</v>
      </c>
      <c r="X26" s="51">
        <v>0</v>
      </c>
      <c r="Y26" s="51">
        <v>0.69124423963133641</v>
      </c>
      <c r="Z26" s="51">
        <v>0.69124423963133641</v>
      </c>
      <c r="AA26" s="8">
        <v>2.9985007496251872</v>
      </c>
      <c r="AB26" s="104">
        <f>AA26/(9.81*(1/M26))^0.5</f>
        <v>0.48815341518987898</v>
      </c>
      <c r="AC26" s="8">
        <f>O26/AA26</f>
        <v>0.9597964633078675</v>
      </c>
      <c r="AD26" s="14">
        <f>AC26/M26</f>
        <v>3.6915248588764134</v>
      </c>
    </row>
    <row r="27" spans="1:30" ht="15.9" thickTop="1" thickBot="1" x14ac:dyDescent="0.6">
      <c r="A27" s="111">
        <v>2004</v>
      </c>
      <c r="B27" s="2" t="s">
        <v>28</v>
      </c>
      <c r="C27" s="10">
        <v>6</v>
      </c>
      <c r="D27" s="10">
        <v>2</v>
      </c>
      <c r="E27" s="10">
        <v>2</v>
      </c>
      <c r="F27" s="10">
        <v>9</v>
      </c>
      <c r="G27" s="10">
        <v>25</v>
      </c>
      <c r="H27" s="12">
        <v>2</v>
      </c>
      <c r="I27" s="11">
        <v>1</v>
      </c>
      <c r="J27" s="61">
        <v>7</v>
      </c>
      <c r="K27" s="11">
        <v>1</v>
      </c>
      <c r="L27" s="112">
        <v>60</v>
      </c>
      <c r="M27" s="7">
        <v>0.25</v>
      </c>
      <c r="N27" s="109">
        <v>7</v>
      </c>
      <c r="O27" s="5">
        <v>1.950721645089569</v>
      </c>
      <c r="P27" s="13">
        <f>O27/(9.81*M27)^0.5</f>
        <v>1.2456349778777567</v>
      </c>
      <c r="Q27" s="13">
        <f>O27/M27</f>
        <v>7.8028865803582761</v>
      </c>
      <c r="R27" s="6">
        <v>0.2</v>
      </c>
      <c r="S27" s="6">
        <v>0.33350000000000002</v>
      </c>
      <c r="T27" s="110">
        <f>AVERAGE(U27:V27)</f>
        <v>0.37476547842401498</v>
      </c>
      <c r="U27" s="55">
        <v>0.24953095684803001</v>
      </c>
      <c r="V27" s="55">
        <v>0.5</v>
      </c>
      <c r="W27" s="55">
        <f>V27-U27</f>
        <v>0.25046904315196999</v>
      </c>
      <c r="X27" s="51">
        <v>0</v>
      </c>
      <c r="Y27" s="51">
        <v>0.43902439024390238</v>
      </c>
      <c r="Z27" s="51">
        <v>0.43902439024390238</v>
      </c>
      <c r="AA27" s="8">
        <v>1.874414245548266</v>
      </c>
      <c r="AB27" s="104">
        <f>AA27/(9.81*(1/M27))^0.5</f>
        <v>0.29922720562985045</v>
      </c>
      <c r="AC27" s="8">
        <f>O27/AA27</f>
        <v>1.0407099976552852</v>
      </c>
      <c r="AD27" s="14">
        <f>AC27/M27</f>
        <v>4.1628399906211406</v>
      </c>
    </row>
    <row r="28" spans="1:30" ht="15.6" thickTop="1" x14ac:dyDescent="0.55000000000000004">
      <c r="A28" s="111">
        <v>2004</v>
      </c>
      <c r="B28" s="2" t="s">
        <v>29</v>
      </c>
      <c r="C28" s="10">
        <v>14</v>
      </c>
      <c r="D28" s="10">
        <v>1</v>
      </c>
      <c r="E28" s="10">
        <v>2</v>
      </c>
      <c r="F28" s="10">
        <v>2</v>
      </c>
      <c r="G28" s="10">
        <v>41</v>
      </c>
      <c r="H28" s="12">
        <v>1</v>
      </c>
      <c r="I28" s="11">
        <v>1</v>
      </c>
      <c r="J28" s="11">
        <v>2</v>
      </c>
      <c r="K28" s="11">
        <v>0</v>
      </c>
      <c r="L28" s="112">
        <v>60</v>
      </c>
      <c r="M28" s="7">
        <v>0.28999999999999998</v>
      </c>
      <c r="N28" s="109">
        <v>12.6</v>
      </c>
      <c r="O28" s="5">
        <v>3.08</v>
      </c>
      <c r="P28" s="13">
        <f>O28/(9.81*M28)^0.5</f>
        <v>1.8260691264098465</v>
      </c>
      <c r="Q28" s="13">
        <f>O28/M28</f>
        <v>10.620689655172415</v>
      </c>
      <c r="R28" s="6">
        <v>0.16699999999999998</v>
      </c>
      <c r="S28" s="6">
        <v>0.1835</v>
      </c>
      <c r="T28" s="110">
        <f>AVERAGE(U28:V28)</f>
        <v>0.47950461257870253</v>
      </c>
      <c r="U28" s="55">
        <v>0.50083194675540754</v>
      </c>
      <c r="V28" s="55">
        <v>0.45817727840199751</v>
      </c>
      <c r="W28" s="55">
        <f>V28-U28</f>
        <v>-4.265466835341003E-2</v>
      </c>
      <c r="X28" s="51">
        <v>0.24937655860349134</v>
      </c>
      <c r="Y28" s="51">
        <v>0.74812967581047385</v>
      </c>
      <c r="Z28" s="51">
        <v>0.49875311720698257</v>
      </c>
      <c r="AA28" s="8">
        <v>2.8530670470756063</v>
      </c>
      <c r="AB28" s="104">
        <f>AA28/(9.81*(1/M28))^0.5</f>
        <v>0.49054231122409131</v>
      </c>
      <c r="AC28" s="8">
        <f>O28/AA28</f>
        <v>1.0795399999999999</v>
      </c>
      <c r="AD28" s="14">
        <f>AC28/M28</f>
        <v>3.7225517241379311</v>
      </c>
    </row>
    <row r="29" spans="1:30" x14ac:dyDescent="0.4">
      <c r="W29" s="119"/>
    </row>
  </sheetData>
  <sortState ref="A2:AD28">
    <sortCondition ref="B2:B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crocodile codes</vt:lpstr>
      <vt:lpstr>dataset1_all</vt:lpstr>
      <vt:lpstr>dataset2_running</vt:lpstr>
      <vt:lpstr>dataset3_maximalspeed</vt:lpstr>
    </vt:vector>
  </TitlesOfParts>
  <Company>RVC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R Hutchinson</dc:creator>
  <cp:lastModifiedBy>John</cp:lastModifiedBy>
  <cp:lastPrinted>2010-05-13T01:35:24Z</cp:lastPrinted>
  <dcterms:created xsi:type="dcterms:W3CDTF">2005-01-11T11:52:02Z</dcterms:created>
  <dcterms:modified xsi:type="dcterms:W3CDTF">2019-06-24T08:29:43Z</dcterms:modified>
</cp:coreProperties>
</file>