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TFCG\Research Programme\CEPF Charcoal Project 2017\Deforestation Study\Deforestation Drivers Paper\1st Revision November 2019\"/>
    </mc:Choice>
  </mc:AlternateContent>
  <xr:revisionPtr revIDLastSave="0" documentId="13_ncr:1_{DC53F97C-ED6A-4DE9-ACF1-D02B524B614B}" xr6:coauthVersionLast="45" xr6:coauthVersionMax="45" xr10:uidLastSave="{00000000-0000-0000-0000-000000000000}"/>
  <bookViews>
    <workbookView xWindow="-96" yWindow="-96" windowWidth="19392" windowHeight="10392" activeTab="3" xr2:uid="{2390497A-006D-4364-8082-0C64878A13FA}"/>
  </bookViews>
  <sheets>
    <sheet name="Supp Table 1 Survey results" sheetId="1" r:id="rId1"/>
    <sheet name="Supp Table 2 Crops" sheetId="6" r:id="rId2"/>
    <sheet name="Supp Table 3 Crop area" sheetId="3" r:id="rId3"/>
    <sheet name="Supp Table 4 Tz Maize Exp" sheetId="4"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4" i="4" l="1"/>
  <c r="T15" i="4"/>
  <c r="T16" i="4"/>
  <c r="T17" i="4"/>
  <c r="T18" i="4"/>
  <c r="T19" i="4"/>
  <c r="T13" i="4"/>
  <c r="T20" i="4" s="1"/>
  <c r="T11" i="4"/>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3" i="6"/>
  <c r="AB123" i="6" s="1"/>
  <c r="AB124" i="6" s="1"/>
  <c r="R76" i="3"/>
  <c r="Q8" i="3" l="1"/>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37" i="3"/>
  <c r="Q38" i="3"/>
  <c r="Q39" i="3"/>
  <c r="Q40" i="3"/>
  <c r="Q41" i="3"/>
  <c r="Q42" i="3"/>
  <c r="Q43" i="3"/>
  <c r="Q44" i="3"/>
  <c r="Q45" i="3"/>
  <c r="Q46" i="3"/>
  <c r="Q47" i="3"/>
  <c r="Q48" i="3"/>
  <c r="Q49" i="3"/>
  <c r="Q50" i="3"/>
  <c r="Q51" i="3"/>
  <c r="Q52" i="3"/>
  <c r="Q53" i="3"/>
  <c r="Q54" i="3"/>
  <c r="Q55" i="3"/>
  <c r="Q56" i="3"/>
  <c r="Q57" i="3"/>
  <c r="Q58" i="3"/>
  <c r="Q59" i="3"/>
  <c r="Q60" i="3"/>
  <c r="Q61" i="3"/>
  <c r="Q62" i="3"/>
  <c r="Q63" i="3"/>
  <c r="Q64" i="3"/>
  <c r="Q65" i="3"/>
  <c r="Q66" i="3"/>
  <c r="Q67" i="3"/>
  <c r="Q68" i="3"/>
  <c r="Q69" i="3"/>
  <c r="Q70" i="3"/>
  <c r="Q71" i="3"/>
  <c r="Q72" i="3"/>
  <c r="Q73" i="3"/>
  <c r="Q74" i="3"/>
  <c r="Q75" i="3"/>
  <c r="Q7" i="3"/>
  <c r="P8" i="3"/>
  <c r="P9" i="3"/>
  <c r="P10" i="3"/>
  <c r="P11" i="3"/>
  <c r="P12" i="3"/>
  <c r="P13" i="3"/>
  <c r="P14" i="3"/>
  <c r="P15" i="3"/>
  <c r="P16" i="3"/>
  <c r="P17" i="3"/>
  <c r="P18" i="3"/>
  <c r="P19" i="3"/>
  <c r="P20" i="3"/>
  <c r="P21" i="3"/>
  <c r="P22" i="3"/>
  <c r="P23" i="3"/>
  <c r="P24" i="3"/>
  <c r="P25" i="3"/>
  <c r="P26"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 i="3"/>
  <c r="O3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 i="3"/>
  <c r="O76" i="3" l="1"/>
</calcChain>
</file>

<file path=xl/sharedStrings.xml><?xml version="1.0" encoding="utf-8"?>
<sst xmlns="http://schemas.openxmlformats.org/spreadsheetml/2006/main" count="4156" uniqueCount="741">
  <si>
    <t>Index</t>
  </si>
  <si>
    <t>Plot ID</t>
  </si>
  <si>
    <t>Current Land Use / Land Cover</t>
  </si>
  <si>
    <t>Is there visible evidence of farming in the main plot?</t>
  </si>
  <si>
    <t>What crops or residues can be seen?</t>
  </si>
  <si>
    <t>Is there visible evidence of charcoal making in the main plot?</t>
  </si>
  <si>
    <t>Is there visible evidence of charcoal making within the extended plot?</t>
  </si>
  <si>
    <t>Is there visible evidence of grazing in the main plot?</t>
  </si>
  <si>
    <t>Is there visible evidence of grazing in the extended plot?</t>
  </si>
  <si>
    <t>Is there visible evidence of fire in the main plot?</t>
  </si>
  <si>
    <t>Remarks about the area</t>
  </si>
  <si>
    <t>What type of land is this?</t>
  </si>
  <si>
    <t>What was the land tenure when it was cleared?</t>
  </si>
  <si>
    <t>In what year were most of the trees cut?</t>
  </si>
  <si>
    <t>Which of the following was the primary reason that the area was cleared?</t>
  </si>
  <si>
    <t>Was charcoal produced from the trees since 2010?</t>
  </si>
  <si>
    <t>Was the area farmed since 2010?</t>
  </si>
  <si>
    <t>Which of the following other activities were done in the area since 2010?</t>
  </si>
  <si>
    <t>Which, if any, crops were planted?</t>
  </si>
  <si>
    <t>Could this area currently be considered a fallow?</t>
  </si>
  <si>
    <t>How many years will it be left fallow?</t>
  </si>
  <si>
    <t>Did the people involved in clearing establish some kind of right of occupancy?</t>
  </si>
  <si>
    <t>Age of youngest person involved in clearing</t>
  </si>
  <si>
    <t>Age of oldest person involved in clearing</t>
  </si>
  <si>
    <t>Did those involved in clearing own other farmland?</t>
  </si>
  <si>
    <t>Did they live in this village?</t>
  </si>
  <si>
    <t>Where they born in their current village?</t>
  </si>
  <si>
    <t>How long have they lived in their current village?</t>
  </si>
  <si>
    <t>Did they move from another district?</t>
  </si>
  <si>
    <t>Which district did they move from?</t>
  </si>
  <si>
    <t>Why did they move?</t>
  </si>
  <si>
    <t>Start date and time</t>
  </si>
  <si>
    <t>End date and time</t>
  </si>
  <si>
    <t>Plot Center Point latitude</t>
  </si>
  <si>
    <t>Plot Center Point longitude</t>
  </si>
  <si>
    <t>Plot Center Point Altitude</t>
  </si>
  <si>
    <t>Plot Center Point Precision</t>
  </si>
  <si>
    <t>% canopy cover &gt; 3 metres</t>
  </si>
  <si>
    <t>Were the crops planted for subsistence, cash, or both?</t>
  </si>
  <si>
    <t>What wood products were harvested?</t>
  </si>
  <si>
    <t>What was the gender(s) of those involved in clearing?</t>
  </si>
  <si>
    <t>2018-06-30T14:37:18.105+03</t>
  </si>
  <si>
    <t>2018-06-30T14:55:37.515+03</t>
  </si>
  <si>
    <t>Woody Regeneration</t>
  </si>
  <si>
    <t>Less than 10%</t>
  </si>
  <si>
    <t>maize</t>
  </si>
  <si>
    <t>No evidence of charcoal making</t>
  </si>
  <si>
    <t>No evidence of grazing</t>
  </si>
  <si>
    <t>Yes</t>
  </si>
  <si>
    <t xml:space="preserve">Fallow land </t>
  </si>
  <si>
    <t>Village Land</t>
  </si>
  <si>
    <t>Customary Right of Occupancy</t>
  </si>
  <si>
    <t>to create a farm</t>
  </si>
  <si>
    <t>No</t>
  </si>
  <si>
    <t>grazing natural or accidental fire</t>
  </si>
  <si>
    <t>maize sesame</t>
  </si>
  <si>
    <t>food cash</t>
  </si>
  <si>
    <t>male female</t>
  </si>
  <si>
    <t>2018-06-27T14:51:09.737+01</t>
  </si>
  <si>
    <t>2018-06-27T15:29:35.735+01</t>
  </si>
  <si>
    <t>Grassland</t>
  </si>
  <si>
    <t>other</t>
  </si>
  <si>
    <t>Livestock seen within the vicinity of the plot Livestock dung Grazed grass or foliage in the plot</t>
  </si>
  <si>
    <t>Mixed farming, Watatogwa tribe from Katesh</t>
  </si>
  <si>
    <t>General Land</t>
  </si>
  <si>
    <t>grazing</t>
  </si>
  <si>
    <t>maize sorghum sesame other</t>
  </si>
  <si>
    <t>food</t>
  </si>
  <si>
    <t>Morogoro</t>
  </si>
  <si>
    <t>Better farming land other</t>
  </si>
  <si>
    <t>2018-06-27T11:29:18.460+01</t>
  </si>
  <si>
    <t>2018-06-27T12:10:54.685+01</t>
  </si>
  <si>
    <t>No evidence of farming</t>
  </si>
  <si>
    <t>Charcoal Kiln or Scar Wood cut for charcoal making</t>
  </si>
  <si>
    <t>Livestock dung</t>
  </si>
  <si>
    <t>Incomplete restoration. People use fire to simply clear the trees.
For temporary cooking and light.</t>
  </si>
  <si>
    <t>to make charcoal</t>
  </si>
  <si>
    <t>male</t>
  </si>
  <si>
    <t>Many district</t>
  </si>
  <si>
    <t>Economic Opportunity</t>
  </si>
  <si>
    <t>2018-06-28T17:42:43.129+03</t>
  </si>
  <si>
    <t>2018-06-28T18:10:32.508+03</t>
  </si>
  <si>
    <t>Annual Crops</t>
  </si>
  <si>
    <t>tillage Crops or Residues</t>
  </si>
  <si>
    <t>maize other</t>
  </si>
  <si>
    <t>Charcoal Kiln or Scar</t>
  </si>
  <si>
    <t>Large part is annual crop while other side of the plot is woodland.</t>
  </si>
  <si>
    <t>natural or accidental fire</t>
  </si>
  <si>
    <t>maize pumpkin</t>
  </si>
  <si>
    <t>2018-07-27T16:49:35.660+03</t>
  </si>
  <si>
    <t>2018-07-27T17:07:46.888+03</t>
  </si>
  <si>
    <t>cowpeas sorghum</t>
  </si>
  <si>
    <t>Sorghum farm. Plot surrounded by maize farms and sorghum.</t>
  </si>
  <si>
    <t>Unknown</t>
  </si>
  <si>
    <t>none</t>
  </si>
  <si>
    <t>unknown</t>
  </si>
  <si>
    <t>2018-06-28T08:14:48.792+01</t>
  </si>
  <si>
    <t>2018-06-28T08:53:43.084+01</t>
  </si>
  <si>
    <t>Grazed grass or foliage in the plot Other Evidence</t>
  </si>
  <si>
    <t xml:space="preserve">The farm is left fallow for one year because the owner passed away. </t>
  </si>
  <si>
    <t>harvesting wood products other than charcoal grazing natural or accidental fire</t>
  </si>
  <si>
    <t>maize cowpeas other</t>
  </si>
  <si>
    <t>building poles</t>
  </si>
  <si>
    <t>2018-08-09T19:30:53.430+03</t>
  </si>
  <si>
    <t>2018-08-10T05:43:20.416+03</t>
  </si>
  <si>
    <t>Crops or Residues</t>
  </si>
  <si>
    <t>banana beans maize</t>
  </si>
  <si>
    <t>Area located in Nyasa district and it is in Livingstone Forest Reserve.</t>
  </si>
  <si>
    <t>Reserved Land</t>
  </si>
  <si>
    <t>Forest Reserve</t>
  </si>
  <si>
    <t>harvesting wood products other than charcoal</t>
  </si>
  <si>
    <t>cooking wood</t>
  </si>
  <si>
    <t>Mbinga to Nyasa</t>
  </si>
  <si>
    <t>Better farming land</t>
  </si>
  <si>
    <t>Central government Forest Reserve</t>
  </si>
  <si>
    <t>2018-09-15T14:22:43.929+03</t>
  </si>
  <si>
    <t>2018-09-15T14:28:18.522+03</t>
  </si>
  <si>
    <t>Bushland</t>
  </si>
  <si>
    <t>Livestock dung Grazed grass or foliage in the plot</t>
  </si>
  <si>
    <t>Area belongs to ranch. It was encroached in early 2010.</t>
  </si>
  <si>
    <t>Leased</t>
  </si>
  <si>
    <t>2018-10-12T15:45:03.126+03</t>
  </si>
  <si>
    <t>2018-10-12T15:57:16.781+03</t>
  </si>
  <si>
    <t>cassava maize</t>
  </si>
  <si>
    <t>Near the plot there is a traditional livestock enclosure (boma).  Farm created in the village forest</t>
  </si>
  <si>
    <t>Communal</t>
  </si>
  <si>
    <t>2018-10-22T15:36:30.220+03</t>
  </si>
  <si>
    <t>2018-10-22T15:45:39.278+03</t>
  </si>
  <si>
    <t>vegetation clearing</t>
  </si>
  <si>
    <t>There is only one tree in the plot.</t>
  </si>
  <si>
    <t>63B</t>
  </si>
  <si>
    <t>2018-07-25T10:58:35.821+03</t>
  </si>
  <si>
    <t>2018-07-25T19:15:21.843+03</t>
  </si>
  <si>
    <t>sorghum</t>
  </si>
  <si>
    <t>In the south of the plot there is secondary forest. Wild animal dung. Wild pig.</t>
  </si>
  <si>
    <t>natural or accidental fire none</t>
  </si>
  <si>
    <t>2018-07-24T09:54:26.922+03</t>
  </si>
  <si>
    <t>2018-07-24T10:18:01.320+03</t>
  </si>
  <si>
    <t>sesame</t>
  </si>
  <si>
    <t>Livestock dung Other Evidence</t>
  </si>
  <si>
    <t>New settlement and farming</t>
  </si>
  <si>
    <t>harvesting wood products other than charcoal grazing building a residential or commercial dwelling other</t>
  </si>
  <si>
    <t>cooking wood building poles</t>
  </si>
  <si>
    <t>Kibiti. Mbeya, Iringa, Morogoro</t>
  </si>
  <si>
    <t>Settlement</t>
  </si>
  <si>
    <t>2018-07-30T10:51:51.793+03</t>
  </si>
  <si>
    <t>2018-07-30T11:30:37.236+03</t>
  </si>
  <si>
    <t>vegetation clearing Crops or Residues</t>
  </si>
  <si>
    <t>cashew cassava</t>
  </si>
  <si>
    <t>The current owner has inherited the land plus some cashew farm and he keeps expanding. It is a typical farm of cashew nut though there are still some trees around it which probably might be cleared soon for farm expansion</t>
  </si>
  <si>
    <t>Newala</t>
  </si>
  <si>
    <t>Economic Opportunity Better farming land</t>
  </si>
  <si>
    <t>2018-07-31T12:15:12.224+03</t>
  </si>
  <si>
    <t>2018-07-31T12:33:42.070+03</t>
  </si>
  <si>
    <t>cowpeas maize sorghum</t>
  </si>
  <si>
    <t>The area is commonly used for agriculture since 4 years past. No land use plan here, so business of clearing land for farm will continue (he said he will expand to the nearby area around here).</t>
  </si>
  <si>
    <t>2018-08-01T15:09:14.004+03</t>
  </si>
  <si>
    <t>2018-08-01T15:22:09.426+03</t>
  </si>
  <si>
    <t>Near the plot there are two houses.</t>
  </si>
  <si>
    <t>maize sesame sorghum</t>
  </si>
  <si>
    <t>Masasi</t>
  </si>
  <si>
    <t>2018-08-04T11:07:44.977+03</t>
  </si>
  <si>
    <t>2018-08-04T12:22:34.477+03</t>
  </si>
  <si>
    <t>cowpeas maize</t>
  </si>
  <si>
    <t>There is a footpath in the plot,  tree stumps and young cashew trees less than 1m.
The area is still used as a farm.</t>
  </si>
  <si>
    <t>harvesting wood products other than charcoal natural or accidental fire</t>
  </si>
  <si>
    <t>cashew cowpeas maize</t>
  </si>
  <si>
    <t>2018-08-06T12:23:26.034+03</t>
  </si>
  <si>
    <t>2018-08-06T12:43:32.197+03</t>
  </si>
  <si>
    <t>Other Evidence</t>
  </si>
  <si>
    <t>It is a cleared area near River Mkonde. There is an irrigation scheme near to the plot.  It is also surrounded by forest.</t>
  </si>
  <si>
    <t>cash</t>
  </si>
  <si>
    <t>Land Shortage Economic Opportunity</t>
  </si>
  <si>
    <t>2018-07-31T09:06:15.138+03</t>
  </si>
  <si>
    <t>2018-07-31T09:56:13.199+03</t>
  </si>
  <si>
    <t>The area is currently under fallow and mainly used for farming. 
There some growing (regenerating) trees in the plot. 
Since the village got no land use plan probably the owner might expand the land as there some farms around it regardless of it been in between trees.</t>
  </si>
  <si>
    <t>2018-08-07T13:42:47.704+03</t>
  </si>
  <si>
    <t>2018-08-07T14:07:24.738+03</t>
  </si>
  <si>
    <t>Mango trees</t>
  </si>
  <si>
    <t>Large scale mango farm owned by  Somango company limited.</t>
  </si>
  <si>
    <t>mango trees</t>
  </si>
  <si>
    <t>timber building poles</t>
  </si>
  <si>
    <t>Mbeya, dsm and mwanza</t>
  </si>
  <si>
    <t>2018-08-09T12:08:00.503+03</t>
  </si>
  <si>
    <t>2018-08-09T17:34:27.915+03</t>
  </si>
  <si>
    <t>Farm with only two tall trees.</t>
  </si>
  <si>
    <t>maize finger millet</t>
  </si>
  <si>
    <t>2018-09-14T16:25:18.656+03</t>
  </si>
  <si>
    <t>2018-09-14T16:35:49.247+03</t>
  </si>
  <si>
    <t>None</t>
  </si>
  <si>
    <t>Plot sorrounded by bushland on the southern part.</t>
  </si>
  <si>
    <t>2018-08-03T10:17:01.369+03</t>
  </si>
  <si>
    <t>2018-08-03T10:52:48.057+03</t>
  </si>
  <si>
    <t>cowpeas</t>
  </si>
  <si>
    <t>The area is abandoned.  Unsure if the person who cleared the area will come back again. Completely cleared in 2014. It is surrounded by forest and has regenerating trees in it.
Mang'ati people practice livestock  grazing in the area</t>
  </si>
  <si>
    <t>cowpeas maize sesame</t>
  </si>
  <si>
    <t>2018-09-22T14:24:49.629+03</t>
  </si>
  <si>
    <t>2018-09-22T14:38:35.966+03</t>
  </si>
  <si>
    <t>Livestock seen within the vicinity of the plot Livestock dung</t>
  </si>
  <si>
    <t>Farm which has only one tree</t>
  </si>
  <si>
    <t>harvesting wood products other than charcoal grazing</t>
  </si>
  <si>
    <t>Singida Rural</t>
  </si>
  <si>
    <t>20b</t>
  </si>
  <si>
    <t>2018-09-25T16:23:04.190+03</t>
  </si>
  <si>
    <t>2018-09-25T16:37:58.298+03</t>
  </si>
  <si>
    <t>Millet</t>
  </si>
  <si>
    <t>Farm within the village forest reserve</t>
  </si>
  <si>
    <t>Village Land Forest Reserve</t>
  </si>
  <si>
    <t>Local Authority Forest Reserve</t>
  </si>
  <si>
    <t>2018-08-07T10:34:49.211+03</t>
  </si>
  <si>
    <t>2018-08-07T14:06:20.413+03</t>
  </si>
  <si>
    <t>Only one tree of 9m in height. Area closed to the village forest. Crops have yet to be harvested.</t>
  </si>
  <si>
    <t>2018-09-27T09:33:07.225+03</t>
  </si>
  <si>
    <t>2018-09-27T09:58:59.593+03</t>
  </si>
  <si>
    <t>tillage vegetation clearing</t>
  </si>
  <si>
    <t>Area is the buffer zone between Muhesi Game Reserve and village. We found a house  and two farmers near the plot, however the house had been damaged.</t>
  </si>
  <si>
    <t>harvesting wood products other than charcoal grazing other</t>
  </si>
  <si>
    <t>68b</t>
  </si>
  <si>
    <t>2018-08-18T15:19:35.278+03</t>
  </si>
  <si>
    <t>2018-08-18T15:26:38.494+03</t>
  </si>
  <si>
    <t>Livestock seen within the vicinity of the plot</t>
  </si>
  <si>
    <t>Area cleared for charcoal and grazing.  No single tree. Only stumps remain in the plot.  This is in the Maya ranch.</t>
  </si>
  <si>
    <t>2018-08-21T14:47:51.069+03</t>
  </si>
  <si>
    <t>2018-08-21T15:06:36.435+03</t>
  </si>
  <si>
    <t>cowpeas maize rice sesame</t>
  </si>
  <si>
    <t>High level of deforestation. Only one tree in the plot. According to the Village Chairperson, the area belongs to Mkuranga district. Currently the area is used as a farm. Temporary settlement near the plot</t>
  </si>
  <si>
    <t>2018-08-08T12:38:11.462+03</t>
  </si>
  <si>
    <t>2018-08-08T12:56:03.560+03</t>
  </si>
  <si>
    <t>tillage vegetation clearing Crops or Residues</t>
  </si>
  <si>
    <t>beans</t>
  </si>
  <si>
    <t>Mostly burnt logs after tree cuting during the farm preparation. Close to the plot there is forest that possibly will be cleared soon.</t>
  </si>
  <si>
    <t>Mbinga</t>
  </si>
  <si>
    <t>2018-08-08T13:48:39.188+03</t>
  </si>
  <si>
    <t>2018-08-08T13:58:48.198+03</t>
  </si>
  <si>
    <t>It’s a farm with only one tree.</t>
  </si>
  <si>
    <t>2018-08-09T17:14:03.204+03</t>
  </si>
  <si>
    <t>2018-08-10T05:42:38.710+03</t>
  </si>
  <si>
    <t>Farm land there is only one tree</t>
  </si>
  <si>
    <t>beans maize finger millet</t>
  </si>
  <si>
    <t>2018-07-28T10:38:02.676+03</t>
  </si>
  <si>
    <t>2018-07-28T11:09:25.615+03</t>
  </si>
  <si>
    <t>The area is owned by a teacher. It is not a fallow land but full of weeds with many young  cashewnut trees.</t>
  </si>
  <si>
    <t>cashew cassava cowpeas</t>
  </si>
  <si>
    <t>2018-10-31T11:40:02.097+03</t>
  </si>
  <si>
    <t>2018-10-31T11:52:28.850+03</t>
  </si>
  <si>
    <t>Terraces</t>
  </si>
  <si>
    <t xml:space="preserve">The area is dominated by Lantana camara shrubs (an invasive species).  There is settlement nearby. </t>
  </si>
  <si>
    <t>He doesn't know</t>
  </si>
  <si>
    <t>2018-07-24T13:28:51.030+03</t>
  </si>
  <si>
    <t>2018-07-24T13:42:52.803+03</t>
  </si>
  <si>
    <t>orchard sorghum</t>
  </si>
  <si>
    <t>Farming area. Cultivated last farming season</t>
  </si>
  <si>
    <t>76c</t>
  </si>
  <si>
    <t>2018-08-13T18:15:21.255+03</t>
  </si>
  <si>
    <t>2018-08-13T18:34:42.267+03</t>
  </si>
  <si>
    <t>Still a farm and grazing. Many burnt tree stumps.</t>
  </si>
  <si>
    <t>ground nut</t>
  </si>
  <si>
    <t>2018-08-15T10:06:32.937+03</t>
  </si>
  <si>
    <t>2018-08-15T10:19:48.093+03</t>
  </si>
  <si>
    <t>rice</t>
  </si>
  <si>
    <t xml:space="preserve">There is only one live tree and some dead standing trees in the plot. Several stumps and burnt logs on the ground. </t>
  </si>
  <si>
    <t>2018-07-23T13:21:51.979+03</t>
  </si>
  <si>
    <t>2018-07-23T15:55:17.615+03</t>
  </si>
  <si>
    <t>cassava</t>
  </si>
  <si>
    <t>Area surrounded by cassava farm.</t>
  </si>
  <si>
    <t>cassava sesame unknown</t>
  </si>
  <si>
    <t>Mwanza</t>
  </si>
  <si>
    <t>2018-08-01T10:57:22.004+03</t>
  </si>
  <si>
    <t>2018-08-01T11:18:39.805+03</t>
  </si>
  <si>
    <t>cashew maize</t>
  </si>
  <si>
    <t>Area opened for for cashwenut but last year planted sorghum and maize. There is a path. Lots of logs and stumps.</t>
  </si>
  <si>
    <t>cashew maize sorghum</t>
  </si>
  <si>
    <t>4b</t>
  </si>
  <si>
    <t>2018-08-14T10:14:26.921+03</t>
  </si>
  <si>
    <t>2018-08-14T10:55:31.281+03</t>
  </si>
  <si>
    <t>Young Forest</t>
  </si>
  <si>
    <t>Between 10% and 40%</t>
  </si>
  <si>
    <t>They have started to cut trees again for farm clearance this year. Village Council have already told them to stop farming. Enforcement process ongoing. There are new fresh stumps and logs in the other part of the plot.</t>
  </si>
  <si>
    <t>2018-08-17T15:36:27.122+03</t>
  </si>
  <si>
    <t>2018-08-17T16:03:24.127+03</t>
  </si>
  <si>
    <t>Plot is located within Kungwe Forest Reserve. Near the plot there is a small thatched house. Still some logs in the plot and lots of grass.</t>
  </si>
  <si>
    <t>No crops planted</t>
  </si>
  <si>
    <t>2018-09-11T13:56:03.550+03</t>
  </si>
  <si>
    <t>2018-09-11T14:06:05.287+03</t>
  </si>
  <si>
    <t>Area is a typical farm. The border of the plot is a path. Only one tree.</t>
  </si>
  <si>
    <t>grazing road, dam, rail, or powerlines</t>
  </si>
  <si>
    <t>2018-09-13T12:47:58.627+03</t>
  </si>
  <si>
    <t>2018-09-13T13:03:24.603+03</t>
  </si>
  <si>
    <t>Typical farm.</t>
  </si>
  <si>
    <t>2018-09-14T11:54:06.906+03</t>
  </si>
  <si>
    <t>2018-09-14T11:58:51.460+03</t>
  </si>
  <si>
    <t>2018-08-10T16:49:15.856+03</t>
  </si>
  <si>
    <t>2018-08-10T17:19:12.656+03</t>
  </si>
  <si>
    <t xml:space="preserve">There is settlement near the plot. Bamboo, Macaranga sp and Hagenia species were the dominant spp of this area. </t>
  </si>
  <si>
    <t>Pine seedlings</t>
  </si>
  <si>
    <t>maize pigeon peas</t>
  </si>
  <si>
    <t>2018-09-17T11:00:53.195+03</t>
  </si>
  <si>
    <t>2018-09-17T20:18:46.100+03</t>
  </si>
  <si>
    <t>There are tree stumps and crop residues in the plot.</t>
  </si>
  <si>
    <t>to harvest wood products other than charcoal</t>
  </si>
  <si>
    <t>beans maize</t>
  </si>
  <si>
    <t>2018-09-17T16:41:55.005+03</t>
  </si>
  <si>
    <t>2018-09-17T16:49:54.063+03</t>
  </si>
  <si>
    <t>Fallow land. A few tree stumps are regenerating but most of the plot is bare land.</t>
  </si>
  <si>
    <t>2018-09-19T12:10:23.646+03</t>
  </si>
  <si>
    <t>2018-09-19T12:18:11.170+03</t>
  </si>
  <si>
    <t>Fallow land for one year. The area is used for livestock grazing for business.</t>
  </si>
  <si>
    <t>2018-09-20T11:31:18.845+03</t>
  </si>
  <si>
    <t>2018-09-20T11:45:32.230+03</t>
  </si>
  <si>
    <t>Currently used as farm. There is a road across the plot</t>
  </si>
  <si>
    <t>harvesting wood products other than charcoal grazing road, dam, rail, or powerlines</t>
  </si>
  <si>
    <t>2018-09-21T11:27:35.909+03</t>
  </si>
  <si>
    <t>2018-09-21T11:37:15.454+03</t>
  </si>
  <si>
    <t>This is a farm.</t>
  </si>
  <si>
    <t>2018-09-26T12:01:57.944+03</t>
  </si>
  <si>
    <t>2018-09-26T12:12:15.036+03</t>
  </si>
  <si>
    <t>sunflower</t>
  </si>
  <si>
    <t>Charcoal Bags</t>
  </si>
  <si>
    <t>Near the plot there is a football ground. A road passes through the centre of the plot.</t>
  </si>
  <si>
    <t>2018-09-23T11:10:40.067+03</t>
  </si>
  <si>
    <t>2018-09-23T11:16:28.370+03</t>
  </si>
  <si>
    <t>Still a farm with scattered trees</t>
  </si>
  <si>
    <t>15B</t>
  </si>
  <si>
    <t>2018-09-24T09:35:53.301+03</t>
  </si>
  <si>
    <t>2018-09-24T09:45:35.339+03</t>
  </si>
  <si>
    <t>Other that really really can't fit in one of these categories</t>
  </si>
  <si>
    <t>Part of plot is covered by crops, road and partly forest.</t>
  </si>
  <si>
    <t>cowpeas maize sunflower</t>
  </si>
  <si>
    <t>2018-09-25T11:15:21.636+03</t>
  </si>
  <si>
    <t>2018-09-25T11:54:49.159+03</t>
  </si>
  <si>
    <t>Farm with some standing trees and stumps.</t>
  </si>
  <si>
    <t>cooking wood timber</t>
  </si>
  <si>
    <t>Shinyanga</t>
  </si>
  <si>
    <t>2018-09-30T09:40:42.621+03</t>
  </si>
  <si>
    <t>2018-09-30T10:39:38.279+03</t>
  </si>
  <si>
    <t>Farm.</t>
  </si>
  <si>
    <t>maize sunflower</t>
  </si>
  <si>
    <t>Nzega</t>
  </si>
  <si>
    <t>2018-09-26T13:29:12.741+03</t>
  </si>
  <si>
    <t>2018-09-26T13:35:47.199+03</t>
  </si>
  <si>
    <t>Bare Land</t>
  </si>
  <si>
    <t>Stumps and house nearest the plot</t>
  </si>
  <si>
    <t>The plot is surrounded by bush land.</t>
  </si>
  <si>
    <t>Local authority Reserve</t>
  </si>
  <si>
    <t>2018-10-09T15:48:01.294+03</t>
  </si>
  <si>
    <t>2018-10-09T16:04:20.538+03</t>
  </si>
  <si>
    <t>The area is within Uliankuru forest reserve. There is forest near to the settlement.</t>
  </si>
  <si>
    <t>Kwimba-Mwanza</t>
  </si>
  <si>
    <t>Land Shortage Better farming land</t>
  </si>
  <si>
    <t>2018-10-19T13:20:58.922+03</t>
  </si>
  <si>
    <t>2018-10-19T13:33:46.187+03</t>
  </si>
  <si>
    <t>Part of the plot is a farm and the other side is forest.</t>
  </si>
  <si>
    <t>maize sweet potato</t>
  </si>
  <si>
    <t>Shinyanga Urban</t>
  </si>
  <si>
    <t>Economic Opportunity Better farming land Better grazing land</t>
  </si>
  <si>
    <t>51b</t>
  </si>
  <si>
    <t>2018-09-27T15:43:49.747+03</t>
  </si>
  <si>
    <t>2018-09-27T15:50:58.770+03</t>
  </si>
  <si>
    <t>Farm within a village forest reserve</t>
  </si>
  <si>
    <t>2018-09-28T17:13:07.335+03</t>
  </si>
  <si>
    <t>2018-09-28T17:23:50.860+03</t>
  </si>
  <si>
    <t>Abandoned area where  encroachers were removed by Rungwa North hunting block management. It was a collaboration between Kilombero North Hunting Safaris and the district government. Near the plot there is a Sukuma settlement from Shinyanga. Almost the whole area is occupied by people from Lake Victoria Zone.</t>
  </si>
  <si>
    <t>2018-09-29T08:25:24.703+03</t>
  </si>
  <si>
    <t>2018-09-29T08:45:21.243+03</t>
  </si>
  <si>
    <t>Currently used as farm but there are a few remaining trees near the plot</t>
  </si>
  <si>
    <t>115b</t>
  </si>
  <si>
    <t>2018-09-29T09:14:35.476+03</t>
  </si>
  <si>
    <t>2018-09-29T09:21:38.778+03</t>
  </si>
  <si>
    <t>Plot has only tree</t>
  </si>
  <si>
    <t>2018-09-29T14:53:28.871+03</t>
  </si>
  <si>
    <t>2018-09-29T15:03:13.721+03</t>
  </si>
  <si>
    <t>Its a farm. There is only one tree in the plot</t>
  </si>
  <si>
    <t>49B</t>
  </si>
  <si>
    <t>2018-10-19T16:16:55.076+03</t>
  </si>
  <si>
    <t>2018-10-19T16:24:39.671+03</t>
  </si>
  <si>
    <t>Cashwenut trees</t>
  </si>
  <si>
    <t>New farm for cashewnuts</t>
  </si>
  <si>
    <t>tobacco</t>
  </si>
  <si>
    <t>cooking wood tobacco curing wood building poles</t>
  </si>
  <si>
    <t>2018-09-30T15:11:57.663+03</t>
  </si>
  <si>
    <t>2018-09-30T15:17:42.129+03</t>
  </si>
  <si>
    <t>Stumps</t>
  </si>
  <si>
    <t>Plot is within a village forest reserve. Also surrounded by thicket forest</t>
  </si>
  <si>
    <t>2018-10-01T13:38:34.130+03</t>
  </si>
  <si>
    <t>2018-10-01T15:08:02.846+03</t>
  </si>
  <si>
    <t>Old farm</t>
  </si>
  <si>
    <t>2018-10-20T10:26:36.797+03</t>
  </si>
  <si>
    <t>2018-10-20T10:39:49.478+03</t>
  </si>
  <si>
    <t>There are some standing trees in  the farm. All trees burnt during the farm preparation.</t>
  </si>
  <si>
    <t>maize sorghum</t>
  </si>
  <si>
    <t>Meatu</t>
  </si>
  <si>
    <t>Land Shortage</t>
  </si>
  <si>
    <t>33b</t>
  </si>
  <si>
    <t>2018-10-03T11:53:25.843+03</t>
  </si>
  <si>
    <t>2018-10-03T13:10:31.398+03</t>
  </si>
  <si>
    <t>Farm within the Igombe River Forest Reserve. Signs of pitsawing found in the plot.</t>
  </si>
  <si>
    <t>2018-10-03T17:28:30.573+03</t>
  </si>
  <si>
    <t>2018-10-03T17:39:49.149+03</t>
  </si>
  <si>
    <t>Many parts of this Reserve are currently severely deforested for farming and there were some planks in the plot. Also there is a path in the plot.</t>
  </si>
  <si>
    <t>cooking wood timber building poles</t>
  </si>
  <si>
    <t>2018-10-04T13:28:24.898+03</t>
  </si>
  <si>
    <t>2018-10-04T13:40:50.753+03</t>
  </si>
  <si>
    <t xml:space="preserve">The plot is currently used for rice farms and on its eastern side there is still a forest. No stumps. </t>
  </si>
  <si>
    <t>Trees were burnt</t>
  </si>
  <si>
    <t>67B</t>
  </si>
  <si>
    <t>2018-10-09T11:34:47.311+03</t>
  </si>
  <si>
    <t>2018-10-09T11:45:41.071+03</t>
  </si>
  <si>
    <t xml:space="preserve">The village is within Ulyankuru forest reserve. </t>
  </si>
  <si>
    <t>2018-10-22T12:59:05.120+03</t>
  </si>
  <si>
    <t>2018-10-22T13:20:51.103+03</t>
  </si>
  <si>
    <t xml:space="preserve">In 2 years past, the area was  cleared for farming but not planted. It is now prepared for farming again. </t>
  </si>
  <si>
    <t>Mvomero</t>
  </si>
  <si>
    <t>Better grazing land</t>
  </si>
  <si>
    <t>2018-10-11T10:55:33.473+03</t>
  </si>
  <si>
    <t>2018-10-11T11:25:40.593+03</t>
  </si>
  <si>
    <t>Farmers has been evicted by TFS and District staff.</t>
  </si>
  <si>
    <t>maize okra sesame</t>
  </si>
  <si>
    <t>2018-10-15T12:26:18.756+03</t>
  </si>
  <si>
    <t>2018-10-15T12:39:33.106+03</t>
  </si>
  <si>
    <t xml:space="preserve">The plot is outside the indicated village. It is in Tumaini village in Itenka Ward. The farmers at this village are mostly coming from Mwanza (Sukuma). </t>
  </si>
  <si>
    <t>maize ground nuts</t>
  </si>
  <si>
    <t>2018-10-17T10:02:19.940+03</t>
  </si>
  <si>
    <t>2018-10-17T10:22:51.897+03</t>
  </si>
  <si>
    <t xml:space="preserve">The plot is at the border of another village. Regeneration of Acacia. The area is currently rented to farmers. </t>
  </si>
  <si>
    <t>finger millet</t>
  </si>
  <si>
    <t>2018-10-29T11:57:21.079+03</t>
  </si>
  <si>
    <t>2018-10-29T12:52:58.676+03</t>
  </si>
  <si>
    <t>There are some standing trees in the area with many dead old trees.</t>
  </si>
  <si>
    <t>2018-07-29T11:18:32.030+03</t>
  </si>
  <si>
    <t>2018-07-29T11:43:14.265+03</t>
  </si>
  <si>
    <t xml:space="preserve">The area is currently used for sesame farming though it was planned for grazing. There are settlements nearby the plot. There also residual tall trees which were burnt to create the farm. And some residuals of tomato crop.  </t>
  </si>
  <si>
    <t>2018-10-20T09:21:10.252+03</t>
  </si>
  <si>
    <t>2018-10-20T09:42:04.387+03</t>
  </si>
  <si>
    <t>Forest</t>
  </si>
  <si>
    <t>Old stumps</t>
  </si>
  <si>
    <t xml:space="preserve">The area is half deforested and half having forest. Footpath within the plot. The area was set for grazing in 2006 but in 2016-2017 was farmed for maize. </t>
  </si>
  <si>
    <t>2018-10-21T08:36:01.521+03</t>
  </si>
  <si>
    <t>2018-10-21T08:42:11.881+03</t>
  </si>
  <si>
    <t xml:space="preserve">Farm within Kipembawe forest reserve. Near the plot there is settlement and cattle shade. </t>
  </si>
  <si>
    <t>beans maize ground nuts</t>
  </si>
  <si>
    <t>2018-08-13T11:39:07.640+03</t>
  </si>
  <si>
    <t>2018-08-13T18:24:48.582+03</t>
  </si>
  <si>
    <t xml:space="preserve">Soil is not suitable for farming. There are signs of regeneration on the south west side of the plot. </t>
  </si>
  <si>
    <t>2018-10-25T13:08:23.684+03</t>
  </si>
  <si>
    <t>2018-10-25T16:33:33.267+03</t>
  </si>
  <si>
    <t>maize rice</t>
  </si>
  <si>
    <t xml:space="preserve">There are many dead stumps and dead standing trees with some few living trees. The dead trees seems to take time in decomposing as they were left to dry since 1998. The land is planned to be invested for sugar cane plantation. Currently, villagers are allowed to plant temporary crops. </t>
  </si>
  <si>
    <t>timber</t>
  </si>
  <si>
    <t>2018-10-25T16:54:52.133+03</t>
  </si>
  <si>
    <t>2018-10-25T17:06:59.777+03</t>
  </si>
  <si>
    <t>cassava cowpeas</t>
  </si>
  <si>
    <t xml:space="preserve">It is a farm with some standing trees.  The first occupant died and the land was sold to another person. No details about the second occupant. </t>
  </si>
  <si>
    <t>2018-10-02T12:30:37.534+03</t>
  </si>
  <si>
    <t>2018-10-02T20:50:58.593+03</t>
  </si>
  <si>
    <t>Farm withinin Igombe FR. Near the plot there is a house.</t>
  </si>
  <si>
    <t>2018-10-29T14:46:57.311+03</t>
  </si>
  <si>
    <t>2018-10-29T14:58:13.247+03</t>
  </si>
  <si>
    <t>The substitute plot was taken outside the refugee camp because we didn't have a permit from the District Commissioner to enter the camp.</t>
  </si>
  <si>
    <t>2018-10-30T11:57:38.416+03</t>
  </si>
  <si>
    <t>2018-10-30T12:08:36.619+03</t>
  </si>
  <si>
    <t>Old terraces</t>
  </si>
  <si>
    <t>It is a Forest Reserve area that is planned for conversion to forest plantation.</t>
  </si>
  <si>
    <t>2018-11-01T10:59:08.728+03</t>
  </si>
  <si>
    <t>2018-11-01T11:12:21.488+03</t>
  </si>
  <si>
    <t>Livestock seen within the vicinity of the plot Livestock dung Grazed grass or foliage in the plot Other Evidence</t>
  </si>
  <si>
    <t>Many shrubs and grasses inside the plot with a few regenerating trees around.</t>
  </si>
  <si>
    <t>2018-11-01T11:46:17.602+03</t>
  </si>
  <si>
    <t>2018-11-01T11:53:20.892+03</t>
  </si>
  <si>
    <t xml:space="preserve">There is a village with a reserve and mining activity is taking place in nearby mountains surrounding this area. </t>
  </si>
  <si>
    <t>2018-11-01T14:52:30.840+03</t>
  </si>
  <si>
    <t>2018-11-01T15:00:45.274+03</t>
  </si>
  <si>
    <t>Wood cut for charcoal making</t>
  </si>
  <si>
    <t>Plot dominated by large stones / boulders and a long steep slope. The plot is on the edge of a forest. It is being cleared for a farm.</t>
  </si>
  <si>
    <t>2018-11-02T11:48:23.477+03</t>
  </si>
  <si>
    <t>2018-11-02T12:13:30.231+03</t>
  </si>
  <si>
    <t>Point located within plantation. But villagers allowed to plant crops up to certain stage of trees. Details taken about 300m. There was a heavy rain and the farm was not easy to pass.</t>
  </si>
  <si>
    <t>2018-11-05T11:39:10.589+03</t>
  </si>
  <si>
    <t>2018-11-05T11:47:36.138+03</t>
  </si>
  <si>
    <t>It is a farm with Lantana camara shrubs nearby.</t>
  </si>
  <si>
    <t>2018-11-06T09:12:43.981+03</t>
  </si>
  <si>
    <t>2018-11-06T09:31:34.365+03</t>
  </si>
  <si>
    <t>Cotton</t>
  </si>
  <si>
    <t>Most parts of this area are cleared for farming (cotton crop).</t>
  </si>
  <si>
    <t>cotton</t>
  </si>
  <si>
    <t>2018-08-15T12:09:51.531+03</t>
  </si>
  <si>
    <t>2018-08-15T16:09:20.465+03</t>
  </si>
  <si>
    <t>The plot is now used for farming and has no trees inside. There are burnt stumps.</t>
  </si>
  <si>
    <t>2018-08-15T15:45:41.566+03</t>
  </si>
  <si>
    <t>2018-08-15T16:05:19.467+03</t>
  </si>
  <si>
    <t xml:space="preserve">There are two trees in the plot, a footpath nearby and is currently used for farming. </t>
  </si>
  <si>
    <t>2018-09-11T11:49:37.380+03</t>
  </si>
  <si>
    <t>2018-09-11T12:03:23.521+03</t>
  </si>
  <si>
    <t>Area is planned for grazing but encroached for agriculture ten years ago.</t>
  </si>
  <si>
    <t>2018-06-29T10:30:57.157+03</t>
  </si>
  <si>
    <t>2018-06-29T10:50:46.223+03</t>
  </si>
  <si>
    <t>The land was used for farming since 1952. Before he owned this land 2002, the area was planted with sugarcane.</t>
  </si>
  <si>
    <t>2018-06-30T09:00:34.655+03</t>
  </si>
  <si>
    <t>2018-06-30T09:33:21.619+03</t>
  </si>
  <si>
    <t>Area is typically used for charcoal making. It is very close to the Wami Mbiki Wildlife Management Area.</t>
  </si>
  <si>
    <t>Mbozi</t>
  </si>
  <si>
    <t>2018-06-28T14:15:31.453+03</t>
  </si>
  <si>
    <t>2018-06-28T14:57:10.744+03</t>
  </si>
  <si>
    <t>Livestock dung Grazed grass or foliage in the plot Other Evidence</t>
  </si>
  <si>
    <t>Regenerating forest. Unclear when the forest cleared.</t>
  </si>
  <si>
    <t>2018-08-04T16:19:40.439+03</t>
  </si>
  <si>
    <t>2018-08-04T17:18:01.090+03</t>
  </si>
  <si>
    <t>The rate of regeneration  is high.</t>
  </si>
  <si>
    <t>2018-09-11T15:04:40.315+03</t>
  </si>
  <si>
    <t>2018-09-11T15:14:59.062+03</t>
  </si>
  <si>
    <t>Area used for grazing but not planned for grazing. The village consider the area to be farm land.</t>
  </si>
  <si>
    <t>2018-09-27T12:05:29.715+03</t>
  </si>
  <si>
    <t>2018-09-27T12:17:07.170+03</t>
  </si>
  <si>
    <t>Area located for farming. It has standing trees. On the other side of the plot there are many standing trees.</t>
  </si>
  <si>
    <t>2018-10-11T10:34:28.024+03</t>
  </si>
  <si>
    <t>2018-10-11T11:25:13.923+03</t>
  </si>
  <si>
    <t>Farmers have been evicted by TFS and District staff. It was severely degraded and is half farmland.</t>
  </si>
  <si>
    <t>2018-10-13T12:17:02.808+03</t>
  </si>
  <si>
    <t>2018-10-13T14:49:39.734+03</t>
  </si>
  <si>
    <t>Farm within Ugalla Forest Reserve. Cut trees were burnt. The plot is half farm / half forest.</t>
  </si>
  <si>
    <t>grazing, burning of cut trees</t>
  </si>
  <si>
    <t>2018-10-18T11:56:19.776+03</t>
  </si>
  <si>
    <t>2018-10-18T15:03:44.646+03</t>
  </si>
  <si>
    <t>The plot is partly severely degraded and partly having forest. The plot is on a steep slope.</t>
  </si>
  <si>
    <t>2018-07-25T14:56:05.882+03</t>
  </si>
  <si>
    <t>2018-07-25T15:10:06.018+03</t>
  </si>
  <si>
    <t xml:space="preserve">Poor regeneration, cleared arround seven to ten years ago. There are some trees indicating that the area has been cleared.  Boros africana seen. Most of the area covered in herbs. </t>
  </si>
  <si>
    <t>2018-07-26T14:00:57.432+03</t>
  </si>
  <si>
    <t>2018-07-26T14:12:51.366+03</t>
  </si>
  <si>
    <t>Dry log. It has been fallow for about 5 years. The plot is located on a steep slope. Dryland rice was cultivated 4 years ago. Lots of thorny, thick scrub. Could be the reason why it was farmed and left.</t>
  </si>
  <si>
    <t>2018-07-27T13:10:38.294+03</t>
  </si>
  <si>
    <t>2018-07-27T13:25:10.237+03</t>
  </si>
  <si>
    <t>Area deforested about 5 yrs ago. Standing dead trees.</t>
  </si>
  <si>
    <t>2018-07-30T14:31:02.732+03</t>
  </si>
  <si>
    <t>2018-07-30T14:58:22.843+03</t>
  </si>
  <si>
    <t>This area was set as Ndonda Wildlife Management Area hence people around this area burnt trees and grass to flush out wild animals and also for hunting.  At the same time they encroach to prepare land for sesame farms.</t>
  </si>
  <si>
    <t>Wildlife Management Area</t>
  </si>
  <si>
    <t>driving off wild animals natural or accidental fire</t>
  </si>
  <si>
    <t>2018-08-02T10:49:02.467+03</t>
  </si>
  <si>
    <t>2018-08-02T10:59:22.951+03</t>
  </si>
  <si>
    <t>The land was cultivated over the last three years. Currently burnt.</t>
  </si>
  <si>
    <t>2018-08-16T11:56:13.201+03</t>
  </si>
  <si>
    <t>2018-08-16T12:07:39.360+03</t>
  </si>
  <si>
    <t xml:space="preserve">There are three charcoal kilns around the plot and one in the plot. The plot is now cleared to prepare a farm so they made charcoal out of the cut trees. </t>
  </si>
  <si>
    <t>2018-08-20T12:25:09.038+03</t>
  </si>
  <si>
    <t>2018-08-20T12:35:29.437+03</t>
  </si>
  <si>
    <t>Area cleared because of charcoal. Other activity is grazing</t>
  </si>
  <si>
    <t>2018-09-10T11:04:52.903+03</t>
  </si>
  <si>
    <t>2018-09-10T11:19:48.892+03</t>
  </si>
  <si>
    <t>Young forest. Near the plot there is a river.</t>
  </si>
  <si>
    <t>2018-09-11T15:52:23.615+03</t>
  </si>
  <si>
    <t>2018-09-11T16:01:42.110+03</t>
  </si>
  <si>
    <t>Area left for future farming</t>
  </si>
  <si>
    <t>31b</t>
  </si>
  <si>
    <t>2018-09-28T15:19:10.066+03</t>
  </si>
  <si>
    <t>2018-09-28T15:28:02.966+03</t>
  </si>
  <si>
    <t>The plot is part of Rungwa North open area which is the part of hunting block</t>
  </si>
  <si>
    <t>2018-10-08T12:36:55.407+03</t>
  </si>
  <si>
    <t>2018-10-08T13:12:47.357+03</t>
  </si>
  <si>
    <t xml:space="preserve">Old stumps </t>
  </si>
  <si>
    <t xml:space="preserve">The area is under individual occupant and having growing trees. Outside the plot there are  fresh stumps of Mninga and other trees. </t>
  </si>
  <si>
    <t>harvesting wood products other than charcoal, grazing, burning cut trees</t>
  </si>
  <si>
    <t>cooking wood tobacco curing wood</t>
  </si>
  <si>
    <t>2018-10-17T11:20:18.890+03</t>
  </si>
  <si>
    <t>2018-10-17T11:42:13.490+03</t>
  </si>
  <si>
    <t>The area is currently a cemetery.</t>
  </si>
  <si>
    <t>Cemetery</t>
  </si>
  <si>
    <t>harvesting wood products other than charcoal, grazing</t>
  </si>
  <si>
    <t>73b</t>
  </si>
  <si>
    <t>2018-11-08T11:45:57.076+03</t>
  </si>
  <si>
    <t>2018-11-08T12:07:45.375+03</t>
  </si>
  <si>
    <t>Pine plantation under West Kilimanjaro FR.</t>
  </si>
  <si>
    <t>for timber</t>
  </si>
  <si>
    <t>2018-08-24T12:20:46.040+03</t>
  </si>
  <si>
    <t>2018-08-24T16:41:41.420+03</t>
  </si>
  <si>
    <t>Settlements and east part of plot there is swarmp  area</t>
  </si>
  <si>
    <t>2018-06-29T16:02:45.095+03</t>
  </si>
  <si>
    <t>2018-06-29T16:14:27.499+03</t>
  </si>
  <si>
    <t>banana</t>
  </si>
  <si>
    <t xml:space="preserve">Sokoine University of Agriculture staff quarters. It is a settlement. </t>
  </si>
  <si>
    <t>2018-10-20T14:40:54.739+03</t>
  </si>
  <si>
    <t>2018-10-20T15:38:12.196+03</t>
  </si>
  <si>
    <t>Half of the plot is regenerating. The plot was at the wild animal corridor. There was a lot of fresh elephants dung and elephant tracks.</t>
  </si>
  <si>
    <t>47B</t>
  </si>
  <si>
    <t>2018-09-22T11:05:41.680+03</t>
  </si>
  <si>
    <t>2018-09-22T11:22:59.606+03</t>
  </si>
  <si>
    <t>Farm surrounded by bush. Dikdik dung seen in the plot</t>
  </si>
  <si>
    <t>Tallest tree height (m)</t>
  </si>
  <si>
    <t>Average tree height (m)</t>
  </si>
  <si>
    <t>maize groundnuts</t>
  </si>
  <si>
    <t>maize Pigeon peas and potatoes</t>
  </si>
  <si>
    <t>Millet sunflower</t>
  </si>
  <si>
    <t>maize millet sunflower</t>
  </si>
  <si>
    <t>maize okra</t>
  </si>
  <si>
    <t>maize millet sesame</t>
  </si>
  <si>
    <t>TFS allows farmers to plant crops up to a certain age of pine trees.</t>
  </si>
  <si>
    <t>cashew cassava coconut mango</t>
  </si>
  <si>
    <t>tillage Crops or Residues fallow land</t>
  </si>
  <si>
    <t>Crops or Residues Tillage</t>
  </si>
  <si>
    <t>Crops or Residues Terraces</t>
  </si>
  <si>
    <t>vegetation clearing stumps</t>
  </si>
  <si>
    <t>Crops or Residues Old stumps</t>
  </si>
  <si>
    <t>The area was cleared but they did not plant crops</t>
  </si>
  <si>
    <t>Field plot data</t>
  </si>
  <si>
    <t>Interview Data</t>
  </si>
  <si>
    <t>Domain Code</t>
  </si>
  <si>
    <t>Domain</t>
  </si>
  <si>
    <t>Area Code</t>
  </si>
  <si>
    <t>Area</t>
  </si>
  <si>
    <t>Element Code</t>
  </si>
  <si>
    <t>Element</t>
  </si>
  <si>
    <t>Item Code</t>
  </si>
  <si>
    <t>Item</t>
  </si>
  <si>
    <t>Year Code</t>
  </si>
  <si>
    <t>Year</t>
  </si>
  <si>
    <t>Unit</t>
  </si>
  <si>
    <t xml:space="preserve"> Value </t>
  </si>
  <si>
    <t>Flag</t>
  </si>
  <si>
    <t>Flag Description</t>
  </si>
  <si>
    <t>QC</t>
  </si>
  <si>
    <t>Crops</t>
  </si>
  <si>
    <t>United Republic of Tanzania</t>
  </si>
  <si>
    <t>Area harvested</t>
  </si>
  <si>
    <t>Maize</t>
  </si>
  <si>
    <t>ha</t>
  </si>
  <si>
    <t>Im</t>
  </si>
  <si>
    <t>FAO data based on imputation methodology</t>
  </si>
  <si>
    <t>Rice, paddy</t>
  </si>
  <si>
    <t>Beans, dry</t>
  </si>
  <si>
    <t>Cassava</t>
  </si>
  <si>
    <t>Sesame seed</t>
  </si>
  <si>
    <t>*</t>
  </si>
  <si>
    <t>Unofficial figure</t>
  </si>
  <si>
    <t>Sunflower seed</t>
  </si>
  <si>
    <t>Groundnuts, with shell</t>
  </si>
  <si>
    <t>Sorghum</t>
  </si>
  <si>
    <t>Sweet potatoes</t>
  </si>
  <si>
    <t>Coconuts</t>
  </si>
  <si>
    <t>Cashew nuts, with shell</t>
  </si>
  <si>
    <t>Bananas</t>
  </si>
  <si>
    <t>Seed cotton</t>
  </si>
  <si>
    <t>Vegetables, fresh nes</t>
  </si>
  <si>
    <t>Plantains and others</t>
  </si>
  <si>
    <t>Pigeon peas</t>
  </si>
  <si>
    <t>Peas, dry</t>
  </si>
  <si>
    <t>Coffee, green</t>
  </si>
  <si>
    <t>Cow peas, dry</t>
  </si>
  <si>
    <t>Potatoes</t>
  </si>
  <si>
    <t>Chick peas</t>
  </si>
  <si>
    <t>Tobacco, unmanufactured</t>
  </si>
  <si>
    <t>Pulses, nes</t>
  </si>
  <si>
    <t>F</t>
  </si>
  <si>
    <t>FAO estimate</t>
  </si>
  <si>
    <t>Wheat</t>
  </si>
  <si>
    <t>Sugar cane</t>
  </si>
  <si>
    <t>Sisal</t>
  </si>
  <si>
    <t>Oilseeds nes</t>
  </si>
  <si>
    <t>Oranges</t>
  </si>
  <si>
    <t>Tomatoes</t>
  </si>
  <si>
    <t>Mangoes, mangosteens, guavas</t>
  </si>
  <si>
    <t>Fruit, fresh nes</t>
  </si>
  <si>
    <t>Safflower seed</t>
  </si>
  <si>
    <t>Cereals, nes</t>
  </si>
  <si>
    <t>Tea</t>
  </si>
  <si>
    <t>Buckwheat</t>
  </si>
  <si>
    <t>Fruit, tropical fresh nes</t>
  </si>
  <si>
    <t>Pineapples</t>
  </si>
  <si>
    <t>Onions, dry</t>
  </si>
  <si>
    <t>Fruit, citrus nes</t>
  </si>
  <si>
    <t>Maize, green</t>
  </si>
  <si>
    <t>Pyrethrum, dried</t>
  </si>
  <si>
    <t>Cocoa, beans</t>
  </si>
  <si>
    <t>Barley</t>
  </si>
  <si>
    <t>Cloves</t>
  </si>
  <si>
    <t>Cabbages and other brassicas</t>
  </si>
  <si>
    <t>Castor oil seed</t>
  </si>
  <si>
    <t>Nuts, nes</t>
  </si>
  <si>
    <t>Soybeans</t>
  </si>
  <si>
    <t>Oil palm fruit</t>
  </si>
  <si>
    <t>Peas, green</t>
  </si>
  <si>
    <t>Chillies and peppers, dry</t>
  </si>
  <si>
    <t>Lemons and limes</t>
  </si>
  <si>
    <t>Watermelons</t>
  </si>
  <si>
    <t>Vegetables, leguminous nes</t>
  </si>
  <si>
    <t>Yams</t>
  </si>
  <si>
    <t>Nutmeg, mace and cardamoms</t>
  </si>
  <si>
    <t>Garlic</t>
  </si>
  <si>
    <t>Anise, badian, fennel, coriander</t>
  </si>
  <si>
    <t>Grapes</t>
  </si>
  <si>
    <t>Beans, green</t>
  </si>
  <si>
    <t>Pepper (piper spp.)</t>
  </si>
  <si>
    <t>Roots and tubers, nes</t>
  </si>
  <si>
    <t>Pears</t>
  </si>
  <si>
    <t>Plums and sloes</t>
  </si>
  <si>
    <t>Chillies and peppers, green</t>
  </si>
  <si>
    <t>Ginger</t>
  </si>
  <si>
    <t>Production</t>
  </si>
  <si>
    <t>tonnes</t>
  </si>
  <si>
    <t>Fibre crops nes</t>
  </si>
  <si>
    <t>Maize Exports</t>
  </si>
  <si>
    <t>Value</t>
  </si>
  <si>
    <t>TP</t>
  </si>
  <si>
    <t>Crops and livestock products</t>
  </si>
  <si>
    <t>Export Quantity</t>
  </si>
  <si>
    <t>Official data</t>
  </si>
  <si>
    <t>From FAOSTAT</t>
  </si>
  <si>
    <t>Calculated Value</t>
  </si>
  <si>
    <t xml:space="preserve"> % of agricultural land </t>
  </si>
  <si>
    <t>Total</t>
  </si>
  <si>
    <t>FAOSTAT 30-05-2019</t>
  </si>
  <si>
    <t>Supplementary Table: % of agricultural land used for different crops in 2016 and % of deforestation points in which crops were recorded</t>
  </si>
  <si>
    <t>Okra</t>
  </si>
  <si>
    <t>Pumpkin</t>
  </si>
  <si>
    <t>No Data Available on FAOSTAT</t>
  </si>
  <si>
    <t>Number of plots in which the crop was recorded</t>
  </si>
  <si>
    <t xml:space="preserve">2018 Survey results  (source: 2018 Survey Results Doggart et al.) </t>
  </si>
  <si>
    <t>n = 119</t>
  </si>
  <si>
    <t>n = 106</t>
  </si>
  <si>
    <r>
      <t xml:space="preserve"> % of</t>
    </r>
    <r>
      <rPr>
        <b/>
        <i/>
        <sz val="11"/>
        <color theme="1"/>
        <rFont val="Calibri"/>
        <family val="2"/>
        <scheme val="minor"/>
      </rPr>
      <t xml:space="preserve"> all</t>
    </r>
    <r>
      <rPr>
        <b/>
        <sz val="11"/>
        <color theme="1"/>
        <rFont val="Calibri"/>
        <family val="2"/>
        <scheme val="minor"/>
      </rPr>
      <t xml:space="preserve"> deforestation points in which the crop was recorded including plots with &gt; 1 crop</t>
    </r>
  </si>
  <si>
    <r>
      <t xml:space="preserve"> % of deforestation points </t>
    </r>
    <r>
      <rPr>
        <b/>
        <i/>
        <sz val="11"/>
        <color theme="1"/>
        <rFont val="Calibri"/>
        <family val="2"/>
        <scheme val="minor"/>
      </rPr>
      <t xml:space="preserve">where crops were present </t>
    </r>
    <r>
      <rPr>
        <b/>
        <sz val="11"/>
        <color theme="1"/>
        <rFont val="Calibri"/>
        <family val="2"/>
        <scheme val="minor"/>
      </rPr>
      <t>in which the crop was recorded including plots with &gt; 1 crop</t>
    </r>
  </si>
  <si>
    <t>Sesame</t>
  </si>
  <si>
    <t>Cowpeas</t>
  </si>
  <si>
    <t>Rice</t>
  </si>
  <si>
    <t>Sunflower</t>
  </si>
  <si>
    <t>Beans</t>
  </si>
  <si>
    <t>Cashew</t>
  </si>
  <si>
    <t>millet</t>
  </si>
  <si>
    <t>Groundnut</t>
  </si>
  <si>
    <t>Banana</t>
  </si>
  <si>
    <t>Coconut</t>
  </si>
  <si>
    <t>Orchard</t>
  </si>
  <si>
    <t>Tobacco</t>
  </si>
  <si>
    <t>Avocado</t>
  </si>
  <si>
    <t>Coffee</t>
  </si>
  <si>
    <t>Oil palm</t>
  </si>
  <si>
    <t>Downloaded from FAOSTAT on 30/05/2019</t>
  </si>
  <si>
    <t>Sweet potato</t>
  </si>
  <si>
    <t>Number of crops present</t>
  </si>
  <si>
    <t xml:space="preserve">Plot </t>
  </si>
  <si>
    <t>Supplementary Table 2. Crops present per plot based on observations and informant interviews (2 = recorded through both observations and informant interviews; 1 = recorded through either observations or informant interviews)</t>
  </si>
  <si>
    <t>Mango</t>
  </si>
  <si>
    <t>Mean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</si>
</sst>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8"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0" fillId="0" borderId="0" xfId="0" applyAlignment="1">
      <alignment vertical="top"/>
    </xf>
    <xf numFmtId="0" fontId="0" fillId="0" borderId="0" xfId="0" applyAlignment="1">
      <alignment vertical="top" wrapText="1"/>
    </xf>
    <xf numFmtId="0" fontId="2" fillId="0" borderId="0" xfId="0" applyFont="1" applyAlignment="1">
      <alignment vertical="top" wrapText="1"/>
    </xf>
    <xf numFmtId="0" fontId="0" fillId="0" borderId="0" xfId="0" applyAlignment="1">
      <alignment horizontal="right" vertical="top"/>
    </xf>
    <xf numFmtId="10" fontId="0" fillId="0" borderId="0" xfId="0" applyNumberFormat="1"/>
    <xf numFmtId="0" fontId="2" fillId="0" borderId="0" xfId="0" applyFont="1"/>
    <xf numFmtId="0" fontId="0" fillId="0" borderId="0" xfId="0" applyAlignment="1">
      <alignment horizontal="center"/>
    </xf>
    <xf numFmtId="0" fontId="2" fillId="0" borderId="1" xfId="0" applyFont="1" applyBorder="1"/>
    <xf numFmtId="0" fontId="0" fillId="0" borderId="1" xfId="0" applyBorder="1"/>
    <xf numFmtId="3" fontId="0" fillId="0" borderId="1" xfId="0" applyNumberFormat="1" applyBorder="1"/>
    <xf numFmtId="9" fontId="0" fillId="0" borderId="1" xfId="0" applyNumberFormat="1" applyBorder="1"/>
    <xf numFmtId="3" fontId="2" fillId="0" borderId="1" xfId="0" applyNumberFormat="1" applyFont="1" applyBorder="1"/>
    <xf numFmtId="0" fontId="2" fillId="5" borderId="1" xfId="0" applyFont="1" applyFill="1" applyBorder="1"/>
    <xf numFmtId="0" fontId="2" fillId="4" borderId="1" xfId="0" applyFont="1" applyFill="1" applyBorder="1" applyAlignment="1">
      <alignment horizontal="right"/>
    </xf>
    <xf numFmtId="0" fontId="2" fillId="4" borderId="1" xfId="0" applyFont="1" applyFill="1" applyBorder="1" applyAlignment="1">
      <alignment horizontal="right" wrapText="1"/>
    </xf>
    <xf numFmtId="0" fontId="2" fillId="2" borderId="1" xfId="0" applyFont="1" applyFill="1" applyBorder="1" applyAlignment="1">
      <alignment horizontal="right" wrapText="1"/>
    </xf>
    <xf numFmtId="166" fontId="0" fillId="0" borderId="1" xfId="2" applyNumberFormat="1" applyFont="1" applyBorder="1"/>
    <xf numFmtId="10" fontId="0" fillId="0" borderId="1" xfId="2" applyNumberFormat="1" applyFont="1" applyFill="1" applyBorder="1"/>
    <xf numFmtId="0" fontId="2" fillId="2" borderId="1" xfId="0" applyFont="1" applyFill="1" applyBorder="1" applyAlignment="1">
      <alignment horizontal="center" wrapText="1"/>
    </xf>
    <xf numFmtId="0" fontId="0" fillId="0" borderId="1" xfId="0" applyBorder="1" applyAlignment="1">
      <alignment horizontal="center"/>
    </xf>
    <xf numFmtId="0" fontId="0" fillId="0" borderId="1" xfId="0" applyFill="1" applyBorder="1" applyAlignment="1">
      <alignment horizontal="center"/>
    </xf>
    <xf numFmtId="165" fontId="0" fillId="0" borderId="1" xfId="1" applyNumberFormat="1" applyFont="1" applyBorder="1"/>
    <xf numFmtId="10" fontId="0" fillId="0" borderId="1" xfId="0" applyNumberFormat="1" applyBorder="1"/>
    <xf numFmtId="0" fontId="2" fillId="6" borderId="1" xfId="0" applyFont="1" applyFill="1" applyBorder="1"/>
    <xf numFmtId="0" fontId="2" fillId="6" borderId="1" xfId="0" applyFont="1" applyFill="1" applyBorder="1" applyAlignment="1">
      <alignment wrapText="1"/>
    </xf>
    <xf numFmtId="0" fontId="2" fillId="0" borderId="0" xfId="0" applyFont="1" applyAlignment="1">
      <alignment wrapText="1"/>
    </xf>
    <xf numFmtId="0" fontId="0" fillId="6" borderId="1" xfId="0" applyFill="1" applyBorder="1"/>
    <xf numFmtId="0" fontId="0" fillId="0" borderId="1" xfId="0" applyBorder="1" applyAlignment="1">
      <alignment vertical="top"/>
    </xf>
    <xf numFmtId="0" fontId="0" fillId="0" borderId="1" xfId="0" applyBorder="1" applyAlignment="1">
      <alignment horizontal="right" vertical="top"/>
    </xf>
    <xf numFmtId="0" fontId="0" fillId="0" borderId="1" xfId="0" applyBorder="1" applyAlignment="1">
      <alignment vertical="top" wrapText="1"/>
    </xf>
    <xf numFmtId="49" fontId="0" fillId="0" borderId="1" xfId="1" applyNumberFormat="1" applyFont="1" applyBorder="1" applyAlignment="1">
      <alignment horizontal="right" vertical="top"/>
    </xf>
    <xf numFmtId="0" fontId="0" fillId="0" borderId="1" xfId="1" applyNumberFormat="1" applyFont="1" applyBorder="1" applyAlignment="1">
      <alignment horizontal="right" vertical="top"/>
    </xf>
    <xf numFmtId="0" fontId="0" fillId="4" borderId="1" xfId="0" applyFill="1" applyBorder="1" applyAlignment="1">
      <alignment vertical="top"/>
    </xf>
    <xf numFmtId="0" fontId="0" fillId="4" borderId="1" xfId="0" applyFill="1" applyBorder="1" applyAlignment="1">
      <alignment horizontal="right" vertical="top"/>
    </xf>
    <xf numFmtId="0" fontId="0" fillId="3" borderId="1" xfId="0" applyFill="1" applyBorder="1" applyAlignment="1">
      <alignment vertical="top" wrapText="1"/>
    </xf>
    <xf numFmtId="0" fontId="2" fillId="4" borderId="1" xfId="0" applyFont="1" applyFill="1" applyBorder="1" applyAlignment="1">
      <alignment vertical="top" wrapText="1"/>
    </xf>
    <xf numFmtId="0" fontId="2" fillId="4" borderId="1" xfId="0" applyFont="1" applyFill="1" applyBorder="1" applyAlignment="1">
      <alignment horizontal="right" vertical="top" wrapText="1"/>
    </xf>
    <xf numFmtId="0" fontId="2" fillId="3" borderId="1" xfId="0" applyFont="1" applyFill="1" applyBorder="1" applyAlignment="1">
      <alignment vertical="top" wrapText="1"/>
    </xf>
    <xf numFmtId="0" fontId="2" fillId="2" borderId="1" xfId="0" applyFont="1" applyFill="1" applyBorder="1" applyAlignment="1">
      <alignment vertical="top" wrapText="1"/>
    </xf>
    <xf numFmtId="0" fontId="3" fillId="3" borderId="1" xfId="0" applyFont="1" applyFill="1" applyBorder="1" applyAlignment="1">
      <alignment horizontal="center" vertical="top"/>
    </xf>
    <xf numFmtId="0" fontId="3" fillId="2" borderId="1" xfId="0" applyFont="1" applyFill="1" applyBorder="1" applyAlignment="1">
      <alignment horizontal="center" vertical="top"/>
    </xf>
    <xf numFmtId="0" fontId="2" fillId="5"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16356-5917-4EF3-BB5C-CCD0502C2F45}">
  <dimension ref="A1:AQ121"/>
  <sheetViews>
    <sheetView zoomScale="50" zoomScaleNormal="50" workbookViewId="0">
      <pane xSplit="1" ySplit="2" topLeftCell="B129" activePane="bottomRight" state="frozen"/>
      <selection pane="topRight" activeCell="B1" sqref="B1"/>
      <selection pane="bottomLeft" activeCell="A2" sqref="A2"/>
      <selection pane="bottomRight" activeCell="N89" sqref="N89"/>
    </sheetView>
  </sheetViews>
  <sheetFormatPr defaultRowHeight="14.4" x14ac:dyDescent="0.55000000000000004"/>
  <cols>
    <col min="1" max="1" width="5.20703125" style="1" bestFit="1" customWidth="1"/>
    <col min="2" max="2" width="6.20703125" style="4" bestFit="1" customWidth="1"/>
    <col min="3" max="4" width="24.41796875" style="1" bestFit="1" customWidth="1"/>
    <col min="5" max="6" width="14.68359375" style="1" bestFit="1" customWidth="1"/>
    <col min="7" max="7" width="10.20703125" style="1" customWidth="1"/>
    <col min="8" max="8" width="9.7890625" style="1" customWidth="1"/>
    <col min="9" max="9" width="13" style="2" customWidth="1"/>
    <col min="10" max="10" width="12.3125" style="1" customWidth="1"/>
    <col min="11" max="11" width="9.3125" style="1" customWidth="1"/>
    <col min="12" max="12" width="11.83984375" style="1" customWidth="1"/>
    <col min="13" max="13" width="21.3125" style="2" customWidth="1"/>
    <col min="14" max="14" width="21.3671875" style="2" customWidth="1"/>
    <col min="15" max="15" width="20.41796875" style="2" customWidth="1"/>
    <col min="16" max="16" width="18.3125" style="2" customWidth="1"/>
    <col min="17" max="17" width="26.3671875" style="2" customWidth="1"/>
    <col min="18" max="18" width="29.578125" style="2" customWidth="1"/>
    <col min="19" max="19" width="12.62890625" style="1" customWidth="1"/>
    <col min="20" max="20" width="12.5234375" style="1" bestFit="1" customWidth="1"/>
    <col min="21" max="21" width="15.83984375" style="2" customWidth="1"/>
    <col min="22" max="22" width="14.68359375" style="1" bestFit="1" customWidth="1"/>
    <col min="23" max="23" width="18.3671875" style="1" customWidth="1"/>
    <col min="24" max="24" width="12.9453125" style="1" bestFit="1" customWidth="1"/>
    <col min="25" max="25" width="11.47265625" style="1" bestFit="1" customWidth="1"/>
    <col min="26" max="26" width="20.1015625" style="2" customWidth="1"/>
    <col min="27" max="27" width="15.3125" style="2" customWidth="1"/>
    <col min="28" max="28" width="13.20703125" style="1" bestFit="1" customWidth="1"/>
    <col min="29" max="29" width="16.3125" style="1" customWidth="1"/>
    <col min="30" max="30" width="12.9453125" style="1" bestFit="1" customWidth="1"/>
    <col min="31" max="31" width="14.20703125" style="1" bestFit="1" customWidth="1"/>
    <col min="32" max="32" width="19.83984375" style="1" customWidth="1"/>
    <col min="33" max="33" width="14.68359375" style="1" bestFit="1" customWidth="1"/>
    <col min="34" max="34" width="13.89453125" style="1" bestFit="1" customWidth="1"/>
    <col min="35" max="35" width="13.7890625" style="1" bestFit="1" customWidth="1"/>
    <col min="36" max="36" width="14" style="1" bestFit="1" customWidth="1"/>
    <col min="37" max="37" width="8.3125" style="1" customWidth="1"/>
    <col min="38" max="38" width="12.20703125" style="1" customWidth="1"/>
    <col min="39" max="39" width="13.89453125" style="1" customWidth="1"/>
    <col min="40" max="40" width="10.20703125" style="1" customWidth="1"/>
    <col min="41" max="41" width="16.734375" style="2" customWidth="1"/>
    <col min="42" max="42" width="12.7890625" style="2" customWidth="1"/>
    <col min="43" max="43" width="39.734375" style="2" customWidth="1"/>
    <col min="44" max="16384" width="8.83984375" style="1"/>
  </cols>
  <sheetData>
    <row r="1" spans="1:43" ht="18.3" x14ac:dyDescent="0.55000000000000004">
      <c r="A1" s="33"/>
      <c r="B1" s="34"/>
      <c r="C1" s="33"/>
      <c r="D1" s="33"/>
      <c r="E1" s="40" t="s">
        <v>602</v>
      </c>
      <c r="F1" s="40"/>
      <c r="G1" s="40"/>
      <c r="H1" s="40"/>
      <c r="I1" s="40"/>
      <c r="J1" s="40"/>
      <c r="K1" s="40"/>
      <c r="L1" s="40"/>
      <c r="M1" s="40"/>
      <c r="N1" s="40"/>
      <c r="O1" s="40"/>
      <c r="P1" s="40"/>
      <c r="Q1" s="40"/>
      <c r="R1" s="40"/>
      <c r="S1" s="40"/>
      <c r="T1" s="41" t="s">
        <v>603</v>
      </c>
      <c r="U1" s="41"/>
      <c r="V1" s="41"/>
      <c r="W1" s="41"/>
      <c r="X1" s="41"/>
      <c r="Y1" s="41"/>
      <c r="Z1" s="41"/>
      <c r="AA1" s="41"/>
      <c r="AB1" s="41"/>
      <c r="AC1" s="41"/>
      <c r="AD1" s="41"/>
      <c r="AE1" s="41"/>
      <c r="AF1" s="41"/>
      <c r="AG1" s="41"/>
      <c r="AH1" s="41"/>
      <c r="AI1" s="41"/>
      <c r="AJ1" s="41"/>
      <c r="AK1" s="41"/>
      <c r="AL1" s="41"/>
      <c r="AM1" s="41"/>
      <c r="AN1" s="41"/>
      <c r="AO1" s="41"/>
      <c r="AP1" s="41"/>
      <c r="AQ1" s="35"/>
    </row>
    <row r="2" spans="1:43" s="3" customFormat="1" ht="64.8" customHeight="1" x14ac:dyDescent="0.55000000000000004">
      <c r="A2" s="36" t="s">
        <v>0</v>
      </c>
      <c r="B2" s="37" t="s">
        <v>1</v>
      </c>
      <c r="C2" s="36" t="s">
        <v>31</v>
      </c>
      <c r="D2" s="36" t="s">
        <v>32</v>
      </c>
      <c r="E2" s="38" t="s">
        <v>33</v>
      </c>
      <c r="F2" s="38" t="s">
        <v>34</v>
      </c>
      <c r="G2" s="38" t="s">
        <v>35</v>
      </c>
      <c r="H2" s="38" t="s">
        <v>36</v>
      </c>
      <c r="I2" s="38" t="s">
        <v>2</v>
      </c>
      <c r="J2" s="38" t="s">
        <v>37</v>
      </c>
      <c r="K2" s="38" t="s">
        <v>586</v>
      </c>
      <c r="L2" s="38" t="s">
        <v>587</v>
      </c>
      <c r="M2" s="38" t="s">
        <v>3</v>
      </c>
      <c r="N2" s="38" t="s">
        <v>4</v>
      </c>
      <c r="O2" s="38" t="s">
        <v>5</v>
      </c>
      <c r="P2" s="38" t="s">
        <v>6</v>
      </c>
      <c r="Q2" s="38" t="s">
        <v>7</v>
      </c>
      <c r="R2" s="38" t="s">
        <v>8</v>
      </c>
      <c r="S2" s="38" t="s">
        <v>9</v>
      </c>
      <c r="T2" s="39" t="s">
        <v>11</v>
      </c>
      <c r="U2" s="39" t="s">
        <v>12</v>
      </c>
      <c r="V2" s="39" t="s">
        <v>13</v>
      </c>
      <c r="W2" s="39" t="s">
        <v>14</v>
      </c>
      <c r="X2" s="39" t="s">
        <v>15</v>
      </c>
      <c r="Y2" s="39" t="s">
        <v>16</v>
      </c>
      <c r="Z2" s="39" t="s">
        <v>17</v>
      </c>
      <c r="AA2" s="39" t="s">
        <v>18</v>
      </c>
      <c r="AB2" s="39" t="s">
        <v>38</v>
      </c>
      <c r="AC2" s="39" t="s">
        <v>39</v>
      </c>
      <c r="AD2" s="39" t="s">
        <v>19</v>
      </c>
      <c r="AE2" s="39" t="s">
        <v>20</v>
      </c>
      <c r="AF2" s="39" t="s">
        <v>21</v>
      </c>
      <c r="AG2" s="39" t="s">
        <v>40</v>
      </c>
      <c r="AH2" s="39" t="s">
        <v>22</v>
      </c>
      <c r="AI2" s="39" t="s">
        <v>23</v>
      </c>
      <c r="AJ2" s="39" t="s">
        <v>24</v>
      </c>
      <c r="AK2" s="39" t="s">
        <v>25</v>
      </c>
      <c r="AL2" s="39" t="s">
        <v>26</v>
      </c>
      <c r="AM2" s="39" t="s">
        <v>27</v>
      </c>
      <c r="AN2" s="39" t="s">
        <v>28</v>
      </c>
      <c r="AO2" s="39" t="s">
        <v>29</v>
      </c>
      <c r="AP2" s="39" t="s">
        <v>30</v>
      </c>
      <c r="AQ2" s="38" t="s">
        <v>10</v>
      </c>
    </row>
    <row r="3" spans="1:43" ht="28.8" x14ac:dyDescent="0.55000000000000004">
      <c r="A3" s="28">
        <v>1</v>
      </c>
      <c r="B3" s="29" t="s">
        <v>130</v>
      </c>
      <c r="C3" s="28" t="s">
        <v>131</v>
      </c>
      <c r="D3" s="28" t="s">
        <v>132</v>
      </c>
      <c r="E3" s="28">
        <v>-8.8531790000000008</v>
      </c>
      <c r="F3" s="28">
        <v>39.376928999999997</v>
      </c>
      <c r="G3" s="28">
        <v>43.1</v>
      </c>
      <c r="H3" s="28">
        <v>1.75</v>
      </c>
      <c r="I3" s="30" t="s">
        <v>82</v>
      </c>
      <c r="J3" s="28" t="s">
        <v>44</v>
      </c>
      <c r="K3" s="28">
        <v>2</v>
      </c>
      <c r="L3" s="28">
        <v>2</v>
      </c>
      <c r="M3" s="30" t="s">
        <v>83</v>
      </c>
      <c r="N3" s="30" t="s">
        <v>133</v>
      </c>
      <c r="O3" s="30" t="s">
        <v>46</v>
      </c>
      <c r="P3" s="30" t="s">
        <v>46</v>
      </c>
      <c r="Q3" s="30" t="s">
        <v>47</v>
      </c>
      <c r="R3" s="30" t="s">
        <v>47</v>
      </c>
      <c r="S3" s="28" t="s">
        <v>48</v>
      </c>
      <c r="T3" s="28" t="s">
        <v>64</v>
      </c>
      <c r="U3" s="30" t="s">
        <v>64</v>
      </c>
      <c r="V3" s="28">
        <v>2015</v>
      </c>
      <c r="W3" s="28" t="s">
        <v>52</v>
      </c>
      <c r="X3" s="28" t="s">
        <v>53</v>
      </c>
      <c r="Y3" s="28" t="s">
        <v>48</v>
      </c>
      <c r="Z3" s="30" t="s">
        <v>135</v>
      </c>
      <c r="AA3" s="30" t="s">
        <v>133</v>
      </c>
      <c r="AB3" s="28" t="s">
        <v>67</v>
      </c>
      <c r="AC3" s="28"/>
      <c r="AD3" s="28" t="s">
        <v>53</v>
      </c>
      <c r="AE3" s="28"/>
      <c r="AF3" s="28" t="s">
        <v>48</v>
      </c>
      <c r="AG3" s="28" t="s">
        <v>77</v>
      </c>
      <c r="AH3" s="28">
        <v>50</v>
      </c>
      <c r="AI3" s="28">
        <v>50</v>
      </c>
      <c r="AJ3" s="28" t="s">
        <v>48</v>
      </c>
      <c r="AK3" s="28" t="s">
        <v>53</v>
      </c>
      <c r="AL3" s="28" t="s">
        <v>53</v>
      </c>
      <c r="AM3" s="28">
        <v>3</v>
      </c>
      <c r="AN3" s="28" t="s">
        <v>53</v>
      </c>
      <c r="AO3" s="30"/>
      <c r="AP3" s="30" t="s">
        <v>113</v>
      </c>
      <c r="AQ3" s="30" t="s">
        <v>134</v>
      </c>
    </row>
    <row r="4" spans="1:43" ht="86.4" x14ac:dyDescent="0.55000000000000004">
      <c r="A4" s="28">
        <v>2</v>
      </c>
      <c r="B4" s="29">
        <v>40</v>
      </c>
      <c r="C4" s="28" t="s">
        <v>136</v>
      </c>
      <c r="D4" s="28" t="s">
        <v>137</v>
      </c>
      <c r="E4" s="28">
        <v>-7.9158330000000001</v>
      </c>
      <c r="F4" s="28">
        <v>38.878017</v>
      </c>
      <c r="G4" s="28">
        <v>32</v>
      </c>
      <c r="H4" s="28">
        <v>1.5</v>
      </c>
      <c r="I4" s="30" t="s">
        <v>82</v>
      </c>
      <c r="J4" s="28" t="s">
        <v>44</v>
      </c>
      <c r="K4" s="28">
        <v>5</v>
      </c>
      <c r="L4" s="28">
        <v>5</v>
      </c>
      <c r="M4" s="30" t="s">
        <v>105</v>
      </c>
      <c r="N4" s="30" t="s">
        <v>138</v>
      </c>
      <c r="O4" s="30" t="s">
        <v>46</v>
      </c>
      <c r="P4" s="30" t="s">
        <v>85</v>
      </c>
      <c r="Q4" s="30" t="s">
        <v>139</v>
      </c>
      <c r="R4" s="30" t="s">
        <v>74</v>
      </c>
      <c r="S4" s="28" t="s">
        <v>48</v>
      </c>
      <c r="T4" s="28" t="s">
        <v>50</v>
      </c>
      <c r="U4" s="30" t="s">
        <v>125</v>
      </c>
      <c r="V4" s="28">
        <v>2016</v>
      </c>
      <c r="W4" s="28" t="s">
        <v>76</v>
      </c>
      <c r="X4" s="28" t="s">
        <v>48</v>
      </c>
      <c r="Y4" s="28" t="s">
        <v>53</v>
      </c>
      <c r="Z4" s="30" t="s">
        <v>141</v>
      </c>
      <c r="AA4" s="30"/>
      <c r="AB4" s="28"/>
      <c r="AC4" s="28" t="s">
        <v>142</v>
      </c>
      <c r="AD4" s="28" t="s">
        <v>53</v>
      </c>
      <c r="AE4" s="28"/>
      <c r="AF4" s="28" t="s">
        <v>53</v>
      </c>
      <c r="AG4" s="28" t="s">
        <v>77</v>
      </c>
      <c r="AH4" s="28">
        <v>25</v>
      </c>
      <c r="AI4" s="28">
        <v>45</v>
      </c>
      <c r="AJ4" s="28" t="s">
        <v>53</v>
      </c>
      <c r="AK4" s="28" t="s">
        <v>53</v>
      </c>
      <c r="AL4" s="28" t="s">
        <v>53</v>
      </c>
      <c r="AM4" s="28">
        <v>6</v>
      </c>
      <c r="AN4" s="28" t="s">
        <v>48</v>
      </c>
      <c r="AO4" s="30" t="s">
        <v>143</v>
      </c>
      <c r="AP4" s="30" t="s">
        <v>79</v>
      </c>
      <c r="AQ4" s="30" t="s">
        <v>140</v>
      </c>
    </row>
    <row r="5" spans="1:43" ht="28.8" x14ac:dyDescent="0.55000000000000004">
      <c r="A5" s="28">
        <v>3</v>
      </c>
      <c r="B5" s="29">
        <v>70</v>
      </c>
      <c r="C5" s="28" t="s">
        <v>248</v>
      </c>
      <c r="D5" s="28" t="s">
        <v>249</v>
      </c>
      <c r="E5" s="28">
        <v>-8.3193990000000007</v>
      </c>
      <c r="F5" s="28">
        <v>39.052670999999997</v>
      </c>
      <c r="G5" s="28">
        <v>212.4</v>
      </c>
      <c r="H5" s="28">
        <v>1.5</v>
      </c>
      <c r="I5" s="30" t="s">
        <v>82</v>
      </c>
      <c r="J5" s="28" t="s">
        <v>44</v>
      </c>
      <c r="K5" s="28">
        <v>0</v>
      </c>
      <c r="L5" s="28">
        <v>0</v>
      </c>
      <c r="M5" s="30" t="s">
        <v>83</v>
      </c>
      <c r="N5" s="30" t="s">
        <v>250</v>
      </c>
      <c r="O5" s="30" t="s">
        <v>46</v>
      </c>
      <c r="P5" s="30" t="s">
        <v>46</v>
      </c>
      <c r="Q5" s="30" t="s">
        <v>47</v>
      </c>
      <c r="R5" s="30" t="s">
        <v>47</v>
      </c>
      <c r="S5" s="28" t="s">
        <v>48</v>
      </c>
      <c r="T5" s="28" t="s">
        <v>50</v>
      </c>
      <c r="U5" s="30" t="s">
        <v>125</v>
      </c>
      <c r="V5" s="28">
        <v>2015</v>
      </c>
      <c r="W5" s="28" t="s">
        <v>52</v>
      </c>
      <c r="X5" s="28" t="s">
        <v>48</v>
      </c>
      <c r="Y5" s="28" t="s">
        <v>48</v>
      </c>
      <c r="Z5" s="30" t="s">
        <v>94</v>
      </c>
      <c r="AA5" s="30" t="s">
        <v>133</v>
      </c>
      <c r="AB5" s="28" t="s">
        <v>67</v>
      </c>
      <c r="AC5" s="28"/>
      <c r="AD5" s="28" t="s">
        <v>53</v>
      </c>
      <c r="AE5" s="28"/>
      <c r="AF5" s="28" t="s">
        <v>48</v>
      </c>
      <c r="AG5" s="28" t="s">
        <v>77</v>
      </c>
      <c r="AH5" s="28">
        <v>15</v>
      </c>
      <c r="AI5" s="28">
        <v>50</v>
      </c>
      <c r="AJ5" s="28" t="s">
        <v>53</v>
      </c>
      <c r="AK5" s="28" t="s">
        <v>48</v>
      </c>
      <c r="AL5" s="28" t="s">
        <v>48</v>
      </c>
      <c r="AM5" s="28"/>
      <c r="AN5" s="28"/>
      <c r="AO5" s="30"/>
      <c r="AP5" s="30"/>
      <c r="AQ5" s="30" t="s">
        <v>251</v>
      </c>
    </row>
    <row r="6" spans="1:43" ht="57.6" x14ac:dyDescent="0.55000000000000004">
      <c r="A6" s="28">
        <v>4</v>
      </c>
      <c r="B6" s="29">
        <v>10</v>
      </c>
      <c r="C6" s="28" t="s">
        <v>261</v>
      </c>
      <c r="D6" s="28" t="s">
        <v>262</v>
      </c>
      <c r="E6" s="28">
        <v>-7.60806</v>
      </c>
      <c r="F6" s="28">
        <v>38.9481933333333</v>
      </c>
      <c r="G6" s="28">
        <v>246.8</v>
      </c>
      <c r="H6" s="28">
        <v>3.8</v>
      </c>
      <c r="I6" s="30" t="s">
        <v>60</v>
      </c>
      <c r="J6" s="28" t="s">
        <v>44</v>
      </c>
      <c r="K6" s="28">
        <v>0</v>
      </c>
      <c r="L6" s="28">
        <v>0</v>
      </c>
      <c r="M6" s="30" t="s">
        <v>105</v>
      </c>
      <c r="N6" s="30" t="s">
        <v>263</v>
      </c>
      <c r="O6" s="30" t="s">
        <v>85</v>
      </c>
      <c r="P6" s="30" t="s">
        <v>46</v>
      </c>
      <c r="Q6" s="30" t="s">
        <v>47</v>
      </c>
      <c r="R6" s="30" t="s">
        <v>47</v>
      </c>
      <c r="S6" s="28" t="s">
        <v>48</v>
      </c>
      <c r="T6" s="28" t="s">
        <v>50</v>
      </c>
      <c r="U6" s="30" t="s">
        <v>51</v>
      </c>
      <c r="V6" s="28">
        <v>2015</v>
      </c>
      <c r="W6" s="28" t="s">
        <v>52</v>
      </c>
      <c r="X6" s="28" t="s">
        <v>48</v>
      </c>
      <c r="Y6" s="28" t="s">
        <v>48</v>
      </c>
      <c r="Z6" s="30" t="s">
        <v>165</v>
      </c>
      <c r="AA6" s="30" t="s">
        <v>265</v>
      </c>
      <c r="AB6" s="28" t="s">
        <v>56</v>
      </c>
      <c r="AC6" s="28" t="s">
        <v>111</v>
      </c>
      <c r="AD6" s="28" t="s">
        <v>48</v>
      </c>
      <c r="AE6" s="28">
        <v>1</v>
      </c>
      <c r="AF6" s="28" t="s">
        <v>48</v>
      </c>
      <c r="AG6" s="28" t="s">
        <v>57</v>
      </c>
      <c r="AH6" s="28">
        <v>25</v>
      </c>
      <c r="AI6" s="28">
        <v>55</v>
      </c>
      <c r="AJ6" s="28" t="s">
        <v>48</v>
      </c>
      <c r="AK6" s="28" t="s">
        <v>48</v>
      </c>
      <c r="AL6" s="28" t="s">
        <v>53</v>
      </c>
      <c r="AM6" s="28">
        <v>10</v>
      </c>
      <c r="AN6" s="28" t="s">
        <v>48</v>
      </c>
      <c r="AO6" s="30" t="s">
        <v>266</v>
      </c>
      <c r="AP6" s="30" t="s">
        <v>79</v>
      </c>
      <c r="AQ6" s="30" t="s">
        <v>264</v>
      </c>
    </row>
    <row r="7" spans="1:43" ht="57.6" x14ac:dyDescent="0.55000000000000004">
      <c r="A7" s="28">
        <v>5</v>
      </c>
      <c r="B7" s="29">
        <v>80</v>
      </c>
      <c r="C7" s="28" t="s">
        <v>523</v>
      </c>
      <c r="D7" s="28" t="s">
        <v>524</v>
      </c>
      <c r="E7" s="28">
        <v>-9.5129470000000005</v>
      </c>
      <c r="F7" s="28">
        <v>39.509340999999999</v>
      </c>
      <c r="G7" s="28">
        <v>29.9</v>
      </c>
      <c r="H7" s="28">
        <v>2.1</v>
      </c>
      <c r="I7" s="30" t="s">
        <v>117</v>
      </c>
      <c r="J7" s="28" t="s">
        <v>44</v>
      </c>
      <c r="K7" s="28">
        <v>15</v>
      </c>
      <c r="L7" s="28">
        <v>15</v>
      </c>
      <c r="M7" s="30" t="s">
        <v>72</v>
      </c>
      <c r="N7" s="30"/>
      <c r="O7" s="30" t="s">
        <v>46</v>
      </c>
      <c r="P7" s="30" t="s">
        <v>46</v>
      </c>
      <c r="Q7" s="30" t="s">
        <v>118</v>
      </c>
      <c r="R7" s="30" t="s">
        <v>118</v>
      </c>
      <c r="S7" s="28" t="s">
        <v>53</v>
      </c>
      <c r="T7" s="28" t="s">
        <v>50</v>
      </c>
      <c r="U7" s="30" t="s">
        <v>125</v>
      </c>
      <c r="V7" s="31">
        <v>2011</v>
      </c>
      <c r="W7" s="28" t="s">
        <v>95</v>
      </c>
      <c r="X7" s="28" t="s">
        <v>93</v>
      </c>
      <c r="Y7" s="28" t="s">
        <v>48</v>
      </c>
      <c r="Z7" s="30" t="s">
        <v>65</v>
      </c>
      <c r="AA7" s="30" t="s">
        <v>61</v>
      </c>
      <c r="AB7" s="28" t="s">
        <v>95</v>
      </c>
      <c r="AC7" s="28"/>
      <c r="AD7" s="28" t="s">
        <v>53</v>
      </c>
      <c r="AE7" s="28"/>
      <c r="AF7" s="28"/>
      <c r="AG7" s="28"/>
      <c r="AH7" s="28"/>
      <c r="AI7" s="28"/>
      <c r="AJ7" s="28"/>
      <c r="AK7" s="28"/>
      <c r="AL7" s="28"/>
      <c r="AM7" s="28"/>
      <c r="AN7" s="28"/>
      <c r="AO7" s="30"/>
      <c r="AP7" s="30"/>
      <c r="AQ7" s="30" t="s">
        <v>525</v>
      </c>
    </row>
    <row r="8" spans="1:43" ht="72" x14ac:dyDescent="0.55000000000000004">
      <c r="A8" s="28">
        <v>6</v>
      </c>
      <c r="B8" s="29">
        <v>87</v>
      </c>
      <c r="C8" s="28" t="s">
        <v>526</v>
      </c>
      <c r="D8" s="28" t="s">
        <v>527</v>
      </c>
      <c r="E8" s="28">
        <v>-8.4685310000000005</v>
      </c>
      <c r="F8" s="28">
        <v>38.972678999999999</v>
      </c>
      <c r="G8" s="28">
        <v>357.8</v>
      </c>
      <c r="H8" s="28">
        <v>2.4</v>
      </c>
      <c r="I8" s="30" t="s">
        <v>43</v>
      </c>
      <c r="J8" s="28" t="s">
        <v>44</v>
      </c>
      <c r="K8" s="28">
        <v>4</v>
      </c>
      <c r="L8" s="28">
        <v>2</v>
      </c>
      <c r="M8" s="30" t="s">
        <v>72</v>
      </c>
      <c r="N8" s="30"/>
      <c r="O8" s="30" t="s">
        <v>46</v>
      </c>
      <c r="P8" s="30" t="s">
        <v>46</v>
      </c>
      <c r="Q8" s="30" t="s">
        <v>47</v>
      </c>
      <c r="R8" s="30" t="s">
        <v>47</v>
      </c>
      <c r="S8" s="28" t="s">
        <v>48</v>
      </c>
      <c r="T8" s="28" t="s">
        <v>50</v>
      </c>
      <c r="U8" s="30" t="s">
        <v>125</v>
      </c>
      <c r="V8" s="28">
        <v>2014</v>
      </c>
      <c r="W8" s="28" t="s">
        <v>52</v>
      </c>
      <c r="X8" s="28" t="s">
        <v>53</v>
      </c>
      <c r="Y8" s="28" t="s">
        <v>48</v>
      </c>
      <c r="Z8" s="30" t="s">
        <v>165</v>
      </c>
      <c r="AA8" s="30" t="s">
        <v>259</v>
      </c>
      <c r="AB8" s="28" t="s">
        <v>67</v>
      </c>
      <c r="AC8" s="28" t="s">
        <v>102</v>
      </c>
      <c r="AD8" s="28" t="s">
        <v>48</v>
      </c>
      <c r="AE8" s="28">
        <v>4</v>
      </c>
      <c r="AF8" s="28"/>
      <c r="AG8" s="28"/>
      <c r="AH8" s="28"/>
      <c r="AI8" s="28"/>
      <c r="AJ8" s="28"/>
      <c r="AK8" s="28"/>
      <c r="AL8" s="28"/>
      <c r="AM8" s="28"/>
      <c r="AN8" s="28"/>
      <c r="AO8" s="30"/>
      <c r="AP8" s="30"/>
      <c r="AQ8" s="30" t="s">
        <v>528</v>
      </c>
    </row>
    <row r="9" spans="1:43" ht="43.2" x14ac:dyDescent="0.55000000000000004">
      <c r="A9" s="28">
        <v>7</v>
      </c>
      <c r="B9" s="29">
        <v>3</v>
      </c>
      <c r="C9" s="28" t="s">
        <v>529</v>
      </c>
      <c r="D9" s="28" t="s">
        <v>530</v>
      </c>
      <c r="E9" s="28">
        <v>-9.5876219999999996</v>
      </c>
      <c r="F9" s="28">
        <v>39.346462000000002</v>
      </c>
      <c r="G9" s="28">
        <v>85.7</v>
      </c>
      <c r="H9" s="28">
        <v>2.1</v>
      </c>
      <c r="I9" s="30" t="s">
        <v>275</v>
      </c>
      <c r="J9" s="28" t="s">
        <v>276</v>
      </c>
      <c r="K9" s="28">
        <v>15</v>
      </c>
      <c r="L9" s="28">
        <v>4</v>
      </c>
      <c r="M9" s="30" t="s">
        <v>128</v>
      </c>
      <c r="N9" s="30"/>
      <c r="O9" s="30" t="s">
        <v>46</v>
      </c>
      <c r="P9" s="30" t="s">
        <v>46</v>
      </c>
      <c r="Q9" s="30" t="s">
        <v>47</v>
      </c>
      <c r="R9" s="30" t="s">
        <v>47</v>
      </c>
      <c r="S9" s="28" t="s">
        <v>48</v>
      </c>
      <c r="T9" s="28" t="s">
        <v>50</v>
      </c>
      <c r="U9" s="30" t="s">
        <v>125</v>
      </c>
      <c r="V9" s="28">
        <v>2014</v>
      </c>
      <c r="W9" s="28" t="s">
        <v>52</v>
      </c>
      <c r="X9" s="28" t="s">
        <v>53</v>
      </c>
      <c r="Y9" s="28" t="s">
        <v>48</v>
      </c>
      <c r="Z9" s="30" t="s">
        <v>110</v>
      </c>
      <c r="AA9" s="30" t="s">
        <v>138</v>
      </c>
      <c r="AB9" s="28" t="s">
        <v>171</v>
      </c>
      <c r="AC9" s="28" t="s">
        <v>447</v>
      </c>
      <c r="AD9" s="28" t="s">
        <v>53</v>
      </c>
      <c r="AE9" s="28"/>
      <c r="AF9" s="28"/>
      <c r="AG9" s="28"/>
      <c r="AH9" s="28"/>
      <c r="AI9" s="28"/>
      <c r="AJ9" s="28"/>
      <c r="AK9" s="28"/>
      <c r="AL9" s="28"/>
      <c r="AM9" s="28"/>
      <c r="AN9" s="28"/>
      <c r="AO9" s="30"/>
      <c r="AP9" s="30"/>
      <c r="AQ9" s="30" t="s">
        <v>531</v>
      </c>
    </row>
    <row r="10" spans="1:43" ht="28.8" x14ac:dyDescent="0.55000000000000004">
      <c r="A10" s="28">
        <v>8</v>
      </c>
      <c r="B10" s="29">
        <v>16</v>
      </c>
      <c r="C10" s="28" t="s">
        <v>89</v>
      </c>
      <c r="D10" s="28" t="s">
        <v>90</v>
      </c>
      <c r="E10" s="28">
        <v>-9.8145039999999995</v>
      </c>
      <c r="F10" s="28">
        <v>39.628681999999998</v>
      </c>
      <c r="G10" s="28">
        <v>71.900000000000006</v>
      </c>
      <c r="H10" s="28">
        <v>1.8</v>
      </c>
      <c r="I10" s="30" t="s">
        <v>82</v>
      </c>
      <c r="J10" s="28" t="s">
        <v>44</v>
      </c>
      <c r="K10" s="28">
        <v>18</v>
      </c>
      <c r="L10" s="28">
        <v>5</v>
      </c>
      <c r="M10" s="30" t="s">
        <v>83</v>
      </c>
      <c r="N10" s="30" t="s">
        <v>91</v>
      </c>
      <c r="O10" s="30" t="s">
        <v>46</v>
      </c>
      <c r="P10" s="30" t="s">
        <v>46</v>
      </c>
      <c r="Q10" s="30" t="s">
        <v>47</v>
      </c>
      <c r="R10" s="30" t="s">
        <v>47</v>
      </c>
      <c r="S10" s="28" t="s">
        <v>48</v>
      </c>
      <c r="T10" s="28" t="s">
        <v>50</v>
      </c>
      <c r="U10" s="30" t="s">
        <v>51</v>
      </c>
      <c r="V10" s="28">
        <v>2015</v>
      </c>
      <c r="W10" s="28" t="s">
        <v>52</v>
      </c>
      <c r="X10" s="28" t="s">
        <v>93</v>
      </c>
      <c r="Y10" s="28" t="s">
        <v>48</v>
      </c>
      <c r="Z10" s="30" t="s">
        <v>94</v>
      </c>
      <c r="AA10" s="30" t="s">
        <v>91</v>
      </c>
      <c r="AB10" s="28" t="s">
        <v>95</v>
      </c>
      <c r="AC10" s="28"/>
      <c r="AD10" s="28" t="s">
        <v>53</v>
      </c>
      <c r="AE10" s="28"/>
      <c r="AF10" s="28"/>
      <c r="AG10" s="28"/>
      <c r="AH10" s="28"/>
      <c r="AI10" s="28"/>
      <c r="AJ10" s="28"/>
      <c r="AK10" s="28"/>
      <c r="AL10" s="28"/>
      <c r="AM10" s="28"/>
      <c r="AN10" s="28"/>
      <c r="AO10" s="30"/>
      <c r="AP10" s="30"/>
      <c r="AQ10" s="30" t="s">
        <v>92</v>
      </c>
    </row>
    <row r="11" spans="1:43" ht="43.2" x14ac:dyDescent="0.55000000000000004">
      <c r="A11" s="28">
        <v>9</v>
      </c>
      <c r="B11" s="29">
        <v>79</v>
      </c>
      <c r="C11" s="28" t="s">
        <v>239</v>
      </c>
      <c r="D11" s="28" t="s">
        <v>240</v>
      </c>
      <c r="E11" s="28">
        <v>-10.541152</v>
      </c>
      <c r="F11" s="28">
        <v>40.099587</v>
      </c>
      <c r="G11" s="28">
        <v>162.1</v>
      </c>
      <c r="H11" s="28">
        <v>1.8</v>
      </c>
      <c r="I11" s="30" t="s">
        <v>43</v>
      </c>
      <c r="J11" s="28" t="s">
        <v>44</v>
      </c>
      <c r="K11" s="28">
        <v>2.5</v>
      </c>
      <c r="L11" s="28">
        <v>2.5</v>
      </c>
      <c r="M11" s="30" t="s">
        <v>228</v>
      </c>
      <c r="N11" s="30" t="s">
        <v>148</v>
      </c>
      <c r="O11" s="30" t="s">
        <v>46</v>
      </c>
      <c r="P11" s="30" t="s">
        <v>46</v>
      </c>
      <c r="Q11" s="30" t="s">
        <v>47</v>
      </c>
      <c r="R11" s="30" t="s">
        <v>47</v>
      </c>
      <c r="S11" s="28" t="s">
        <v>48</v>
      </c>
      <c r="T11" s="28" t="s">
        <v>50</v>
      </c>
      <c r="U11" s="30" t="s">
        <v>51</v>
      </c>
      <c r="V11" s="32">
        <v>2012</v>
      </c>
      <c r="W11" s="28" t="s">
        <v>52</v>
      </c>
      <c r="X11" s="28" t="s">
        <v>53</v>
      </c>
      <c r="Y11" s="28" t="s">
        <v>48</v>
      </c>
      <c r="Z11" s="30" t="s">
        <v>110</v>
      </c>
      <c r="AA11" s="30" t="s">
        <v>242</v>
      </c>
      <c r="AB11" s="28" t="s">
        <v>56</v>
      </c>
      <c r="AC11" s="28" t="s">
        <v>142</v>
      </c>
      <c r="AD11" s="28" t="s">
        <v>53</v>
      </c>
      <c r="AE11" s="28"/>
      <c r="AF11" s="28" t="s">
        <v>53</v>
      </c>
      <c r="AG11" s="28" t="s">
        <v>57</v>
      </c>
      <c r="AH11" s="28">
        <v>40</v>
      </c>
      <c r="AI11" s="28">
        <v>60</v>
      </c>
      <c r="AJ11" s="28" t="s">
        <v>53</v>
      </c>
      <c r="AK11" s="28" t="s">
        <v>48</v>
      </c>
      <c r="AL11" s="28" t="s">
        <v>48</v>
      </c>
      <c r="AM11" s="28"/>
      <c r="AN11" s="28"/>
      <c r="AO11" s="30"/>
      <c r="AP11" s="30"/>
      <c r="AQ11" s="30" t="s">
        <v>241</v>
      </c>
    </row>
    <row r="12" spans="1:43" ht="72" x14ac:dyDescent="0.55000000000000004">
      <c r="A12" s="28">
        <v>10</v>
      </c>
      <c r="B12" s="29">
        <v>5</v>
      </c>
      <c r="C12" s="28" t="s">
        <v>428</v>
      </c>
      <c r="D12" s="28" t="s">
        <v>429</v>
      </c>
      <c r="E12" s="28">
        <v>-9.8433840000000004</v>
      </c>
      <c r="F12" s="28">
        <v>39.105803000000002</v>
      </c>
      <c r="G12" s="28">
        <v>297.60000000000002</v>
      </c>
      <c r="H12" s="28">
        <v>1.8</v>
      </c>
      <c r="I12" s="30" t="s">
        <v>82</v>
      </c>
      <c r="J12" s="28" t="s">
        <v>44</v>
      </c>
      <c r="K12" s="28">
        <v>8</v>
      </c>
      <c r="L12" s="28">
        <v>8</v>
      </c>
      <c r="M12" s="30" t="s">
        <v>147</v>
      </c>
      <c r="N12" s="30" t="s">
        <v>138</v>
      </c>
      <c r="O12" s="30" t="s">
        <v>46</v>
      </c>
      <c r="P12" s="30" t="s">
        <v>46</v>
      </c>
      <c r="Q12" s="30" t="s">
        <v>47</v>
      </c>
      <c r="R12" s="30" t="s">
        <v>47</v>
      </c>
      <c r="S12" s="28" t="s">
        <v>48</v>
      </c>
      <c r="T12" s="28" t="s">
        <v>50</v>
      </c>
      <c r="U12" s="30" t="s">
        <v>125</v>
      </c>
      <c r="V12" s="28">
        <v>2016</v>
      </c>
      <c r="W12" s="28" t="s">
        <v>52</v>
      </c>
      <c r="X12" s="28" t="s">
        <v>53</v>
      </c>
      <c r="Y12" s="28" t="s">
        <v>48</v>
      </c>
      <c r="Z12" s="30" t="s">
        <v>165</v>
      </c>
      <c r="AA12" s="30" t="s">
        <v>138</v>
      </c>
      <c r="AB12" s="28" t="s">
        <v>171</v>
      </c>
      <c r="AC12" s="28" t="s">
        <v>142</v>
      </c>
      <c r="AD12" s="28" t="s">
        <v>53</v>
      </c>
      <c r="AE12" s="28"/>
      <c r="AF12" s="28" t="s">
        <v>53</v>
      </c>
      <c r="AG12" s="28" t="s">
        <v>57</v>
      </c>
      <c r="AH12" s="28">
        <v>32</v>
      </c>
      <c r="AI12" s="28">
        <v>55</v>
      </c>
      <c r="AJ12" s="28" t="s">
        <v>48</v>
      </c>
      <c r="AK12" s="28" t="s">
        <v>53</v>
      </c>
      <c r="AL12" s="28" t="s">
        <v>53</v>
      </c>
      <c r="AM12" s="28">
        <v>3</v>
      </c>
      <c r="AN12" s="28" t="s">
        <v>53</v>
      </c>
      <c r="AO12" s="30"/>
      <c r="AP12" s="30" t="s">
        <v>113</v>
      </c>
      <c r="AQ12" s="30" t="s">
        <v>430</v>
      </c>
    </row>
    <row r="13" spans="1:43" ht="72" x14ac:dyDescent="0.55000000000000004">
      <c r="A13" s="28">
        <v>11</v>
      </c>
      <c r="B13" s="29">
        <v>14</v>
      </c>
      <c r="C13" s="28" t="s">
        <v>145</v>
      </c>
      <c r="D13" s="28" t="s">
        <v>146</v>
      </c>
      <c r="E13" s="28">
        <v>-10.423831</v>
      </c>
      <c r="F13" s="28">
        <v>38.871160000000003</v>
      </c>
      <c r="G13" s="28">
        <v>358</v>
      </c>
      <c r="H13" s="28">
        <v>1.75</v>
      </c>
      <c r="I13" s="30" t="s">
        <v>60</v>
      </c>
      <c r="J13" s="28" t="s">
        <v>44</v>
      </c>
      <c r="K13" s="28">
        <v>0</v>
      </c>
      <c r="L13" s="28">
        <v>0</v>
      </c>
      <c r="M13" s="30" t="s">
        <v>147</v>
      </c>
      <c r="N13" s="30" t="s">
        <v>148</v>
      </c>
      <c r="O13" s="30" t="s">
        <v>46</v>
      </c>
      <c r="P13" s="30" t="s">
        <v>46</v>
      </c>
      <c r="Q13" s="30" t="s">
        <v>47</v>
      </c>
      <c r="R13" s="30" t="s">
        <v>47</v>
      </c>
      <c r="S13" s="28" t="s">
        <v>48</v>
      </c>
      <c r="T13" s="28" t="s">
        <v>50</v>
      </c>
      <c r="U13" s="30" t="s">
        <v>125</v>
      </c>
      <c r="V13" s="28">
        <v>2017</v>
      </c>
      <c r="W13" s="28" t="s">
        <v>52</v>
      </c>
      <c r="X13" s="28" t="s">
        <v>53</v>
      </c>
      <c r="Y13" s="28" t="s">
        <v>48</v>
      </c>
      <c r="Z13" s="30" t="s">
        <v>87</v>
      </c>
      <c r="AA13" s="30" t="s">
        <v>148</v>
      </c>
      <c r="AB13" s="28" t="s">
        <v>56</v>
      </c>
      <c r="AC13" s="28"/>
      <c r="AD13" s="28" t="s">
        <v>53</v>
      </c>
      <c r="AE13" s="28"/>
      <c r="AF13" s="28" t="s">
        <v>48</v>
      </c>
      <c r="AG13" s="28" t="s">
        <v>77</v>
      </c>
      <c r="AH13" s="28">
        <v>32</v>
      </c>
      <c r="AI13" s="28">
        <v>40</v>
      </c>
      <c r="AJ13" s="28" t="s">
        <v>53</v>
      </c>
      <c r="AK13" s="28" t="s">
        <v>53</v>
      </c>
      <c r="AL13" s="28" t="s">
        <v>53</v>
      </c>
      <c r="AM13" s="28">
        <v>4</v>
      </c>
      <c r="AN13" s="28" t="s">
        <v>48</v>
      </c>
      <c r="AO13" s="30" t="s">
        <v>150</v>
      </c>
      <c r="AP13" s="30" t="s">
        <v>151</v>
      </c>
      <c r="AQ13" s="30" t="s">
        <v>149</v>
      </c>
    </row>
    <row r="14" spans="1:43" ht="72" x14ac:dyDescent="0.55000000000000004">
      <c r="A14" s="28">
        <v>12</v>
      </c>
      <c r="B14" s="29">
        <v>25</v>
      </c>
      <c r="C14" s="28" t="s">
        <v>532</v>
      </c>
      <c r="D14" s="28" t="s">
        <v>533</v>
      </c>
      <c r="E14" s="28">
        <v>-10.442498000000001</v>
      </c>
      <c r="F14" s="28">
        <v>38.194671999999997</v>
      </c>
      <c r="G14" s="28">
        <v>392</v>
      </c>
      <c r="H14" s="28">
        <v>2.4</v>
      </c>
      <c r="I14" s="30" t="s">
        <v>60</v>
      </c>
      <c r="J14" s="28" t="s">
        <v>44</v>
      </c>
      <c r="K14" s="28">
        <v>3</v>
      </c>
      <c r="L14" s="28">
        <v>2</v>
      </c>
      <c r="M14" s="30" t="s">
        <v>72</v>
      </c>
      <c r="N14" s="30"/>
      <c r="O14" s="30" t="s">
        <v>46</v>
      </c>
      <c r="P14" s="30" t="s">
        <v>46</v>
      </c>
      <c r="Q14" s="30" t="s">
        <v>47</v>
      </c>
      <c r="R14" s="30" t="s">
        <v>47</v>
      </c>
      <c r="S14" s="28" t="s">
        <v>48</v>
      </c>
      <c r="T14" s="28" t="s">
        <v>50</v>
      </c>
      <c r="U14" s="30" t="s">
        <v>535</v>
      </c>
      <c r="V14" s="32">
        <v>2017</v>
      </c>
      <c r="W14" s="28" t="s">
        <v>52</v>
      </c>
      <c r="X14" s="28" t="s">
        <v>53</v>
      </c>
      <c r="Y14" s="28" t="s">
        <v>48</v>
      </c>
      <c r="Z14" s="30" t="s">
        <v>536</v>
      </c>
      <c r="AA14" s="30" t="s">
        <v>138</v>
      </c>
      <c r="AB14" s="28" t="s">
        <v>171</v>
      </c>
      <c r="AC14" s="28"/>
      <c r="AD14" s="28" t="s">
        <v>53</v>
      </c>
      <c r="AE14" s="28"/>
      <c r="AF14" s="28"/>
      <c r="AG14" s="28"/>
      <c r="AH14" s="28"/>
      <c r="AI14" s="28"/>
      <c r="AJ14" s="28"/>
      <c r="AK14" s="28"/>
      <c r="AL14" s="28"/>
      <c r="AM14" s="28"/>
      <c r="AN14" s="28"/>
      <c r="AO14" s="30"/>
      <c r="AP14" s="30"/>
      <c r="AQ14" s="30" t="s">
        <v>534</v>
      </c>
    </row>
    <row r="15" spans="1:43" ht="144" x14ac:dyDescent="0.55000000000000004">
      <c r="A15" s="28">
        <v>13</v>
      </c>
      <c r="B15" s="29">
        <v>42</v>
      </c>
      <c r="C15" s="28" t="s">
        <v>173</v>
      </c>
      <c r="D15" s="28" t="s">
        <v>174</v>
      </c>
      <c r="E15" s="28">
        <v>-10.240031666666599</v>
      </c>
      <c r="F15" s="28">
        <v>38.858281666666599</v>
      </c>
      <c r="G15" s="28">
        <v>454</v>
      </c>
      <c r="H15" s="28">
        <v>2.7</v>
      </c>
      <c r="I15" s="30" t="s">
        <v>82</v>
      </c>
      <c r="J15" s="28" t="s">
        <v>44</v>
      </c>
      <c r="K15" s="28">
        <v>2</v>
      </c>
      <c r="L15" s="28">
        <v>2</v>
      </c>
      <c r="M15" s="30" t="s">
        <v>147</v>
      </c>
      <c r="N15" s="30" t="s">
        <v>91</v>
      </c>
      <c r="O15" s="30" t="s">
        <v>46</v>
      </c>
      <c r="P15" s="30" t="s">
        <v>46</v>
      </c>
      <c r="Q15" s="30" t="s">
        <v>47</v>
      </c>
      <c r="R15" s="30" t="s">
        <v>47</v>
      </c>
      <c r="S15" s="28" t="s">
        <v>53</v>
      </c>
      <c r="T15" s="28" t="s">
        <v>50</v>
      </c>
      <c r="U15" s="30" t="s">
        <v>125</v>
      </c>
      <c r="V15" s="28">
        <v>2015</v>
      </c>
      <c r="W15" s="28" t="s">
        <v>52</v>
      </c>
      <c r="X15" s="28" t="s">
        <v>53</v>
      </c>
      <c r="Y15" s="28" t="s">
        <v>48</v>
      </c>
      <c r="Z15" s="30" t="s">
        <v>135</v>
      </c>
      <c r="AA15" s="30" t="s">
        <v>154</v>
      </c>
      <c r="AB15" s="28" t="s">
        <v>56</v>
      </c>
      <c r="AC15" s="28"/>
      <c r="AD15" s="28" t="s">
        <v>48</v>
      </c>
      <c r="AE15" s="28">
        <v>1</v>
      </c>
      <c r="AF15" s="28"/>
      <c r="AG15" s="28"/>
      <c r="AH15" s="28"/>
      <c r="AI15" s="28"/>
      <c r="AJ15" s="28"/>
      <c r="AK15" s="28"/>
      <c r="AL15" s="28"/>
      <c r="AM15" s="28"/>
      <c r="AN15" s="28"/>
      <c r="AO15" s="30"/>
      <c r="AP15" s="30"/>
      <c r="AQ15" s="30" t="s">
        <v>175</v>
      </c>
    </row>
    <row r="16" spans="1:43" ht="57.6" x14ac:dyDescent="0.55000000000000004">
      <c r="A16" s="28">
        <v>14</v>
      </c>
      <c r="B16" s="29">
        <v>23</v>
      </c>
      <c r="C16" s="28" t="s">
        <v>152</v>
      </c>
      <c r="D16" s="28" t="s">
        <v>153</v>
      </c>
      <c r="E16" s="28">
        <v>-10.072755000000001</v>
      </c>
      <c r="F16" s="28">
        <v>38.530416000000002</v>
      </c>
      <c r="G16" s="28">
        <v>252.6</v>
      </c>
      <c r="H16" s="28">
        <v>1.75</v>
      </c>
      <c r="I16" s="30" t="s">
        <v>82</v>
      </c>
      <c r="J16" s="28" t="s">
        <v>44</v>
      </c>
      <c r="K16" s="28">
        <v>2</v>
      </c>
      <c r="L16" s="28">
        <v>1.7</v>
      </c>
      <c r="M16" s="30" t="s">
        <v>105</v>
      </c>
      <c r="N16" s="30" t="s">
        <v>154</v>
      </c>
      <c r="O16" s="30" t="s">
        <v>46</v>
      </c>
      <c r="P16" s="30" t="s">
        <v>46</v>
      </c>
      <c r="Q16" s="30" t="s">
        <v>47</v>
      </c>
      <c r="R16" s="30" t="s">
        <v>47</v>
      </c>
      <c r="S16" s="28" t="s">
        <v>53</v>
      </c>
      <c r="T16" s="28" t="s">
        <v>50</v>
      </c>
      <c r="U16" s="30" t="s">
        <v>125</v>
      </c>
      <c r="V16" s="28">
        <v>2014</v>
      </c>
      <c r="W16" s="28" t="s">
        <v>52</v>
      </c>
      <c r="X16" s="28" t="s">
        <v>53</v>
      </c>
      <c r="Y16" s="28" t="s">
        <v>48</v>
      </c>
      <c r="Z16" s="30" t="s">
        <v>87</v>
      </c>
      <c r="AA16" s="30" t="s">
        <v>154</v>
      </c>
      <c r="AB16" s="28" t="s">
        <v>67</v>
      </c>
      <c r="AC16" s="28"/>
      <c r="AD16" s="28" t="s">
        <v>53</v>
      </c>
      <c r="AE16" s="28"/>
      <c r="AF16" s="28" t="s">
        <v>48</v>
      </c>
      <c r="AG16" s="28" t="s">
        <v>57</v>
      </c>
      <c r="AH16" s="28">
        <v>25</v>
      </c>
      <c r="AI16" s="28">
        <v>55</v>
      </c>
      <c r="AJ16" s="28" t="s">
        <v>48</v>
      </c>
      <c r="AK16" s="28" t="s">
        <v>48</v>
      </c>
      <c r="AL16" s="28" t="s">
        <v>48</v>
      </c>
      <c r="AM16" s="28"/>
      <c r="AN16" s="28"/>
      <c r="AO16" s="30"/>
      <c r="AP16" s="30"/>
      <c r="AQ16" s="30" t="s">
        <v>155</v>
      </c>
    </row>
    <row r="17" spans="1:43" ht="43.2" x14ac:dyDescent="0.55000000000000004">
      <c r="A17" s="28">
        <v>15</v>
      </c>
      <c r="B17" s="29">
        <v>90</v>
      </c>
      <c r="C17" s="28" t="s">
        <v>267</v>
      </c>
      <c r="D17" s="28" t="s">
        <v>268</v>
      </c>
      <c r="E17" s="28">
        <v>-9.8278680000000005</v>
      </c>
      <c r="F17" s="28">
        <v>38.016243000000003</v>
      </c>
      <c r="G17" s="28">
        <v>454.2</v>
      </c>
      <c r="H17" s="28">
        <v>1.8</v>
      </c>
      <c r="I17" s="30" t="s">
        <v>82</v>
      </c>
      <c r="J17" s="28" t="s">
        <v>44</v>
      </c>
      <c r="K17" s="28">
        <v>12</v>
      </c>
      <c r="L17" s="28">
        <v>2</v>
      </c>
      <c r="M17" s="30" t="s">
        <v>147</v>
      </c>
      <c r="N17" s="30" t="s">
        <v>269</v>
      </c>
      <c r="O17" s="30" t="s">
        <v>46</v>
      </c>
      <c r="P17" s="30" t="s">
        <v>46</v>
      </c>
      <c r="Q17" s="30" t="s">
        <v>47</v>
      </c>
      <c r="R17" s="30" t="s">
        <v>47</v>
      </c>
      <c r="S17" s="28" t="s">
        <v>48</v>
      </c>
      <c r="T17" s="28" t="s">
        <v>50</v>
      </c>
      <c r="U17" s="30" t="s">
        <v>51</v>
      </c>
      <c r="V17" s="28">
        <v>2013</v>
      </c>
      <c r="W17" s="28" t="s">
        <v>52</v>
      </c>
      <c r="X17" s="28" t="s">
        <v>53</v>
      </c>
      <c r="Y17" s="28" t="s">
        <v>48</v>
      </c>
      <c r="Z17" s="30" t="s">
        <v>87</v>
      </c>
      <c r="AA17" s="30" t="s">
        <v>271</v>
      </c>
      <c r="AB17" s="28" t="s">
        <v>56</v>
      </c>
      <c r="AC17" s="28"/>
      <c r="AD17" s="28" t="s">
        <v>53</v>
      </c>
      <c r="AE17" s="28"/>
      <c r="AF17" s="28" t="s">
        <v>48</v>
      </c>
      <c r="AG17" s="28" t="s">
        <v>77</v>
      </c>
      <c r="AH17" s="28">
        <v>18</v>
      </c>
      <c r="AI17" s="28">
        <v>40</v>
      </c>
      <c r="AJ17" s="28" t="s">
        <v>48</v>
      </c>
      <c r="AK17" s="28" t="s">
        <v>48</v>
      </c>
      <c r="AL17" s="28" t="s">
        <v>48</v>
      </c>
      <c r="AM17" s="28"/>
      <c r="AN17" s="28"/>
      <c r="AO17" s="30"/>
      <c r="AP17" s="30"/>
      <c r="AQ17" s="30" t="s">
        <v>270</v>
      </c>
    </row>
    <row r="18" spans="1:43" ht="57.6" x14ac:dyDescent="0.55000000000000004">
      <c r="A18" s="28">
        <v>16</v>
      </c>
      <c r="B18" s="29">
        <v>44</v>
      </c>
      <c r="C18" s="28" t="s">
        <v>156</v>
      </c>
      <c r="D18" s="28" t="s">
        <v>157</v>
      </c>
      <c r="E18" s="28">
        <v>-10.044734</v>
      </c>
      <c r="F18" s="28">
        <v>38.479129999999998</v>
      </c>
      <c r="G18" s="28">
        <v>291.8</v>
      </c>
      <c r="H18" s="28">
        <v>1.8</v>
      </c>
      <c r="I18" s="30" t="s">
        <v>82</v>
      </c>
      <c r="J18" s="28" t="s">
        <v>44</v>
      </c>
      <c r="K18" s="28">
        <v>0</v>
      </c>
      <c r="L18" s="28">
        <v>0</v>
      </c>
      <c r="M18" s="30" t="s">
        <v>147</v>
      </c>
      <c r="N18" s="30" t="s">
        <v>91</v>
      </c>
      <c r="O18" s="30" t="s">
        <v>46</v>
      </c>
      <c r="P18" s="30" t="s">
        <v>46</v>
      </c>
      <c r="Q18" s="30" t="s">
        <v>47</v>
      </c>
      <c r="R18" s="30" t="s">
        <v>47</v>
      </c>
      <c r="S18" s="28" t="s">
        <v>53</v>
      </c>
      <c r="T18" s="28" t="s">
        <v>50</v>
      </c>
      <c r="U18" s="30" t="s">
        <v>125</v>
      </c>
      <c r="V18" s="28">
        <v>2011</v>
      </c>
      <c r="W18" s="28" t="s">
        <v>52</v>
      </c>
      <c r="X18" s="28" t="s">
        <v>53</v>
      </c>
      <c r="Y18" s="28" t="s">
        <v>48</v>
      </c>
      <c r="Z18" s="30" t="s">
        <v>110</v>
      </c>
      <c r="AA18" s="30" t="s">
        <v>159</v>
      </c>
      <c r="AB18" s="28" t="s">
        <v>56</v>
      </c>
      <c r="AC18" s="28" t="s">
        <v>111</v>
      </c>
      <c r="AD18" s="28" t="s">
        <v>53</v>
      </c>
      <c r="AE18" s="28"/>
      <c r="AF18" s="28" t="s">
        <v>48</v>
      </c>
      <c r="AG18" s="28" t="s">
        <v>57</v>
      </c>
      <c r="AH18" s="28">
        <v>18</v>
      </c>
      <c r="AI18" s="28">
        <v>41</v>
      </c>
      <c r="AJ18" s="28" t="s">
        <v>53</v>
      </c>
      <c r="AK18" s="28" t="s">
        <v>48</v>
      </c>
      <c r="AL18" s="28" t="s">
        <v>53</v>
      </c>
      <c r="AM18" s="28">
        <v>7</v>
      </c>
      <c r="AN18" s="28" t="s">
        <v>48</v>
      </c>
      <c r="AO18" s="30" t="s">
        <v>160</v>
      </c>
      <c r="AP18" s="30" t="s">
        <v>151</v>
      </c>
      <c r="AQ18" s="30" t="s">
        <v>158</v>
      </c>
    </row>
    <row r="19" spans="1:43" ht="62.7" customHeight="1" x14ac:dyDescent="0.55000000000000004">
      <c r="A19" s="28">
        <v>17</v>
      </c>
      <c r="B19" s="29">
        <v>21</v>
      </c>
      <c r="C19" s="28" t="s">
        <v>537</v>
      </c>
      <c r="D19" s="28" t="s">
        <v>538</v>
      </c>
      <c r="E19" s="28">
        <v>-9.8462589999999999</v>
      </c>
      <c r="F19" s="28">
        <v>38.497776000000002</v>
      </c>
      <c r="G19" s="28">
        <v>289</v>
      </c>
      <c r="H19" s="28">
        <v>1.75</v>
      </c>
      <c r="I19" s="30" t="s">
        <v>43</v>
      </c>
      <c r="J19" s="28" t="s">
        <v>44</v>
      </c>
      <c r="K19" s="28">
        <v>13</v>
      </c>
      <c r="L19" s="28">
        <v>4</v>
      </c>
      <c r="M19" s="30" t="s">
        <v>381</v>
      </c>
      <c r="N19" s="30"/>
      <c r="O19" s="30" t="s">
        <v>46</v>
      </c>
      <c r="P19" s="30" t="s">
        <v>46</v>
      </c>
      <c r="Q19" s="30" t="s">
        <v>47</v>
      </c>
      <c r="R19" s="30" t="s">
        <v>47</v>
      </c>
      <c r="S19" s="28" t="s">
        <v>48</v>
      </c>
      <c r="T19" s="28" t="s">
        <v>50</v>
      </c>
      <c r="U19" s="30" t="s">
        <v>51</v>
      </c>
      <c r="V19" s="28">
        <v>2015</v>
      </c>
      <c r="W19" s="28" t="s">
        <v>52</v>
      </c>
      <c r="X19" s="28" t="s">
        <v>53</v>
      </c>
      <c r="Y19" s="28" t="s">
        <v>48</v>
      </c>
      <c r="Z19" s="30" t="s">
        <v>94</v>
      </c>
      <c r="AA19" s="30" t="s">
        <v>138</v>
      </c>
      <c r="AB19" s="28" t="s">
        <v>171</v>
      </c>
      <c r="AC19" s="28"/>
      <c r="AD19" s="28" t="s">
        <v>53</v>
      </c>
      <c r="AE19" s="28"/>
      <c r="AF19" s="28"/>
      <c r="AG19" s="28"/>
      <c r="AH19" s="28"/>
      <c r="AI19" s="28"/>
      <c r="AJ19" s="28"/>
      <c r="AK19" s="28"/>
      <c r="AL19" s="28"/>
      <c r="AM19" s="28"/>
      <c r="AN19" s="28"/>
      <c r="AO19" s="30"/>
      <c r="AP19" s="30"/>
      <c r="AQ19" s="30" t="s">
        <v>539</v>
      </c>
    </row>
    <row r="20" spans="1:43" ht="86.4" x14ac:dyDescent="0.55000000000000004">
      <c r="A20" s="28">
        <v>18</v>
      </c>
      <c r="B20" s="29">
        <v>95</v>
      </c>
      <c r="C20" s="28" t="s">
        <v>191</v>
      </c>
      <c r="D20" s="28" t="s">
        <v>192</v>
      </c>
      <c r="E20" s="28">
        <v>-11.370487000000001</v>
      </c>
      <c r="F20" s="28">
        <v>38.456226000000001</v>
      </c>
      <c r="G20" s="28">
        <v>174</v>
      </c>
      <c r="H20" s="28">
        <v>2.1</v>
      </c>
      <c r="I20" s="30" t="s">
        <v>82</v>
      </c>
      <c r="J20" s="28" t="s">
        <v>44</v>
      </c>
      <c r="K20" s="28">
        <v>2</v>
      </c>
      <c r="L20" s="28">
        <v>2</v>
      </c>
      <c r="M20" s="30" t="s">
        <v>105</v>
      </c>
      <c r="N20" s="30" t="s">
        <v>193</v>
      </c>
      <c r="O20" s="30" t="s">
        <v>46</v>
      </c>
      <c r="P20" s="30" t="s">
        <v>46</v>
      </c>
      <c r="Q20" s="30" t="s">
        <v>74</v>
      </c>
      <c r="R20" s="30" t="s">
        <v>74</v>
      </c>
      <c r="S20" s="28" t="s">
        <v>48</v>
      </c>
      <c r="T20" s="28" t="s">
        <v>50</v>
      </c>
      <c r="U20" s="30" t="s">
        <v>51</v>
      </c>
      <c r="V20" s="32">
        <v>2014</v>
      </c>
      <c r="W20" s="28" t="s">
        <v>52</v>
      </c>
      <c r="X20" s="28" t="s">
        <v>53</v>
      </c>
      <c r="Y20" s="28" t="s">
        <v>48</v>
      </c>
      <c r="Z20" s="30" t="s">
        <v>100</v>
      </c>
      <c r="AA20" s="30" t="s">
        <v>195</v>
      </c>
      <c r="AB20" s="28" t="s">
        <v>56</v>
      </c>
      <c r="AC20" s="28" t="s">
        <v>111</v>
      </c>
      <c r="AD20" s="28" t="s">
        <v>53</v>
      </c>
      <c r="AE20" s="28"/>
      <c r="AF20" s="28" t="s">
        <v>48</v>
      </c>
      <c r="AG20" s="28" t="s">
        <v>57</v>
      </c>
      <c r="AH20" s="28">
        <v>41</v>
      </c>
      <c r="AI20" s="28">
        <v>51</v>
      </c>
      <c r="AJ20" s="28" t="s">
        <v>53</v>
      </c>
      <c r="AK20" s="28" t="s">
        <v>48</v>
      </c>
      <c r="AL20" s="28" t="s">
        <v>48</v>
      </c>
      <c r="AM20" s="28"/>
      <c r="AN20" s="28"/>
      <c r="AO20" s="30"/>
      <c r="AP20" s="30"/>
      <c r="AQ20" s="30" t="s">
        <v>194</v>
      </c>
    </row>
    <row r="21" spans="1:43" ht="57.6" x14ac:dyDescent="0.55000000000000004">
      <c r="A21" s="28">
        <v>19</v>
      </c>
      <c r="B21" s="29">
        <v>85</v>
      </c>
      <c r="C21" s="28" t="s">
        <v>161</v>
      </c>
      <c r="D21" s="28" t="s">
        <v>162</v>
      </c>
      <c r="E21" s="28">
        <v>-10.620065</v>
      </c>
      <c r="F21" s="28">
        <v>37.86759</v>
      </c>
      <c r="G21" s="28">
        <v>424.4</v>
      </c>
      <c r="H21" s="28">
        <v>2.1</v>
      </c>
      <c r="I21" s="30" t="s">
        <v>82</v>
      </c>
      <c r="J21" s="28" t="s">
        <v>44</v>
      </c>
      <c r="K21" s="28">
        <v>1</v>
      </c>
      <c r="L21" s="28">
        <v>1</v>
      </c>
      <c r="M21" s="30" t="s">
        <v>105</v>
      </c>
      <c r="N21" s="30" t="s">
        <v>163</v>
      </c>
      <c r="O21" s="30" t="s">
        <v>46</v>
      </c>
      <c r="P21" s="30" t="s">
        <v>46</v>
      </c>
      <c r="Q21" s="30" t="s">
        <v>47</v>
      </c>
      <c r="R21" s="30" t="s">
        <v>47</v>
      </c>
      <c r="S21" s="28" t="s">
        <v>48</v>
      </c>
      <c r="T21" s="28" t="s">
        <v>50</v>
      </c>
      <c r="U21" s="30" t="s">
        <v>51</v>
      </c>
      <c r="V21" s="32">
        <v>2014</v>
      </c>
      <c r="W21" s="28" t="s">
        <v>52</v>
      </c>
      <c r="X21" s="28" t="s">
        <v>53</v>
      </c>
      <c r="Y21" s="28" t="s">
        <v>48</v>
      </c>
      <c r="Z21" s="30" t="s">
        <v>165</v>
      </c>
      <c r="AA21" s="30" t="s">
        <v>166</v>
      </c>
      <c r="AB21" s="28" t="s">
        <v>56</v>
      </c>
      <c r="AC21" s="28" t="s">
        <v>142</v>
      </c>
      <c r="AD21" s="28" t="s">
        <v>53</v>
      </c>
      <c r="AE21" s="28"/>
      <c r="AF21" s="28" t="s">
        <v>48</v>
      </c>
      <c r="AG21" s="28" t="s">
        <v>57</v>
      </c>
      <c r="AH21" s="28">
        <v>26</v>
      </c>
      <c r="AI21" s="28">
        <v>28</v>
      </c>
      <c r="AJ21" s="28" t="s">
        <v>48</v>
      </c>
      <c r="AK21" s="28" t="s">
        <v>48</v>
      </c>
      <c r="AL21" s="28" t="s">
        <v>48</v>
      </c>
      <c r="AM21" s="28"/>
      <c r="AN21" s="28"/>
      <c r="AO21" s="30"/>
      <c r="AP21" s="30"/>
      <c r="AQ21" s="30" t="s">
        <v>164</v>
      </c>
    </row>
    <row r="22" spans="1:43" ht="57.6" x14ac:dyDescent="0.55000000000000004">
      <c r="A22" s="28">
        <v>20</v>
      </c>
      <c r="B22" s="29">
        <v>38</v>
      </c>
      <c r="C22" s="28" t="s">
        <v>504</v>
      </c>
      <c r="D22" s="28" t="s">
        <v>505</v>
      </c>
      <c r="E22" s="28">
        <v>-11.164671</v>
      </c>
      <c r="F22" s="28">
        <v>37.353267000000002</v>
      </c>
      <c r="G22" s="28">
        <v>619.70000000000005</v>
      </c>
      <c r="H22" s="28">
        <v>1.5</v>
      </c>
      <c r="I22" s="30" t="s">
        <v>43</v>
      </c>
      <c r="J22" s="28" t="s">
        <v>44</v>
      </c>
      <c r="K22" s="28">
        <v>12</v>
      </c>
      <c r="L22" s="28">
        <v>3</v>
      </c>
      <c r="M22" s="30" t="s">
        <v>72</v>
      </c>
      <c r="N22" s="30"/>
      <c r="O22" s="30" t="s">
        <v>85</v>
      </c>
      <c r="P22" s="30" t="s">
        <v>85</v>
      </c>
      <c r="Q22" s="30" t="s">
        <v>47</v>
      </c>
      <c r="R22" s="30" t="s">
        <v>47</v>
      </c>
      <c r="S22" s="28" t="s">
        <v>48</v>
      </c>
      <c r="T22" s="28" t="s">
        <v>50</v>
      </c>
      <c r="U22" s="30" t="s">
        <v>51</v>
      </c>
      <c r="V22" s="28">
        <v>2011</v>
      </c>
      <c r="W22" s="28" t="s">
        <v>52</v>
      </c>
      <c r="X22" s="28" t="s">
        <v>48</v>
      </c>
      <c r="Y22" s="28" t="s">
        <v>48</v>
      </c>
      <c r="Z22" s="30" t="s">
        <v>165</v>
      </c>
      <c r="AA22" s="30" t="s">
        <v>45</v>
      </c>
      <c r="AB22" s="28" t="s">
        <v>67</v>
      </c>
      <c r="AC22" s="28" t="s">
        <v>111</v>
      </c>
      <c r="AD22" s="28" t="s">
        <v>53</v>
      </c>
      <c r="AE22" s="28"/>
      <c r="AF22" s="28"/>
      <c r="AG22" s="28"/>
      <c r="AH22" s="28"/>
      <c r="AI22" s="28"/>
      <c r="AJ22" s="28"/>
      <c r="AK22" s="28"/>
      <c r="AL22" s="28"/>
      <c r="AM22" s="28"/>
      <c r="AN22" s="28"/>
      <c r="AO22" s="30"/>
      <c r="AP22" s="30"/>
      <c r="AQ22" s="30" t="s">
        <v>506</v>
      </c>
    </row>
    <row r="23" spans="1:43" ht="43.2" x14ac:dyDescent="0.55000000000000004">
      <c r="A23" s="28">
        <v>21</v>
      </c>
      <c r="B23" s="29">
        <v>9</v>
      </c>
      <c r="C23" s="28" t="s">
        <v>167</v>
      </c>
      <c r="D23" s="28" t="s">
        <v>168</v>
      </c>
      <c r="E23" s="28">
        <v>-10.85806</v>
      </c>
      <c r="F23" s="28">
        <v>36.022627999999997</v>
      </c>
      <c r="G23" s="28">
        <v>724.8</v>
      </c>
      <c r="H23" s="28">
        <v>1.5</v>
      </c>
      <c r="I23" s="30" t="s">
        <v>82</v>
      </c>
      <c r="J23" s="28" t="s">
        <v>44</v>
      </c>
      <c r="K23" s="28">
        <v>0</v>
      </c>
      <c r="L23" s="28">
        <v>0</v>
      </c>
      <c r="M23" s="30" t="s">
        <v>245</v>
      </c>
      <c r="N23" s="30"/>
      <c r="O23" s="30" t="s">
        <v>46</v>
      </c>
      <c r="P23" s="30" t="s">
        <v>46</v>
      </c>
      <c r="Q23" s="30" t="s">
        <v>47</v>
      </c>
      <c r="R23" s="30" t="s">
        <v>47</v>
      </c>
      <c r="S23" s="28" t="s">
        <v>48</v>
      </c>
      <c r="T23" s="28" t="s">
        <v>50</v>
      </c>
      <c r="U23" s="30" t="s">
        <v>51</v>
      </c>
      <c r="V23" s="28">
        <v>2016</v>
      </c>
      <c r="W23" s="28" t="s">
        <v>52</v>
      </c>
      <c r="X23" s="28" t="s">
        <v>53</v>
      </c>
      <c r="Y23" s="28" t="s">
        <v>48</v>
      </c>
      <c r="Z23" s="30" t="s">
        <v>87</v>
      </c>
      <c r="AA23" s="30" t="s">
        <v>138</v>
      </c>
      <c r="AB23" s="28" t="s">
        <v>171</v>
      </c>
      <c r="AC23" s="28"/>
      <c r="AD23" s="28" t="s">
        <v>53</v>
      </c>
      <c r="AE23" s="28"/>
      <c r="AF23" s="28" t="s">
        <v>48</v>
      </c>
      <c r="AG23" s="28" t="s">
        <v>57</v>
      </c>
      <c r="AH23" s="28">
        <v>45</v>
      </c>
      <c r="AI23" s="28">
        <v>52</v>
      </c>
      <c r="AJ23" s="28" t="s">
        <v>53</v>
      </c>
      <c r="AK23" s="28" t="s">
        <v>53</v>
      </c>
      <c r="AL23" s="28" t="s">
        <v>53</v>
      </c>
      <c r="AM23" s="28">
        <v>0</v>
      </c>
      <c r="AN23" s="28" t="s">
        <v>53</v>
      </c>
      <c r="AO23" s="30"/>
      <c r="AP23" s="30" t="s">
        <v>172</v>
      </c>
      <c r="AQ23" s="30" t="s">
        <v>170</v>
      </c>
    </row>
    <row r="24" spans="1:43" ht="28.8" x14ac:dyDescent="0.55000000000000004">
      <c r="A24" s="28">
        <v>22</v>
      </c>
      <c r="B24" s="29">
        <v>113</v>
      </c>
      <c r="C24" s="28" t="s">
        <v>209</v>
      </c>
      <c r="D24" s="28" t="s">
        <v>210</v>
      </c>
      <c r="E24" s="28">
        <v>-10.542949999999999</v>
      </c>
      <c r="F24" s="28">
        <v>35.525571999999997</v>
      </c>
      <c r="G24" s="28">
        <v>1056.9000000000001</v>
      </c>
      <c r="H24" s="28">
        <v>1.8</v>
      </c>
      <c r="I24" s="30" t="s">
        <v>82</v>
      </c>
      <c r="J24" s="28" t="s">
        <v>44</v>
      </c>
      <c r="K24" s="28">
        <v>9</v>
      </c>
      <c r="L24" s="28">
        <v>9</v>
      </c>
      <c r="M24" s="30" t="s">
        <v>105</v>
      </c>
      <c r="N24" s="30" t="s">
        <v>163</v>
      </c>
      <c r="O24" s="30" t="s">
        <v>46</v>
      </c>
      <c r="P24" s="30" t="s">
        <v>46</v>
      </c>
      <c r="Q24" s="30" t="s">
        <v>47</v>
      </c>
      <c r="R24" s="30" t="s">
        <v>47</v>
      </c>
      <c r="S24" s="28" t="s">
        <v>48</v>
      </c>
      <c r="T24" s="28" t="s">
        <v>50</v>
      </c>
      <c r="U24" s="30" t="s">
        <v>51</v>
      </c>
      <c r="V24" s="28">
        <v>2015</v>
      </c>
      <c r="W24" s="28" t="s">
        <v>52</v>
      </c>
      <c r="X24" s="28" t="s">
        <v>93</v>
      </c>
      <c r="Y24" s="28" t="s">
        <v>48</v>
      </c>
      <c r="Z24" s="30" t="s">
        <v>87</v>
      </c>
      <c r="AA24" s="30" t="s">
        <v>163</v>
      </c>
      <c r="AB24" s="28" t="s">
        <v>95</v>
      </c>
      <c r="AC24" s="28"/>
      <c r="AD24" s="28" t="s">
        <v>53</v>
      </c>
      <c r="AE24" s="28"/>
      <c r="AF24" s="28" t="s">
        <v>48</v>
      </c>
      <c r="AG24" s="28" t="s">
        <v>77</v>
      </c>
      <c r="AH24" s="28">
        <v>25</v>
      </c>
      <c r="AI24" s="28">
        <v>30</v>
      </c>
      <c r="AJ24" s="28" t="s">
        <v>93</v>
      </c>
      <c r="AK24" s="28" t="s">
        <v>53</v>
      </c>
      <c r="AL24" s="28" t="s">
        <v>93</v>
      </c>
      <c r="AM24" s="28"/>
      <c r="AN24" s="28"/>
      <c r="AO24" s="30"/>
      <c r="AP24" s="30"/>
      <c r="AQ24" s="30" t="s">
        <v>211</v>
      </c>
    </row>
    <row r="25" spans="1:43" ht="57.6" x14ac:dyDescent="0.55000000000000004">
      <c r="A25" s="28">
        <v>23</v>
      </c>
      <c r="B25" s="29">
        <v>30</v>
      </c>
      <c r="C25" s="28" t="s">
        <v>176</v>
      </c>
      <c r="D25" s="28" t="s">
        <v>177</v>
      </c>
      <c r="E25" s="28">
        <v>-10.782503</v>
      </c>
      <c r="F25" s="28">
        <v>35.461347000000004</v>
      </c>
      <c r="G25" s="28">
        <v>981.2</v>
      </c>
      <c r="H25" s="28">
        <v>1.8</v>
      </c>
      <c r="I25" s="30" t="s">
        <v>60</v>
      </c>
      <c r="J25" s="28" t="s">
        <v>44</v>
      </c>
      <c r="K25" s="28">
        <v>0</v>
      </c>
      <c r="L25" s="28">
        <v>0</v>
      </c>
      <c r="M25" s="30" t="s">
        <v>105</v>
      </c>
      <c r="N25" s="30" t="s">
        <v>178</v>
      </c>
      <c r="O25" s="30" t="s">
        <v>85</v>
      </c>
      <c r="P25" s="30" t="s">
        <v>85</v>
      </c>
      <c r="Q25" s="30" t="s">
        <v>47</v>
      </c>
      <c r="R25" s="30" t="s">
        <v>47</v>
      </c>
      <c r="S25" s="28" t="s">
        <v>53</v>
      </c>
      <c r="T25" s="28" t="s">
        <v>50</v>
      </c>
      <c r="U25" s="30" t="s">
        <v>125</v>
      </c>
      <c r="V25" s="32">
        <v>2014</v>
      </c>
      <c r="W25" s="28" t="s">
        <v>52</v>
      </c>
      <c r="X25" s="28" t="s">
        <v>48</v>
      </c>
      <c r="Y25" s="28" t="s">
        <v>48</v>
      </c>
      <c r="Z25" s="30" t="s">
        <v>165</v>
      </c>
      <c r="AA25" s="30" t="s">
        <v>180</v>
      </c>
      <c r="AB25" s="28" t="s">
        <v>171</v>
      </c>
      <c r="AC25" s="28" t="s">
        <v>181</v>
      </c>
      <c r="AD25" s="28" t="s">
        <v>53</v>
      </c>
      <c r="AE25" s="28"/>
      <c r="AF25" s="28" t="s">
        <v>48</v>
      </c>
      <c r="AG25" s="28" t="s">
        <v>77</v>
      </c>
      <c r="AH25" s="28">
        <v>27</v>
      </c>
      <c r="AI25" s="28">
        <v>45</v>
      </c>
      <c r="AJ25" s="28" t="s">
        <v>53</v>
      </c>
      <c r="AK25" s="28" t="s">
        <v>53</v>
      </c>
      <c r="AL25" s="28" t="s">
        <v>53</v>
      </c>
      <c r="AM25" s="28">
        <v>4</v>
      </c>
      <c r="AN25" s="28" t="s">
        <v>48</v>
      </c>
      <c r="AO25" s="30" t="s">
        <v>182</v>
      </c>
      <c r="AP25" s="30" t="s">
        <v>79</v>
      </c>
      <c r="AQ25" s="30" t="s">
        <v>179</v>
      </c>
    </row>
    <row r="26" spans="1:43" ht="43.2" x14ac:dyDescent="0.55000000000000004">
      <c r="A26" s="28">
        <v>24</v>
      </c>
      <c r="B26" s="29">
        <v>77</v>
      </c>
      <c r="C26" s="28" t="s">
        <v>226</v>
      </c>
      <c r="D26" s="28" t="s">
        <v>227</v>
      </c>
      <c r="E26" s="28">
        <v>-11.010723</v>
      </c>
      <c r="F26" s="28">
        <v>35.510907000000003</v>
      </c>
      <c r="G26" s="28">
        <v>967.7</v>
      </c>
      <c r="H26" s="28">
        <v>2</v>
      </c>
      <c r="I26" s="30" t="s">
        <v>82</v>
      </c>
      <c r="J26" s="28" t="s">
        <v>44</v>
      </c>
      <c r="K26" s="28">
        <v>1.5</v>
      </c>
      <c r="L26" s="28">
        <v>1.5</v>
      </c>
      <c r="M26" s="30" t="s">
        <v>228</v>
      </c>
      <c r="N26" s="30" t="s">
        <v>229</v>
      </c>
      <c r="O26" s="30" t="s">
        <v>46</v>
      </c>
      <c r="P26" s="30" t="s">
        <v>46</v>
      </c>
      <c r="Q26" s="30" t="s">
        <v>47</v>
      </c>
      <c r="R26" s="30" t="s">
        <v>47</v>
      </c>
      <c r="S26" s="28" t="s">
        <v>48</v>
      </c>
      <c r="T26" s="28" t="s">
        <v>50</v>
      </c>
      <c r="U26" s="30" t="s">
        <v>125</v>
      </c>
      <c r="V26" s="28">
        <v>2015</v>
      </c>
      <c r="W26" s="28" t="s">
        <v>52</v>
      </c>
      <c r="X26" s="28" t="s">
        <v>53</v>
      </c>
      <c r="Y26" s="28" t="s">
        <v>48</v>
      </c>
      <c r="Z26" s="30" t="s">
        <v>61</v>
      </c>
      <c r="AA26" s="30" t="s">
        <v>229</v>
      </c>
      <c r="AB26" s="28" t="s">
        <v>67</v>
      </c>
      <c r="AC26" s="28"/>
      <c r="AD26" s="28" t="s">
        <v>53</v>
      </c>
      <c r="AE26" s="28"/>
      <c r="AF26" s="28" t="s">
        <v>48</v>
      </c>
      <c r="AG26" s="28" t="s">
        <v>57</v>
      </c>
      <c r="AH26" s="28">
        <v>45</v>
      </c>
      <c r="AI26" s="28">
        <v>50</v>
      </c>
      <c r="AJ26" s="28" t="s">
        <v>48</v>
      </c>
      <c r="AK26" s="28" t="s">
        <v>48</v>
      </c>
      <c r="AL26" s="28" t="s">
        <v>53</v>
      </c>
      <c r="AM26" s="28">
        <v>10</v>
      </c>
      <c r="AN26" s="28" t="s">
        <v>48</v>
      </c>
      <c r="AO26" s="30" t="s">
        <v>231</v>
      </c>
      <c r="AP26" s="30" t="s">
        <v>113</v>
      </c>
      <c r="AQ26" s="30" t="s">
        <v>230</v>
      </c>
    </row>
    <row r="27" spans="1:43" ht="43.2" x14ac:dyDescent="0.55000000000000004">
      <c r="A27" s="28">
        <v>25</v>
      </c>
      <c r="B27" s="29">
        <v>103</v>
      </c>
      <c r="C27" s="28" t="s">
        <v>232</v>
      </c>
      <c r="D27" s="28" t="s">
        <v>233</v>
      </c>
      <c r="E27" s="28">
        <v>-11.027612</v>
      </c>
      <c r="F27" s="28">
        <v>35.467559999999999</v>
      </c>
      <c r="G27" s="28">
        <v>895.8</v>
      </c>
      <c r="H27" s="28">
        <v>1.75</v>
      </c>
      <c r="I27" s="30" t="s">
        <v>82</v>
      </c>
      <c r="J27" s="28" t="s">
        <v>44</v>
      </c>
      <c r="K27" s="28">
        <v>15</v>
      </c>
      <c r="L27" s="28">
        <v>15</v>
      </c>
      <c r="M27" s="30" t="s">
        <v>105</v>
      </c>
      <c r="N27" s="30" t="s">
        <v>154</v>
      </c>
      <c r="O27" s="30" t="s">
        <v>46</v>
      </c>
      <c r="P27" s="30" t="s">
        <v>85</v>
      </c>
      <c r="Q27" s="30" t="s">
        <v>47</v>
      </c>
      <c r="R27" s="30" t="s">
        <v>47</v>
      </c>
      <c r="S27" s="28" t="s">
        <v>48</v>
      </c>
      <c r="T27" s="28" t="s">
        <v>50</v>
      </c>
      <c r="U27" s="30" t="s">
        <v>125</v>
      </c>
      <c r="V27" s="28">
        <v>2008</v>
      </c>
      <c r="W27" s="28" t="s">
        <v>52</v>
      </c>
      <c r="X27" s="28" t="s">
        <v>48</v>
      </c>
      <c r="Y27" s="28" t="s">
        <v>48</v>
      </c>
      <c r="Z27" s="30" t="s">
        <v>110</v>
      </c>
      <c r="AA27" s="30" t="s">
        <v>154</v>
      </c>
      <c r="AB27" s="28" t="s">
        <v>56</v>
      </c>
      <c r="AC27" s="28" t="s">
        <v>142</v>
      </c>
      <c r="AD27" s="28" t="s">
        <v>53</v>
      </c>
      <c r="AE27" s="28"/>
      <c r="AF27" s="28" t="s">
        <v>53</v>
      </c>
      <c r="AG27" s="28" t="s">
        <v>57</v>
      </c>
      <c r="AH27" s="28">
        <v>32</v>
      </c>
      <c r="AI27" s="28">
        <v>36</v>
      </c>
      <c r="AJ27" s="28" t="s">
        <v>48</v>
      </c>
      <c r="AK27" s="28" t="s">
        <v>48</v>
      </c>
      <c r="AL27" s="28" t="s">
        <v>53</v>
      </c>
      <c r="AM27" s="28">
        <v>16</v>
      </c>
      <c r="AN27" s="28" t="s">
        <v>53</v>
      </c>
      <c r="AO27" s="30"/>
      <c r="AP27" s="30" t="s">
        <v>113</v>
      </c>
      <c r="AQ27" s="30" t="s">
        <v>234</v>
      </c>
    </row>
    <row r="28" spans="1:43" ht="43.2" x14ac:dyDescent="0.55000000000000004">
      <c r="A28" s="28">
        <v>26</v>
      </c>
      <c r="B28" s="29">
        <v>24</v>
      </c>
      <c r="C28" s="28" t="s">
        <v>183</v>
      </c>
      <c r="D28" s="28" t="s">
        <v>184</v>
      </c>
      <c r="E28" s="28">
        <v>-10.537162</v>
      </c>
      <c r="F28" s="28">
        <v>34.856456000000001</v>
      </c>
      <c r="G28" s="28">
        <v>1144.4000000000001</v>
      </c>
      <c r="H28" s="28">
        <v>2.1</v>
      </c>
      <c r="I28" s="30" t="s">
        <v>82</v>
      </c>
      <c r="J28" s="28" t="s">
        <v>44</v>
      </c>
      <c r="K28" s="28">
        <v>15</v>
      </c>
      <c r="L28" s="28">
        <v>2.5</v>
      </c>
      <c r="M28" s="30" t="s">
        <v>105</v>
      </c>
      <c r="N28" s="30" t="s">
        <v>45</v>
      </c>
      <c r="O28" s="30" t="s">
        <v>46</v>
      </c>
      <c r="P28" s="30" t="s">
        <v>46</v>
      </c>
      <c r="Q28" s="30" t="s">
        <v>47</v>
      </c>
      <c r="R28" s="30" t="s">
        <v>47</v>
      </c>
      <c r="S28" s="28" t="s">
        <v>53</v>
      </c>
      <c r="T28" s="28" t="s">
        <v>50</v>
      </c>
      <c r="U28" s="30" t="s">
        <v>51</v>
      </c>
      <c r="V28" s="28">
        <v>1995</v>
      </c>
      <c r="W28" s="28" t="s">
        <v>52</v>
      </c>
      <c r="X28" s="28" t="s">
        <v>53</v>
      </c>
      <c r="Y28" s="28" t="s">
        <v>48</v>
      </c>
      <c r="Z28" s="30" t="s">
        <v>110</v>
      </c>
      <c r="AA28" s="30" t="s">
        <v>186</v>
      </c>
      <c r="AB28" s="28" t="s">
        <v>67</v>
      </c>
      <c r="AC28" s="28" t="s">
        <v>142</v>
      </c>
      <c r="AD28" s="28" t="s">
        <v>53</v>
      </c>
      <c r="AE28" s="28"/>
      <c r="AF28" s="28" t="s">
        <v>53</v>
      </c>
      <c r="AG28" s="28" t="s">
        <v>57</v>
      </c>
      <c r="AH28" s="28">
        <v>20</v>
      </c>
      <c r="AI28" s="28">
        <v>25</v>
      </c>
      <c r="AJ28" s="28" t="s">
        <v>48</v>
      </c>
      <c r="AK28" s="28" t="s">
        <v>48</v>
      </c>
      <c r="AL28" s="28" t="s">
        <v>48</v>
      </c>
      <c r="AM28" s="28"/>
      <c r="AN28" s="28"/>
      <c r="AO28" s="30"/>
      <c r="AP28" s="30"/>
      <c r="AQ28" s="30" t="s">
        <v>185</v>
      </c>
    </row>
    <row r="29" spans="1:43" ht="43.2" x14ac:dyDescent="0.55000000000000004">
      <c r="A29" s="28">
        <v>27</v>
      </c>
      <c r="B29" s="29">
        <v>91</v>
      </c>
      <c r="C29" s="28" t="s">
        <v>235</v>
      </c>
      <c r="D29" s="28" t="s">
        <v>236</v>
      </c>
      <c r="E29" s="28">
        <v>-10.739625999999999</v>
      </c>
      <c r="F29" s="28">
        <v>34.842906999999997</v>
      </c>
      <c r="G29" s="28">
        <v>1231.5</v>
      </c>
      <c r="H29" s="28">
        <v>1.5</v>
      </c>
      <c r="I29" s="30" t="s">
        <v>82</v>
      </c>
      <c r="J29" s="28" t="s">
        <v>44</v>
      </c>
      <c r="K29" s="28">
        <v>5.5</v>
      </c>
      <c r="L29" s="28">
        <v>5.5</v>
      </c>
      <c r="M29" s="30" t="s">
        <v>105</v>
      </c>
      <c r="N29" s="30" t="s">
        <v>45</v>
      </c>
      <c r="O29" s="30" t="s">
        <v>46</v>
      </c>
      <c r="P29" s="30" t="s">
        <v>46</v>
      </c>
      <c r="Q29" s="30" t="s">
        <v>47</v>
      </c>
      <c r="R29" s="30" t="s">
        <v>47</v>
      </c>
      <c r="S29" s="28" t="s">
        <v>48</v>
      </c>
      <c r="T29" s="28" t="s">
        <v>50</v>
      </c>
      <c r="U29" s="30" t="s">
        <v>51</v>
      </c>
      <c r="V29" s="28">
        <v>2013</v>
      </c>
      <c r="W29" s="28" t="s">
        <v>52</v>
      </c>
      <c r="X29" s="28" t="s">
        <v>93</v>
      </c>
      <c r="Y29" s="28" t="s">
        <v>48</v>
      </c>
      <c r="Z29" s="30" t="s">
        <v>110</v>
      </c>
      <c r="AA29" s="30" t="s">
        <v>238</v>
      </c>
      <c r="AB29" s="28" t="s">
        <v>56</v>
      </c>
      <c r="AC29" s="28" t="s">
        <v>111</v>
      </c>
      <c r="AD29" s="28" t="s">
        <v>53</v>
      </c>
      <c r="AE29" s="28"/>
      <c r="AF29" s="28"/>
      <c r="AG29" s="28"/>
      <c r="AH29" s="28"/>
      <c r="AI29" s="28"/>
      <c r="AJ29" s="28"/>
      <c r="AK29" s="28"/>
      <c r="AL29" s="28"/>
      <c r="AM29" s="28"/>
      <c r="AN29" s="28"/>
      <c r="AO29" s="30"/>
      <c r="AP29" s="30"/>
      <c r="AQ29" s="30" t="s">
        <v>237</v>
      </c>
    </row>
    <row r="30" spans="1:43" ht="43.2" x14ac:dyDescent="0.55000000000000004">
      <c r="A30" s="28">
        <v>28</v>
      </c>
      <c r="B30" s="29">
        <v>71</v>
      </c>
      <c r="C30" s="28" t="s">
        <v>103</v>
      </c>
      <c r="D30" s="28" t="s">
        <v>104</v>
      </c>
      <c r="E30" s="28">
        <v>-10.651179000000001</v>
      </c>
      <c r="F30" s="28">
        <v>34.710923999999999</v>
      </c>
      <c r="G30" s="28">
        <v>1316</v>
      </c>
      <c r="H30" s="28">
        <v>2.1</v>
      </c>
      <c r="I30" s="30" t="s">
        <v>82</v>
      </c>
      <c r="J30" s="28" t="s">
        <v>44</v>
      </c>
      <c r="K30" s="28">
        <v>0</v>
      </c>
      <c r="L30" s="28">
        <v>0</v>
      </c>
      <c r="M30" s="30" t="s">
        <v>105</v>
      </c>
      <c r="N30" s="30" t="s">
        <v>106</v>
      </c>
      <c r="O30" s="30" t="s">
        <v>46</v>
      </c>
      <c r="P30" s="30" t="s">
        <v>46</v>
      </c>
      <c r="Q30" s="30" t="s">
        <v>47</v>
      </c>
      <c r="R30" s="30" t="s">
        <v>47</v>
      </c>
      <c r="S30" s="28" t="s">
        <v>48</v>
      </c>
      <c r="T30" s="28" t="s">
        <v>108</v>
      </c>
      <c r="U30" s="30" t="s">
        <v>109</v>
      </c>
      <c r="V30" s="28">
        <v>2015</v>
      </c>
      <c r="W30" s="28" t="s">
        <v>52</v>
      </c>
      <c r="X30" s="28" t="s">
        <v>93</v>
      </c>
      <c r="Y30" s="28" t="s">
        <v>48</v>
      </c>
      <c r="Z30" s="30" t="s">
        <v>110</v>
      </c>
      <c r="AA30" s="30" t="s">
        <v>45</v>
      </c>
      <c r="AB30" s="28" t="s">
        <v>67</v>
      </c>
      <c r="AC30" s="28" t="s">
        <v>111</v>
      </c>
      <c r="AD30" s="28" t="s">
        <v>53</v>
      </c>
      <c r="AE30" s="28"/>
      <c r="AF30" s="28" t="s">
        <v>48</v>
      </c>
      <c r="AG30" s="28" t="s">
        <v>77</v>
      </c>
      <c r="AH30" s="28">
        <v>52</v>
      </c>
      <c r="AI30" s="28">
        <v>52</v>
      </c>
      <c r="AJ30" s="28" t="s">
        <v>48</v>
      </c>
      <c r="AK30" s="28" t="s">
        <v>48</v>
      </c>
      <c r="AL30" s="28" t="s">
        <v>53</v>
      </c>
      <c r="AM30" s="28">
        <v>8</v>
      </c>
      <c r="AN30" s="28" t="s">
        <v>48</v>
      </c>
      <c r="AO30" s="30" t="s">
        <v>112</v>
      </c>
      <c r="AP30" s="30" t="s">
        <v>113</v>
      </c>
      <c r="AQ30" s="30" t="s">
        <v>107</v>
      </c>
    </row>
    <row r="31" spans="1:43" ht="43.2" x14ac:dyDescent="0.55000000000000004">
      <c r="A31" s="28">
        <v>29</v>
      </c>
      <c r="B31" s="29">
        <v>65</v>
      </c>
      <c r="C31" s="28" t="s">
        <v>291</v>
      </c>
      <c r="D31" s="28" t="s">
        <v>292</v>
      </c>
      <c r="E31" s="28">
        <v>-9.3369230000000005</v>
      </c>
      <c r="F31" s="28">
        <v>34.046398000000003</v>
      </c>
      <c r="G31" s="28">
        <v>2078.3000000000002</v>
      </c>
      <c r="H31" s="28">
        <v>1.5</v>
      </c>
      <c r="I31" s="30" t="s">
        <v>82</v>
      </c>
      <c r="J31" s="28" t="s">
        <v>44</v>
      </c>
      <c r="K31" s="28">
        <v>16</v>
      </c>
      <c r="L31" s="28">
        <v>4</v>
      </c>
      <c r="M31" s="30" t="s">
        <v>83</v>
      </c>
      <c r="N31" s="30" t="s">
        <v>589</v>
      </c>
      <c r="O31" s="30" t="s">
        <v>46</v>
      </c>
      <c r="P31" s="30" t="s">
        <v>46</v>
      </c>
      <c r="Q31" s="30" t="s">
        <v>47</v>
      </c>
      <c r="R31" s="30" t="s">
        <v>47</v>
      </c>
      <c r="S31" s="28" t="s">
        <v>53</v>
      </c>
      <c r="T31" s="28" t="s">
        <v>50</v>
      </c>
      <c r="U31" s="30" t="s">
        <v>51</v>
      </c>
      <c r="V31" s="28">
        <v>2013</v>
      </c>
      <c r="W31" s="28" t="s">
        <v>52</v>
      </c>
      <c r="X31" s="28" t="s">
        <v>53</v>
      </c>
      <c r="Y31" s="28" t="s">
        <v>48</v>
      </c>
      <c r="Z31" s="30" t="s">
        <v>294</v>
      </c>
      <c r="AA31" s="30" t="s">
        <v>295</v>
      </c>
      <c r="AB31" s="28" t="s">
        <v>67</v>
      </c>
      <c r="AC31" s="28"/>
      <c r="AD31" s="28" t="s">
        <v>53</v>
      </c>
      <c r="AE31" s="28"/>
      <c r="AF31" s="28" t="s">
        <v>48</v>
      </c>
      <c r="AG31" s="28" t="s">
        <v>57</v>
      </c>
      <c r="AH31" s="28">
        <v>0</v>
      </c>
      <c r="AI31" s="28">
        <v>0</v>
      </c>
      <c r="AJ31" s="28" t="s">
        <v>53</v>
      </c>
      <c r="AK31" s="28" t="s">
        <v>48</v>
      </c>
      <c r="AL31" s="28" t="s">
        <v>48</v>
      </c>
      <c r="AM31" s="28"/>
      <c r="AN31" s="28"/>
      <c r="AO31" s="30"/>
      <c r="AP31" s="30"/>
      <c r="AQ31" s="30" t="s">
        <v>293</v>
      </c>
    </row>
    <row r="32" spans="1:43" ht="28.8" x14ac:dyDescent="0.55000000000000004">
      <c r="A32" s="28">
        <v>30</v>
      </c>
      <c r="B32" s="29">
        <v>66</v>
      </c>
      <c r="C32" s="28" t="s">
        <v>440</v>
      </c>
      <c r="D32" s="28" t="s">
        <v>441</v>
      </c>
      <c r="E32" s="28">
        <v>-7.1882630000000001</v>
      </c>
      <c r="F32" s="28">
        <v>35.972456000000001</v>
      </c>
      <c r="G32" s="28">
        <v>881.8</v>
      </c>
      <c r="H32" s="28">
        <v>2.1</v>
      </c>
      <c r="I32" s="30" t="s">
        <v>82</v>
      </c>
      <c r="J32" s="28" t="s">
        <v>44</v>
      </c>
      <c r="K32" s="28">
        <v>2</v>
      </c>
      <c r="L32" s="28">
        <v>1.5</v>
      </c>
      <c r="M32" s="30" t="s">
        <v>105</v>
      </c>
      <c r="N32" s="30" t="s">
        <v>133</v>
      </c>
      <c r="O32" s="30" t="s">
        <v>46</v>
      </c>
      <c r="P32" s="30" t="s">
        <v>46</v>
      </c>
      <c r="Q32" s="30" t="s">
        <v>118</v>
      </c>
      <c r="R32" s="30" t="s">
        <v>118</v>
      </c>
      <c r="S32" s="28" t="s">
        <v>48</v>
      </c>
      <c r="T32" s="28" t="s">
        <v>50</v>
      </c>
      <c r="U32" s="30" t="s">
        <v>125</v>
      </c>
      <c r="V32" s="28">
        <v>2016</v>
      </c>
      <c r="W32" s="28" t="s">
        <v>52</v>
      </c>
      <c r="X32" s="28" t="s">
        <v>53</v>
      </c>
      <c r="Y32" s="28" t="s">
        <v>48</v>
      </c>
      <c r="Z32" s="30" t="s">
        <v>65</v>
      </c>
      <c r="AA32" s="30" t="s">
        <v>133</v>
      </c>
      <c r="AB32" s="28" t="s">
        <v>67</v>
      </c>
      <c r="AC32" s="28"/>
      <c r="AD32" s="28" t="s">
        <v>53</v>
      </c>
      <c r="AE32" s="28"/>
      <c r="AF32" s="28" t="s">
        <v>53</v>
      </c>
      <c r="AG32" s="28" t="s">
        <v>77</v>
      </c>
      <c r="AH32" s="28">
        <v>14</v>
      </c>
      <c r="AI32" s="28">
        <v>50</v>
      </c>
      <c r="AJ32" s="28" t="s">
        <v>48</v>
      </c>
      <c r="AK32" s="28" t="s">
        <v>48</v>
      </c>
      <c r="AL32" s="28" t="s">
        <v>48</v>
      </c>
      <c r="AM32" s="28"/>
      <c r="AN32" s="28"/>
      <c r="AO32" s="30"/>
      <c r="AP32" s="30"/>
      <c r="AQ32" s="30" t="s">
        <v>442</v>
      </c>
    </row>
    <row r="33" spans="1:43" ht="28.8" x14ac:dyDescent="0.55000000000000004">
      <c r="A33" s="28">
        <v>31</v>
      </c>
      <c r="B33" s="29" t="s">
        <v>252</v>
      </c>
      <c r="C33" s="28" t="s">
        <v>253</v>
      </c>
      <c r="D33" s="28" t="s">
        <v>254</v>
      </c>
      <c r="E33" s="28">
        <v>-7.6678170000000003</v>
      </c>
      <c r="F33" s="28">
        <v>35.296452000000002</v>
      </c>
      <c r="G33" s="28">
        <v>924.4</v>
      </c>
      <c r="H33" s="28">
        <v>1.5</v>
      </c>
      <c r="I33" s="30" t="s">
        <v>82</v>
      </c>
      <c r="J33" s="28" t="s">
        <v>44</v>
      </c>
      <c r="K33" s="28">
        <v>8.1999999999999993</v>
      </c>
      <c r="L33" s="28">
        <v>1</v>
      </c>
      <c r="M33" s="30" t="s">
        <v>105</v>
      </c>
      <c r="N33" s="30" t="s">
        <v>588</v>
      </c>
      <c r="O33" s="30" t="s">
        <v>46</v>
      </c>
      <c r="P33" s="30" t="s">
        <v>46</v>
      </c>
      <c r="Q33" s="30" t="s">
        <v>74</v>
      </c>
      <c r="R33" s="30" t="s">
        <v>74</v>
      </c>
      <c r="S33" s="28" t="s">
        <v>48</v>
      </c>
      <c r="T33" s="28" t="s">
        <v>50</v>
      </c>
      <c r="U33" s="30" t="s">
        <v>125</v>
      </c>
      <c r="V33" s="28">
        <v>2015</v>
      </c>
      <c r="W33" s="28" t="s">
        <v>52</v>
      </c>
      <c r="X33" s="28" t="s">
        <v>48</v>
      </c>
      <c r="Y33" s="28" t="s">
        <v>48</v>
      </c>
      <c r="Z33" s="30" t="s">
        <v>65</v>
      </c>
      <c r="AA33" s="30" t="s">
        <v>256</v>
      </c>
      <c r="AB33" s="28" t="s">
        <v>171</v>
      </c>
      <c r="AC33" s="28"/>
      <c r="AD33" s="28" t="s">
        <v>53</v>
      </c>
      <c r="AE33" s="28"/>
      <c r="AF33" s="28"/>
      <c r="AG33" s="28"/>
      <c r="AH33" s="28"/>
      <c r="AI33" s="28"/>
      <c r="AJ33" s="28"/>
      <c r="AK33" s="28"/>
      <c r="AL33" s="28"/>
      <c r="AM33" s="28"/>
      <c r="AN33" s="28"/>
      <c r="AO33" s="30"/>
      <c r="AP33" s="30"/>
      <c r="AQ33" s="30" t="s">
        <v>255</v>
      </c>
    </row>
    <row r="34" spans="1:43" ht="57.6" x14ac:dyDescent="0.55000000000000004">
      <c r="A34" s="28">
        <v>32</v>
      </c>
      <c r="B34" s="29">
        <v>96</v>
      </c>
      <c r="C34" s="28" t="s">
        <v>257</v>
      </c>
      <c r="D34" s="28" t="s">
        <v>258</v>
      </c>
      <c r="E34" s="28">
        <v>-9.0333900000000007</v>
      </c>
      <c r="F34" s="28">
        <v>36.156227000000001</v>
      </c>
      <c r="G34" s="28">
        <v>341.5</v>
      </c>
      <c r="H34" s="28">
        <v>2.1</v>
      </c>
      <c r="I34" s="30" t="s">
        <v>82</v>
      </c>
      <c r="J34" s="28" t="s">
        <v>44</v>
      </c>
      <c r="K34" s="28">
        <v>8</v>
      </c>
      <c r="L34" s="28">
        <v>8</v>
      </c>
      <c r="M34" s="30" t="s">
        <v>105</v>
      </c>
      <c r="N34" s="30" t="s">
        <v>259</v>
      </c>
      <c r="O34" s="30" t="s">
        <v>46</v>
      </c>
      <c r="P34" s="30" t="s">
        <v>46</v>
      </c>
      <c r="Q34" s="30" t="s">
        <v>74</v>
      </c>
      <c r="R34" s="30" t="s">
        <v>74</v>
      </c>
      <c r="S34" s="28" t="s">
        <v>48</v>
      </c>
      <c r="T34" s="28" t="s">
        <v>50</v>
      </c>
      <c r="U34" s="30" t="s">
        <v>51</v>
      </c>
      <c r="V34" s="28">
        <v>2015</v>
      </c>
      <c r="W34" s="28" t="s">
        <v>52</v>
      </c>
      <c r="X34" s="28" t="s">
        <v>53</v>
      </c>
      <c r="Y34" s="28" t="s">
        <v>48</v>
      </c>
      <c r="Z34" s="30" t="s">
        <v>100</v>
      </c>
      <c r="AA34" s="30" t="s">
        <v>259</v>
      </c>
      <c r="AB34" s="28" t="s">
        <v>56</v>
      </c>
      <c r="AC34" s="28" t="s">
        <v>142</v>
      </c>
      <c r="AD34" s="28" t="s">
        <v>53</v>
      </c>
      <c r="AE34" s="28"/>
      <c r="AF34" s="28"/>
      <c r="AG34" s="28"/>
      <c r="AH34" s="28"/>
      <c r="AI34" s="28"/>
      <c r="AJ34" s="28"/>
      <c r="AK34" s="28"/>
      <c r="AL34" s="28"/>
      <c r="AM34" s="28"/>
      <c r="AN34" s="28"/>
      <c r="AO34" s="30"/>
      <c r="AP34" s="30"/>
      <c r="AQ34" s="30" t="s">
        <v>260</v>
      </c>
    </row>
    <row r="35" spans="1:43" ht="57.6" x14ac:dyDescent="0.55000000000000004">
      <c r="A35" s="28">
        <v>33</v>
      </c>
      <c r="B35" s="29">
        <v>82</v>
      </c>
      <c r="C35" s="28" t="s">
        <v>484</v>
      </c>
      <c r="D35" s="28" t="s">
        <v>485</v>
      </c>
      <c r="E35" s="28">
        <v>-8.9949720000000006</v>
      </c>
      <c r="F35" s="28">
        <v>36.173141999999999</v>
      </c>
      <c r="G35" s="28">
        <v>322.5</v>
      </c>
      <c r="H35" s="28">
        <v>2.1</v>
      </c>
      <c r="I35" s="30" t="s">
        <v>82</v>
      </c>
      <c r="J35" s="28" t="s">
        <v>44</v>
      </c>
      <c r="K35" s="28">
        <v>0</v>
      </c>
      <c r="L35" s="28">
        <v>0</v>
      </c>
      <c r="M35" s="30" t="s">
        <v>105</v>
      </c>
      <c r="N35" s="30" t="s">
        <v>445</v>
      </c>
      <c r="O35" s="30" t="s">
        <v>46</v>
      </c>
      <c r="P35" s="30" t="s">
        <v>46</v>
      </c>
      <c r="Q35" s="30" t="s">
        <v>198</v>
      </c>
      <c r="R35" s="30" t="s">
        <v>198</v>
      </c>
      <c r="S35" s="28" t="s">
        <v>48</v>
      </c>
      <c r="T35" s="28" t="s">
        <v>50</v>
      </c>
      <c r="U35" s="30" t="s">
        <v>125</v>
      </c>
      <c r="V35" s="32">
        <v>2014</v>
      </c>
      <c r="W35" s="28" t="s">
        <v>52</v>
      </c>
      <c r="X35" s="28" t="s">
        <v>48</v>
      </c>
      <c r="Y35" s="28" t="s">
        <v>48</v>
      </c>
      <c r="Z35" s="30" t="s">
        <v>100</v>
      </c>
      <c r="AA35" s="30" t="s">
        <v>259</v>
      </c>
      <c r="AB35" s="28" t="s">
        <v>56</v>
      </c>
      <c r="AC35" s="28" t="s">
        <v>142</v>
      </c>
      <c r="AD35" s="28" t="s">
        <v>53</v>
      </c>
      <c r="AE35" s="28"/>
      <c r="AF35" s="28" t="s">
        <v>48</v>
      </c>
      <c r="AG35" s="28" t="s">
        <v>57</v>
      </c>
      <c r="AH35" s="28">
        <v>18</v>
      </c>
      <c r="AI35" s="28">
        <v>36</v>
      </c>
      <c r="AJ35" s="28" t="s">
        <v>53</v>
      </c>
      <c r="AK35" s="28" t="s">
        <v>53</v>
      </c>
      <c r="AL35" s="28" t="s">
        <v>53</v>
      </c>
      <c r="AM35" s="28">
        <v>4</v>
      </c>
      <c r="AN35" s="28" t="s">
        <v>53</v>
      </c>
      <c r="AO35" s="30"/>
      <c r="AP35" s="30" t="s">
        <v>113</v>
      </c>
      <c r="AQ35" s="30" t="s">
        <v>486</v>
      </c>
    </row>
    <row r="36" spans="1:43" ht="57.6" x14ac:dyDescent="0.55000000000000004">
      <c r="A36" s="28">
        <v>34</v>
      </c>
      <c r="B36" s="29">
        <v>94</v>
      </c>
      <c r="C36" s="28" t="s">
        <v>487</v>
      </c>
      <c r="D36" s="28" t="s">
        <v>488</v>
      </c>
      <c r="E36" s="28">
        <v>-8.9960660000000008</v>
      </c>
      <c r="F36" s="28">
        <v>36.234008000000003</v>
      </c>
      <c r="G36" s="28">
        <v>343.2</v>
      </c>
      <c r="H36" s="28">
        <v>1.8</v>
      </c>
      <c r="I36" s="30" t="s">
        <v>82</v>
      </c>
      <c r="J36" s="28" t="s">
        <v>44</v>
      </c>
      <c r="K36" s="28">
        <v>7.5</v>
      </c>
      <c r="L36" s="28">
        <v>7.5</v>
      </c>
      <c r="M36" s="30" t="s">
        <v>105</v>
      </c>
      <c r="N36" s="30" t="s">
        <v>195</v>
      </c>
      <c r="O36" s="30" t="s">
        <v>46</v>
      </c>
      <c r="P36" s="30" t="s">
        <v>46</v>
      </c>
      <c r="Q36" s="30" t="s">
        <v>74</v>
      </c>
      <c r="R36" s="30" t="s">
        <v>47</v>
      </c>
      <c r="S36" s="28" t="s">
        <v>48</v>
      </c>
      <c r="T36" s="28" t="s">
        <v>50</v>
      </c>
      <c r="U36" s="30" t="s">
        <v>51</v>
      </c>
      <c r="V36" s="28">
        <v>2011</v>
      </c>
      <c r="W36" s="28" t="s">
        <v>52</v>
      </c>
      <c r="X36" s="28" t="s">
        <v>53</v>
      </c>
      <c r="Y36" s="28" t="s">
        <v>48</v>
      </c>
      <c r="Z36" s="30" t="s">
        <v>165</v>
      </c>
      <c r="AA36" s="30" t="s">
        <v>195</v>
      </c>
      <c r="AB36" s="28" t="s">
        <v>56</v>
      </c>
      <c r="AC36" s="28" t="s">
        <v>142</v>
      </c>
      <c r="AD36" s="28" t="s">
        <v>53</v>
      </c>
      <c r="AE36" s="28"/>
      <c r="AF36" s="28" t="s">
        <v>53</v>
      </c>
      <c r="AG36" s="28" t="s">
        <v>77</v>
      </c>
      <c r="AH36" s="28">
        <v>0</v>
      </c>
      <c r="AI36" s="28">
        <v>0</v>
      </c>
      <c r="AJ36" s="28" t="s">
        <v>48</v>
      </c>
      <c r="AK36" s="28" t="s">
        <v>48</v>
      </c>
      <c r="AL36" s="28" t="s">
        <v>53</v>
      </c>
      <c r="AM36" s="28">
        <v>0</v>
      </c>
      <c r="AN36" s="28" t="s">
        <v>53</v>
      </c>
      <c r="AO36" s="30"/>
      <c r="AP36" s="30" t="s">
        <v>113</v>
      </c>
      <c r="AQ36" s="30" t="s">
        <v>489</v>
      </c>
    </row>
    <row r="37" spans="1:43" ht="72" x14ac:dyDescent="0.55000000000000004">
      <c r="A37" s="28">
        <v>35</v>
      </c>
      <c r="B37" s="29" t="s">
        <v>272</v>
      </c>
      <c r="C37" s="28" t="s">
        <v>273</v>
      </c>
      <c r="D37" s="28" t="s">
        <v>274</v>
      </c>
      <c r="E37" s="28">
        <v>-7.3043230000000001</v>
      </c>
      <c r="F37" s="28">
        <v>36.945538999999997</v>
      </c>
      <c r="G37" s="28">
        <v>619.5</v>
      </c>
      <c r="H37" s="28">
        <v>1.5</v>
      </c>
      <c r="I37" s="30" t="s">
        <v>275</v>
      </c>
      <c r="J37" s="28" t="s">
        <v>276</v>
      </c>
      <c r="K37" s="28">
        <v>8</v>
      </c>
      <c r="L37" s="28">
        <v>5</v>
      </c>
      <c r="M37" s="30" t="s">
        <v>72</v>
      </c>
      <c r="N37" s="30"/>
      <c r="O37" s="30" t="s">
        <v>85</v>
      </c>
      <c r="P37" s="30" t="s">
        <v>85</v>
      </c>
      <c r="Q37" s="30" t="s">
        <v>74</v>
      </c>
      <c r="R37" s="30" t="s">
        <v>118</v>
      </c>
      <c r="S37" s="28" t="s">
        <v>48</v>
      </c>
      <c r="T37" s="28" t="s">
        <v>50</v>
      </c>
      <c r="U37" s="30" t="s">
        <v>125</v>
      </c>
      <c r="V37" s="28">
        <v>2008</v>
      </c>
      <c r="W37" s="28" t="s">
        <v>76</v>
      </c>
      <c r="X37" s="28" t="s">
        <v>48</v>
      </c>
      <c r="Y37" s="28" t="s">
        <v>53</v>
      </c>
      <c r="Z37" s="30" t="s">
        <v>200</v>
      </c>
      <c r="AA37" s="30"/>
      <c r="AB37" s="28"/>
      <c r="AC37" s="28" t="s">
        <v>142</v>
      </c>
      <c r="AD37" s="28" t="s">
        <v>53</v>
      </c>
      <c r="AE37" s="28"/>
      <c r="AF37" s="28" t="s">
        <v>48</v>
      </c>
      <c r="AG37" s="28" t="s">
        <v>57</v>
      </c>
      <c r="AH37" s="28">
        <v>35</v>
      </c>
      <c r="AI37" s="28">
        <v>50</v>
      </c>
      <c r="AJ37" s="28" t="s">
        <v>93</v>
      </c>
      <c r="AK37" s="28" t="s">
        <v>53</v>
      </c>
      <c r="AL37" s="28" t="s">
        <v>53</v>
      </c>
      <c r="AM37" s="28">
        <v>10</v>
      </c>
      <c r="AN37" s="28" t="s">
        <v>48</v>
      </c>
      <c r="AO37" s="30" t="s">
        <v>68</v>
      </c>
      <c r="AP37" s="30" t="s">
        <v>113</v>
      </c>
      <c r="AQ37" s="30" t="s">
        <v>277</v>
      </c>
    </row>
    <row r="38" spans="1:43" ht="57.6" x14ac:dyDescent="0.55000000000000004">
      <c r="A38" s="28">
        <v>36</v>
      </c>
      <c r="B38" s="29">
        <v>37</v>
      </c>
      <c r="C38" s="28" t="s">
        <v>540</v>
      </c>
      <c r="D38" s="28" t="s">
        <v>541</v>
      </c>
      <c r="E38" s="28">
        <v>-8.3511950000000006</v>
      </c>
      <c r="F38" s="28">
        <v>36.721525999999997</v>
      </c>
      <c r="G38" s="28">
        <v>345.8</v>
      </c>
      <c r="H38" s="28">
        <v>2.1</v>
      </c>
      <c r="I38" s="30" t="s">
        <v>275</v>
      </c>
      <c r="J38" s="28" t="s">
        <v>276</v>
      </c>
      <c r="K38" s="28">
        <v>10</v>
      </c>
      <c r="L38" s="28">
        <v>5</v>
      </c>
      <c r="M38" s="30" t="s">
        <v>72</v>
      </c>
      <c r="N38" s="30"/>
      <c r="O38" s="30" t="s">
        <v>85</v>
      </c>
      <c r="P38" s="30" t="s">
        <v>85</v>
      </c>
      <c r="Q38" s="30" t="s">
        <v>74</v>
      </c>
      <c r="R38" s="30" t="s">
        <v>74</v>
      </c>
      <c r="S38" s="28" t="s">
        <v>53</v>
      </c>
      <c r="T38" s="28" t="s">
        <v>50</v>
      </c>
      <c r="U38" s="30" t="s">
        <v>51</v>
      </c>
      <c r="V38" s="28">
        <v>2015</v>
      </c>
      <c r="W38" s="28" t="s">
        <v>52</v>
      </c>
      <c r="X38" s="28" t="s">
        <v>48</v>
      </c>
      <c r="Y38" s="28" t="s">
        <v>48</v>
      </c>
      <c r="Z38" s="30" t="s">
        <v>200</v>
      </c>
      <c r="AA38" s="30" t="s">
        <v>281</v>
      </c>
      <c r="AB38" s="28" t="s">
        <v>95</v>
      </c>
      <c r="AC38" s="28" t="s">
        <v>142</v>
      </c>
      <c r="AD38" s="28" t="s">
        <v>53</v>
      </c>
      <c r="AE38" s="28"/>
      <c r="AF38" s="28"/>
      <c r="AG38" s="28"/>
      <c r="AH38" s="28"/>
      <c r="AI38" s="28"/>
      <c r="AJ38" s="28"/>
      <c r="AK38" s="28"/>
      <c r="AL38" s="28"/>
      <c r="AM38" s="28"/>
      <c r="AN38" s="28"/>
      <c r="AO38" s="30"/>
      <c r="AP38" s="30"/>
      <c r="AQ38" s="30" t="s">
        <v>542</v>
      </c>
    </row>
    <row r="39" spans="1:43" ht="43.2" x14ac:dyDescent="0.55000000000000004">
      <c r="A39" s="28">
        <v>37</v>
      </c>
      <c r="B39" s="29">
        <v>52</v>
      </c>
      <c r="C39" s="28" t="s">
        <v>278</v>
      </c>
      <c r="D39" s="28" t="s">
        <v>279</v>
      </c>
      <c r="E39" s="28">
        <v>-6.9129680000000002</v>
      </c>
      <c r="F39" s="28">
        <v>37.912694999999999</v>
      </c>
      <c r="G39" s="28">
        <v>483.8</v>
      </c>
      <c r="H39" s="28">
        <v>2.7</v>
      </c>
      <c r="I39" s="30" t="s">
        <v>43</v>
      </c>
      <c r="J39" s="28" t="s">
        <v>44</v>
      </c>
      <c r="K39" s="28">
        <v>2</v>
      </c>
      <c r="L39" s="28">
        <v>2</v>
      </c>
      <c r="M39" s="30" t="s">
        <v>105</v>
      </c>
      <c r="N39" s="30" t="s">
        <v>259</v>
      </c>
      <c r="O39" s="30" t="s">
        <v>46</v>
      </c>
      <c r="P39" s="30" t="s">
        <v>46</v>
      </c>
      <c r="Q39" s="30" t="s">
        <v>47</v>
      </c>
      <c r="R39" s="30" t="s">
        <v>47</v>
      </c>
      <c r="S39" s="28" t="s">
        <v>48</v>
      </c>
      <c r="T39" s="28" t="s">
        <v>108</v>
      </c>
      <c r="U39" s="30" t="s">
        <v>114</v>
      </c>
      <c r="V39" s="28">
        <v>2016</v>
      </c>
      <c r="W39" s="28" t="s">
        <v>52</v>
      </c>
      <c r="X39" s="28" t="s">
        <v>53</v>
      </c>
      <c r="Y39" s="28" t="s">
        <v>48</v>
      </c>
      <c r="Z39" s="30" t="s">
        <v>94</v>
      </c>
      <c r="AA39" s="30" t="s">
        <v>281</v>
      </c>
      <c r="AB39" s="28" t="s">
        <v>95</v>
      </c>
      <c r="AC39" s="28"/>
      <c r="AD39" s="28" t="s">
        <v>48</v>
      </c>
      <c r="AE39" s="28">
        <v>2</v>
      </c>
      <c r="AF39" s="28"/>
      <c r="AG39" s="28"/>
      <c r="AH39" s="28"/>
      <c r="AI39" s="28"/>
      <c r="AJ39" s="28"/>
      <c r="AK39" s="28"/>
      <c r="AL39" s="28"/>
      <c r="AM39" s="28"/>
      <c r="AN39" s="28"/>
      <c r="AO39" s="30"/>
      <c r="AP39" s="30"/>
      <c r="AQ39" s="30" t="s">
        <v>280</v>
      </c>
    </row>
    <row r="40" spans="1:43" ht="43.2" x14ac:dyDescent="0.55000000000000004">
      <c r="A40" s="28">
        <v>38</v>
      </c>
      <c r="B40" s="29">
        <v>2</v>
      </c>
      <c r="C40" s="28" t="s">
        <v>543</v>
      </c>
      <c r="D40" s="28" t="s">
        <v>544</v>
      </c>
      <c r="E40" s="28">
        <v>-6.8469329999999999</v>
      </c>
      <c r="F40" s="28">
        <v>38.486026000000003</v>
      </c>
      <c r="G40" s="28">
        <v>69.099999999999994</v>
      </c>
      <c r="H40" s="28">
        <v>1.8</v>
      </c>
      <c r="I40" s="30" t="s">
        <v>43</v>
      </c>
      <c r="J40" s="28" t="s">
        <v>44</v>
      </c>
      <c r="K40" s="28">
        <v>14</v>
      </c>
      <c r="L40" s="28">
        <v>2</v>
      </c>
      <c r="M40" s="30" t="s">
        <v>72</v>
      </c>
      <c r="N40" s="30"/>
      <c r="O40" s="30" t="s">
        <v>85</v>
      </c>
      <c r="P40" s="30" t="s">
        <v>85</v>
      </c>
      <c r="Q40" s="30" t="s">
        <v>118</v>
      </c>
      <c r="R40" s="30" t="s">
        <v>118</v>
      </c>
      <c r="S40" s="28" t="s">
        <v>53</v>
      </c>
      <c r="T40" s="28" t="s">
        <v>50</v>
      </c>
      <c r="U40" s="30" t="s">
        <v>125</v>
      </c>
      <c r="V40" s="28">
        <v>2016</v>
      </c>
      <c r="W40" s="28" t="s">
        <v>76</v>
      </c>
      <c r="X40" s="28" t="s">
        <v>48</v>
      </c>
      <c r="Y40" s="28" t="s">
        <v>53</v>
      </c>
      <c r="Z40" s="30" t="s">
        <v>200</v>
      </c>
      <c r="AA40" s="30"/>
      <c r="AB40" s="28"/>
      <c r="AC40" s="28" t="s">
        <v>142</v>
      </c>
      <c r="AD40" s="28" t="s">
        <v>53</v>
      </c>
      <c r="AE40" s="28"/>
      <c r="AF40" s="28"/>
      <c r="AG40" s="28"/>
      <c r="AH40" s="28"/>
      <c r="AI40" s="28"/>
      <c r="AJ40" s="28"/>
      <c r="AK40" s="28"/>
      <c r="AL40" s="28"/>
      <c r="AM40" s="28"/>
      <c r="AN40" s="28"/>
      <c r="AO40" s="30"/>
      <c r="AP40" s="30"/>
      <c r="AQ40" s="30" t="s">
        <v>545</v>
      </c>
    </row>
    <row r="41" spans="1:43" ht="43.2" x14ac:dyDescent="0.55000000000000004">
      <c r="A41" s="28">
        <v>39</v>
      </c>
      <c r="B41" s="29" t="s">
        <v>217</v>
      </c>
      <c r="C41" s="28" t="s">
        <v>218</v>
      </c>
      <c r="D41" s="28" t="s">
        <v>219</v>
      </c>
      <c r="E41" s="28">
        <v>-6.8211719999999998</v>
      </c>
      <c r="F41" s="28">
        <v>37.333132999999997</v>
      </c>
      <c r="G41" s="28">
        <v>412.7</v>
      </c>
      <c r="H41" s="28">
        <v>2.1</v>
      </c>
      <c r="I41" s="30" t="s">
        <v>60</v>
      </c>
      <c r="J41" s="28" t="s">
        <v>44</v>
      </c>
      <c r="K41" s="28">
        <v>0</v>
      </c>
      <c r="L41" s="28">
        <v>0</v>
      </c>
      <c r="M41" s="30" t="s">
        <v>72</v>
      </c>
      <c r="N41" s="30"/>
      <c r="O41" s="30" t="s">
        <v>85</v>
      </c>
      <c r="P41" s="30" t="s">
        <v>85</v>
      </c>
      <c r="Q41" s="30" t="s">
        <v>220</v>
      </c>
      <c r="R41" s="30" t="s">
        <v>220</v>
      </c>
      <c r="S41" s="28" t="s">
        <v>53</v>
      </c>
      <c r="T41" s="28" t="s">
        <v>64</v>
      </c>
      <c r="U41" s="30" t="s">
        <v>120</v>
      </c>
      <c r="V41" s="28">
        <v>2017</v>
      </c>
      <c r="W41" s="28" t="s">
        <v>76</v>
      </c>
      <c r="X41" s="28" t="s">
        <v>48</v>
      </c>
      <c r="Y41" s="28" t="s">
        <v>53</v>
      </c>
      <c r="Z41" s="30" t="s">
        <v>65</v>
      </c>
      <c r="AA41" s="30"/>
      <c r="AB41" s="28"/>
      <c r="AC41" s="28"/>
      <c r="AD41" s="28" t="s">
        <v>53</v>
      </c>
      <c r="AE41" s="28"/>
      <c r="AF41" s="28"/>
      <c r="AG41" s="28"/>
      <c r="AH41" s="28"/>
      <c r="AI41" s="28"/>
      <c r="AJ41" s="28"/>
      <c r="AK41" s="28"/>
      <c r="AL41" s="28"/>
      <c r="AM41" s="28"/>
      <c r="AN41" s="28"/>
      <c r="AO41" s="30"/>
      <c r="AP41" s="30"/>
      <c r="AQ41" s="30" t="s">
        <v>221</v>
      </c>
    </row>
    <row r="42" spans="1:43" ht="72" x14ac:dyDescent="0.55000000000000004">
      <c r="A42" s="28">
        <v>40</v>
      </c>
      <c r="B42" s="29">
        <v>120</v>
      </c>
      <c r="C42" s="28" t="s">
        <v>222</v>
      </c>
      <c r="D42" s="28" t="s">
        <v>223</v>
      </c>
      <c r="E42" s="28">
        <v>-7.2580479999999996</v>
      </c>
      <c r="F42" s="28">
        <v>38.879784999999998</v>
      </c>
      <c r="G42" s="28">
        <v>213.5</v>
      </c>
      <c r="H42" s="28">
        <v>1.25</v>
      </c>
      <c r="I42" s="30" t="s">
        <v>82</v>
      </c>
      <c r="J42" s="28" t="s">
        <v>44</v>
      </c>
      <c r="K42" s="28">
        <v>3</v>
      </c>
      <c r="L42" s="28">
        <v>3</v>
      </c>
      <c r="M42" s="30" t="s">
        <v>105</v>
      </c>
      <c r="N42" s="30" t="s">
        <v>224</v>
      </c>
      <c r="O42" s="30" t="s">
        <v>46</v>
      </c>
      <c r="P42" s="30" t="s">
        <v>85</v>
      </c>
      <c r="Q42" s="30" t="s">
        <v>198</v>
      </c>
      <c r="R42" s="30" t="s">
        <v>198</v>
      </c>
      <c r="S42" s="28" t="s">
        <v>48</v>
      </c>
      <c r="T42" s="28" t="s">
        <v>50</v>
      </c>
      <c r="U42" s="30" t="s">
        <v>125</v>
      </c>
      <c r="V42" s="28">
        <v>2013</v>
      </c>
      <c r="W42" s="28" t="s">
        <v>52</v>
      </c>
      <c r="X42" s="28" t="s">
        <v>48</v>
      </c>
      <c r="Y42" s="28" t="s">
        <v>48</v>
      </c>
      <c r="Z42" s="30" t="s">
        <v>54</v>
      </c>
      <c r="AA42" s="30" t="s">
        <v>224</v>
      </c>
      <c r="AB42" s="28" t="s">
        <v>56</v>
      </c>
      <c r="AC42" s="28"/>
      <c r="AD42" s="28" t="s">
        <v>53</v>
      </c>
      <c r="AE42" s="28"/>
      <c r="AF42" s="28"/>
      <c r="AG42" s="28"/>
      <c r="AH42" s="28"/>
      <c r="AI42" s="28"/>
      <c r="AJ42" s="28"/>
      <c r="AK42" s="28"/>
      <c r="AL42" s="28"/>
      <c r="AM42" s="28"/>
      <c r="AN42" s="28"/>
      <c r="AO42" s="30"/>
      <c r="AP42" s="30"/>
      <c r="AQ42" s="30" t="s">
        <v>225</v>
      </c>
    </row>
    <row r="43" spans="1:43" ht="28.8" x14ac:dyDescent="0.55000000000000004">
      <c r="A43" s="28">
        <v>41</v>
      </c>
      <c r="B43" s="29">
        <v>46</v>
      </c>
      <c r="C43" s="28" t="s">
        <v>572</v>
      </c>
      <c r="D43" s="28" t="s">
        <v>573</v>
      </c>
      <c r="E43" s="28">
        <v>-7.006742</v>
      </c>
      <c r="F43" s="28">
        <v>39.187314000000001</v>
      </c>
      <c r="G43" s="28">
        <v>54</v>
      </c>
      <c r="H43" s="28">
        <v>2.1</v>
      </c>
      <c r="I43" s="30" t="s">
        <v>82</v>
      </c>
      <c r="J43" s="28" t="s">
        <v>44</v>
      </c>
      <c r="K43" s="28">
        <v>2</v>
      </c>
      <c r="L43" s="28">
        <v>1.5</v>
      </c>
      <c r="M43" s="30" t="s">
        <v>105</v>
      </c>
      <c r="N43" s="30" t="s">
        <v>595</v>
      </c>
      <c r="O43" s="30" t="s">
        <v>46</v>
      </c>
      <c r="P43" s="30" t="s">
        <v>46</v>
      </c>
      <c r="Q43" s="30" t="s">
        <v>47</v>
      </c>
      <c r="R43" s="30" t="s">
        <v>47</v>
      </c>
      <c r="S43" s="28" t="s">
        <v>53</v>
      </c>
      <c r="T43" s="28" t="s">
        <v>50</v>
      </c>
      <c r="U43" s="30" t="s">
        <v>125</v>
      </c>
      <c r="V43" s="28" t="s">
        <v>95</v>
      </c>
      <c r="W43" s="28" t="s">
        <v>95</v>
      </c>
      <c r="X43" s="28"/>
      <c r="Y43" s="28"/>
      <c r="Z43" s="30"/>
      <c r="AA43" s="30"/>
      <c r="AB43" s="28"/>
      <c r="AC43" s="28"/>
      <c r="AD43" s="28"/>
      <c r="AE43" s="28"/>
      <c r="AF43" s="28"/>
      <c r="AG43" s="28"/>
      <c r="AH43" s="28"/>
      <c r="AI43" s="28"/>
      <c r="AJ43" s="28"/>
      <c r="AK43" s="28"/>
      <c r="AL43" s="28"/>
      <c r="AM43" s="28"/>
      <c r="AN43" s="28"/>
      <c r="AO43" s="30"/>
      <c r="AP43" s="30"/>
      <c r="AQ43" s="30" t="s">
        <v>574</v>
      </c>
    </row>
    <row r="44" spans="1:43" ht="43.2" x14ac:dyDescent="0.55000000000000004">
      <c r="A44" s="28">
        <v>42</v>
      </c>
      <c r="B44" s="29">
        <v>18</v>
      </c>
      <c r="C44" s="28" t="s">
        <v>546</v>
      </c>
      <c r="D44" s="28" t="s">
        <v>547</v>
      </c>
      <c r="E44" s="28">
        <v>-5.9097799999999996</v>
      </c>
      <c r="F44" s="28">
        <v>38.301543333333299</v>
      </c>
      <c r="G44" s="28">
        <v>336</v>
      </c>
      <c r="H44" s="28">
        <v>1</v>
      </c>
      <c r="I44" s="30" t="s">
        <v>275</v>
      </c>
      <c r="J44" s="28" t="s">
        <v>276</v>
      </c>
      <c r="K44" s="28">
        <v>9.6</v>
      </c>
      <c r="L44" s="28">
        <v>4</v>
      </c>
      <c r="M44" s="30" t="s">
        <v>72</v>
      </c>
      <c r="N44" s="30"/>
      <c r="O44" s="30" t="s">
        <v>85</v>
      </c>
      <c r="P44" s="30" t="s">
        <v>317</v>
      </c>
      <c r="Q44" s="30" t="s">
        <v>74</v>
      </c>
      <c r="R44" s="30" t="s">
        <v>74</v>
      </c>
      <c r="S44" s="28" t="s">
        <v>53</v>
      </c>
      <c r="T44" s="28" t="s">
        <v>50</v>
      </c>
      <c r="U44" s="30" t="s">
        <v>125</v>
      </c>
      <c r="V44" s="28">
        <v>2010</v>
      </c>
      <c r="W44" s="28" t="s">
        <v>76</v>
      </c>
      <c r="X44" s="28" t="s">
        <v>48</v>
      </c>
      <c r="Y44" s="28" t="s">
        <v>48</v>
      </c>
      <c r="Z44" s="30" t="s">
        <v>200</v>
      </c>
      <c r="AA44" s="30" t="s">
        <v>138</v>
      </c>
      <c r="AB44" s="28" t="s">
        <v>171</v>
      </c>
      <c r="AC44" s="28" t="s">
        <v>399</v>
      </c>
      <c r="AD44" s="28" t="s">
        <v>48</v>
      </c>
      <c r="AE44" s="28">
        <v>8</v>
      </c>
      <c r="AF44" s="28"/>
      <c r="AG44" s="28"/>
      <c r="AH44" s="28"/>
      <c r="AI44" s="28"/>
      <c r="AJ44" s="28"/>
      <c r="AK44" s="28"/>
      <c r="AL44" s="28"/>
      <c r="AM44" s="28"/>
      <c r="AN44" s="28"/>
      <c r="AO44" s="30"/>
      <c r="AP44" s="30"/>
      <c r="AQ44" s="30" t="s">
        <v>548</v>
      </c>
    </row>
    <row r="45" spans="1:43" ht="28.8" x14ac:dyDescent="0.55000000000000004">
      <c r="A45" s="28">
        <v>43</v>
      </c>
      <c r="B45" s="29">
        <v>36</v>
      </c>
      <c r="C45" s="28" t="s">
        <v>490</v>
      </c>
      <c r="D45" s="28" t="s">
        <v>491</v>
      </c>
      <c r="E45" s="28">
        <v>-5.3344800000000001</v>
      </c>
      <c r="F45" s="28">
        <v>37.491138999999997</v>
      </c>
      <c r="G45" s="28">
        <v>1091.7</v>
      </c>
      <c r="H45" s="28">
        <v>1.8</v>
      </c>
      <c r="I45" s="30" t="s">
        <v>60</v>
      </c>
      <c r="J45" s="28" t="s">
        <v>44</v>
      </c>
      <c r="K45" s="28">
        <v>4</v>
      </c>
      <c r="L45" s="28">
        <v>4</v>
      </c>
      <c r="M45" s="30" t="s">
        <v>72</v>
      </c>
      <c r="N45" s="30"/>
      <c r="O45" s="30" t="s">
        <v>46</v>
      </c>
      <c r="P45" s="30" t="s">
        <v>46</v>
      </c>
      <c r="Q45" s="30" t="s">
        <v>74</v>
      </c>
      <c r="R45" s="30" t="s">
        <v>198</v>
      </c>
      <c r="S45" s="28" t="s">
        <v>48</v>
      </c>
      <c r="T45" s="28" t="s">
        <v>50</v>
      </c>
      <c r="U45" s="30" t="s">
        <v>125</v>
      </c>
      <c r="V45" s="28">
        <v>2012</v>
      </c>
      <c r="W45" s="28" t="s">
        <v>52</v>
      </c>
      <c r="X45" s="28" t="s">
        <v>48</v>
      </c>
      <c r="Y45" s="28" t="s">
        <v>48</v>
      </c>
      <c r="Z45" s="30" t="s">
        <v>65</v>
      </c>
      <c r="AA45" s="30" t="s">
        <v>45</v>
      </c>
      <c r="AB45" s="28" t="s">
        <v>56</v>
      </c>
      <c r="AC45" s="28"/>
      <c r="AD45" s="28" t="s">
        <v>53</v>
      </c>
      <c r="AE45" s="28"/>
      <c r="AF45" s="28" t="s">
        <v>53</v>
      </c>
      <c r="AG45" s="28" t="s">
        <v>57</v>
      </c>
      <c r="AH45" s="28">
        <v>32</v>
      </c>
      <c r="AI45" s="28">
        <v>40</v>
      </c>
      <c r="AJ45" s="28" t="s">
        <v>48</v>
      </c>
      <c r="AK45" s="28" t="s">
        <v>53</v>
      </c>
      <c r="AL45" s="28" t="s">
        <v>53</v>
      </c>
      <c r="AM45" s="28">
        <v>0</v>
      </c>
      <c r="AN45" s="28" t="s">
        <v>53</v>
      </c>
      <c r="AO45" s="30"/>
      <c r="AP45" s="30" t="s">
        <v>113</v>
      </c>
      <c r="AQ45" s="30" t="s">
        <v>492</v>
      </c>
    </row>
    <row r="46" spans="1:43" ht="28.8" x14ac:dyDescent="0.55000000000000004">
      <c r="A46" s="28">
        <v>44</v>
      </c>
      <c r="B46" s="29">
        <v>89</v>
      </c>
      <c r="C46" s="28" t="s">
        <v>282</v>
      </c>
      <c r="D46" s="28" t="s">
        <v>283</v>
      </c>
      <c r="E46" s="28">
        <v>-5.4391689999999997</v>
      </c>
      <c r="F46" s="28">
        <v>37.586455000000001</v>
      </c>
      <c r="G46" s="28">
        <v>893.6</v>
      </c>
      <c r="H46" s="28">
        <v>1.8</v>
      </c>
      <c r="I46" s="30" t="s">
        <v>82</v>
      </c>
      <c r="J46" s="28" t="s">
        <v>44</v>
      </c>
      <c r="K46" s="28">
        <v>12</v>
      </c>
      <c r="L46" s="28">
        <v>10.3</v>
      </c>
      <c r="M46" s="30" t="s">
        <v>105</v>
      </c>
      <c r="N46" s="30" t="s">
        <v>163</v>
      </c>
      <c r="O46" s="30" t="s">
        <v>46</v>
      </c>
      <c r="P46" s="30" t="s">
        <v>46</v>
      </c>
      <c r="Q46" s="30" t="s">
        <v>74</v>
      </c>
      <c r="R46" s="30" t="s">
        <v>74</v>
      </c>
      <c r="S46" s="28" t="s">
        <v>48</v>
      </c>
      <c r="T46" s="28" t="s">
        <v>50</v>
      </c>
      <c r="U46" s="30" t="s">
        <v>125</v>
      </c>
      <c r="V46" s="28">
        <v>2006</v>
      </c>
      <c r="W46" s="28" t="s">
        <v>52</v>
      </c>
      <c r="X46" s="28" t="s">
        <v>93</v>
      </c>
      <c r="Y46" s="28" t="s">
        <v>48</v>
      </c>
      <c r="Z46" s="30" t="s">
        <v>285</v>
      </c>
      <c r="AA46" s="30" t="s">
        <v>45</v>
      </c>
      <c r="AB46" s="28" t="s">
        <v>56</v>
      </c>
      <c r="AC46" s="28"/>
      <c r="AD46" s="28" t="s">
        <v>53</v>
      </c>
      <c r="AE46" s="28"/>
      <c r="AF46" s="28"/>
      <c r="AG46" s="28"/>
      <c r="AH46" s="28"/>
      <c r="AI46" s="28"/>
      <c r="AJ46" s="28"/>
      <c r="AK46" s="28"/>
      <c r="AL46" s="28"/>
      <c r="AM46" s="28"/>
      <c r="AN46" s="28"/>
      <c r="AO46" s="30"/>
      <c r="AP46" s="30"/>
      <c r="AQ46" s="30" t="s">
        <v>284</v>
      </c>
    </row>
    <row r="47" spans="1:43" ht="43.2" x14ac:dyDescent="0.55000000000000004">
      <c r="A47" s="28">
        <v>45</v>
      </c>
      <c r="B47" s="29">
        <v>19</v>
      </c>
      <c r="C47" s="28" t="s">
        <v>507</v>
      </c>
      <c r="D47" s="28" t="s">
        <v>508</v>
      </c>
      <c r="E47" s="28">
        <v>-5.4662940000000004</v>
      </c>
      <c r="F47" s="28">
        <v>37.655788999999999</v>
      </c>
      <c r="G47" s="28">
        <v>834.7</v>
      </c>
      <c r="H47" s="28">
        <v>2.4</v>
      </c>
      <c r="I47" s="30" t="s">
        <v>117</v>
      </c>
      <c r="J47" s="28" t="s">
        <v>44</v>
      </c>
      <c r="K47" s="28">
        <v>11.7</v>
      </c>
      <c r="L47" s="28">
        <v>3</v>
      </c>
      <c r="M47" s="30" t="s">
        <v>72</v>
      </c>
      <c r="N47" s="30"/>
      <c r="O47" s="30" t="s">
        <v>46</v>
      </c>
      <c r="P47" s="30" t="s">
        <v>46</v>
      </c>
      <c r="Q47" s="30" t="s">
        <v>74</v>
      </c>
      <c r="R47" s="30" t="s">
        <v>62</v>
      </c>
      <c r="S47" s="28" t="s">
        <v>48</v>
      </c>
      <c r="T47" s="28" t="s">
        <v>50</v>
      </c>
      <c r="U47" s="30" t="s">
        <v>125</v>
      </c>
      <c r="V47" s="28">
        <v>2015</v>
      </c>
      <c r="W47" s="28" t="s">
        <v>52</v>
      </c>
      <c r="X47" s="28" t="s">
        <v>93</v>
      </c>
      <c r="Y47" s="28" t="s">
        <v>48</v>
      </c>
      <c r="Z47" s="30" t="s">
        <v>65</v>
      </c>
      <c r="AA47" s="30" t="s">
        <v>45</v>
      </c>
      <c r="AB47" s="28" t="s">
        <v>56</v>
      </c>
      <c r="AC47" s="28"/>
      <c r="AD47" s="28" t="s">
        <v>53</v>
      </c>
      <c r="AE47" s="28"/>
      <c r="AF47" s="28"/>
      <c r="AG47" s="28"/>
      <c r="AH47" s="28"/>
      <c r="AI47" s="28"/>
      <c r="AJ47" s="28"/>
      <c r="AK47" s="28"/>
      <c r="AL47" s="28"/>
      <c r="AM47" s="28"/>
      <c r="AN47" s="28"/>
      <c r="AO47" s="30"/>
      <c r="AP47" s="30"/>
      <c r="AQ47" s="30" t="s">
        <v>509</v>
      </c>
    </row>
    <row r="48" spans="1:43" ht="28.8" x14ac:dyDescent="0.55000000000000004">
      <c r="A48" s="28">
        <v>46</v>
      </c>
      <c r="B48" s="29">
        <v>117</v>
      </c>
      <c r="C48" s="28" t="s">
        <v>549</v>
      </c>
      <c r="D48" s="28" t="s">
        <v>550</v>
      </c>
      <c r="E48" s="28">
        <v>-5.5365019999999996</v>
      </c>
      <c r="F48" s="28">
        <v>37.694656999999999</v>
      </c>
      <c r="G48" s="28">
        <v>807.1</v>
      </c>
      <c r="H48" s="28">
        <v>1.5</v>
      </c>
      <c r="I48" s="30" t="s">
        <v>275</v>
      </c>
      <c r="J48" s="28" t="s">
        <v>276</v>
      </c>
      <c r="K48" s="28">
        <v>8.5</v>
      </c>
      <c r="L48" s="28">
        <v>5</v>
      </c>
      <c r="M48" s="30" t="s">
        <v>72</v>
      </c>
      <c r="N48" s="30"/>
      <c r="O48" s="30" t="s">
        <v>46</v>
      </c>
      <c r="P48" s="30" t="s">
        <v>46</v>
      </c>
      <c r="Q48" s="30" t="s">
        <v>118</v>
      </c>
      <c r="R48" s="30" t="s">
        <v>118</v>
      </c>
      <c r="S48" s="28" t="s">
        <v>48</v>
      </c>
      <c r="T48" s="28" t="s">
        <v>50</v>
      </c>
      <c r="U48" s="30" t="s">
        <v>125</v>
      </c>
      <c r="V48" s="32">
        <v>2014</v>
      </c>
      <c r="W48" s="28" t="s">
        <v>52</v>
      </c>
      <c r="X48" s="28" t="s">
        <v>93</v>
      </c>
      <c r="Y48" s="28" t="s">
        <v>48</v>
      </c>
      <c r="Z48" s="30" t="s">
        <v>65</v>
      </c>
      <c r="AA48" s="30" t="s">
        <v>281</v>
      </c>
      <c r="AB48" s="28" t="s">
        <v>95</v>
      </c>
      <c r="AC48" s="28"/>
      <c r="AD48" s="28" t="s">
        <v>53</v>
      </c>
      <c r="AE48" s="28"/>
      <c r="AF48" s="28"/>
      <c r="AG48" s="28"/>
      <c r="AH48" s="28"/>
      <c r="AI48" s="28"/>
      <c r="AJ48" s="28"/>
      <c r="AK48" s="28"/>
      <c r="AL48" s="28"/>
      <c r="AM48" s="28"/>
      <c r="AN48" s="28"/>
      <c r="AO48" s="30"/>
      <c r="AP48" s="30"/>
      <c r="AQ48" s="30" t="s">
        <v>551</v>
      </c>
    </row>
    <row r="49" spans="1:43" ht="28.8" x14ac:dyDescent="0.55000000000000004">
      <c r="A49" s="28">
        <v>47</v>
      </c>
      <c r="B49" s="29">
        <v>11</v>
      </c>
      <c r="C49" s="28" t="s">
        <v>286</v>
      </c>
      <c r="D49" s="28" t="s">
        <v>287</v>
      </c>
      <c r="E49" s="28">
        <v>-5.5429216666666603</v>
      </c>
      <c r="F49" s="28">
        <v>36.639426666666601</v>
      </c>
      <c r="G49" s="28">
        <v>1305.2</v>
      </c>
      <c r="H49" s="28">
        <v>2</v>
      </c>
      <c r="I49" s="30" t="s">
        <v>82</v>
      </c>
      <c r="J49" s="28" t="s">
        <v>44</v>
      </c>
      <c r="K49" s="28">
        <v>8</v>
      </c>
      <c r="L49" s="28">
        <v>3</v>
      </c>
      <c r="M49" s="30" t="s">
        <v>105</v>
      </c>
      <c r="N49" s="30" t="s">
        <v>55</v>
      </c>
      <c r="O49" s="30" t="s">
        <v>46</v>
      </c>
      <c r="P49" s="30" t="s">
        <v>46</v>
      </c>
      <c r="Q49" s="30" t="s">
        <v>74</v>
      </c>
      <c r="R49" s="30" t="s">
        <v>198</v>
      </c>
      <c r="S49" s="28" t="s">
        <v>53</v>
      </c>
      <c r="T49" s="28" t="s">
        <v>50</v>
      </c>
      <c r="U49" s="30" t="s">
        <v>125</v>
      </c>
      <c r="V49" s="28">
        <v>2012</v>
      </c>
      <c r="W49" s="28" t="s">
        <v>52</v>
      </c>
      <c r="X49" s="28" t="s">
        <v>53</v>
      </c>
      <c r="Y49" s="28" t="s">
        <v>48</v>
      </c>
      <c r="Z49" s="30" t="s">
        <v>65</v>
      </c>
      <c r="AA49" s="30" t="s">
        <v>45</v>
      </c>
      <c r="AB49" s="28" t="s">
        <v>56</v>
      </c>
      <c r="AC49" s="28"/>
      <c r="AD49" s="28" t="s">
        <v>53</v>
      </c>
      <c r="AE49" s="28"/>
      <c r="AF49" s="28" t="s">
        <v>48</v>
      </c>
      <c r="AG49" s="28" t="s">
        <v>57</v>
      </c>
      <c r="AH49" s="28">
        <v>14</v>
      </c>
      <c r="AI49" s="28">
        <v>60</v>
      </c>
      <c r="AJ49" s="28" t="s">
        <v>93</v>
      </c>
      <c r="AK49" s="28" t="s">
        <v>48</v>
      </c>
      <c r="AL49" s="28" t="s">
        <v>53</v>
      </c>
      <c r="AM49" s="28">
        <v>30</v>
      </c>
      <c r="AN49" s="28" t="s">
        <v>53</v>
      </c>
      <c r="AO49" s="30"/>
      <c r="AP49" s="30" t="s">
        <v>79</v>
      </c>
      <c r="AQ49" s="30" t="s">
        <v>288</v>
      </c>
    </row>
    <row r="50" spans="1:43" ht="28.8" x14ac:dyDescent="0.55000000000000004">
      <c r="A50" s="28">
        <v>49</v>
      </c>
      <c r="B50" s="29">
        <v>109</v>
      </c>
      <c r="C50" s="28" t="s">
        <v>289</v>
      </c>
      <c r="D50" s="28" t="s">
        <v>290</v>
      </c>
      <c r="E50" s="28">
        <v>-5.5511730000000004</v>
      </c>
      <c r="F50" s="28">
        <v>36.849330999999999</v>
      </c>
      <c r="G50" s="28">
        <v>1299.7</v>
      </c>
      <c r="H50" s="28">
        <v>1.5</v>
      </c>
      <c r="I50" s="30" t="s">
        <v>82</v>
      </c>
      <c r="J50" s="28" t="s">
        <v>44</v>
      </c>
      <c r="K50" s="28">
        <v>0</v>
      </c>
      <c r="L50" s="28">
        <v>0</v>
      </c>
      <c r="M50" s="30" t="s">
        <v>105</v>
      </c>
      <c r="N50" s="30" t="s">
        <v>163</v>
      </c>
      <c r="O50" s="30" t="s">
        <v>46</v>
      </c>
      <c r="P50" s="30" t="s">
        <v>46</v>
      </c>
      <c r="Q50" s="30" t="s">
        <v>74</v>
      </c>
      <c r="R50" s="30" t="s">
        <v>74</v>
      </c>
      <c r="S50" s="28" t="s">
        <v>53</v>
      </c>
      <c r="T50" s="28" t="s">
        <v>50</v>
      </c>
      <c r="U50" s="30" t="s">
        <v>125</v>
      </c>
      <c r="V50" s="28">
        <v>2012</v>
      </c>
      <c r="W50" s="28" t="s">
        <v>52</v>
      </c>
      <c r="X50" s="28" t="s">
        <v>93</v>
      </c>
      <c r="Y50" s="28" t="s">
        <v>48</v>
      </c>
      <c r="Z50" s="30" t="s">
        <v>65</v>
      </c>
      <c r="AA50" s="30" t="s">
        <v>45</v>
      </c>
      <c r="AB50" s="28" t="s">
        <v>171</v>
      </c>
      <c r="AC50" s="28"/>
      <c r="AD50" s="28" t="s">
        <v>53</v>
      </c>
      <c r="AE50" s="28"/>
      <c r="AF50" s="28"/>
      <c r="AG50" s="28"/>
      <c r="AH50" s="28"/>
      <c r="AI50" s="28"/>
      <c r="AJ50" s="28"/>
      <c r="AK50" s="28"/>
      <c r="AL50" s="28"/>
      <c r="AM50" s="28"/>
      <c r="AN50" s="28"/>
      <c r="AO50" s="30"/>
      <c r="AP50" s="30"/>
      <c r="AQ50" s="30" t="s">
        <v>288</v>
      </c>
    </row>
    <row r="51" spans="1:43" ht="28.8" x14ac:dyDescent="0.55000000000000004">
      <c r="A51" s="28">
        <v>50</v>
      </c>
      <c r="B51" s="29">
        <v>28</v>
      </c>
      <c r="C51" s="28" t="s">
        <v>187</v>
      </c>
      <c r="D51" s="28" t="s">
        <v>188</v>
      </c>
      <c r="E51" s="28">
        <v>-5.5129440000000001</v>
      </c>
      <c r="F51" s="28">
        <v>37.020896</v>
      </c>
      <c r="G51" s="28">
        <v>1358</v>
      </c>
      <c r="H51" s="28">
        <v>1.5</v>
      </c>
      <c r="I51" s="30" t="s">
        <v>60</v>
      </c>
      <c r="J51" s="28" t="s">
        <v>44</v>
      </c>
      <c r="K51" s="28">
        <v>0</v>
      </c>
      <c r="L51" s="28">
        <v>0</v>
      </c>
      <c r="M51" s="30" t="s">
        <v>105</v>
      </c>
      <c r="N51" s="30" t="s">
        <v>189</v>
      </c>
      <c r="O51" s="30" t="s">
        <v>46</v>
      </c>
      <c r="P51" s="30" t="s">
        <v>46</v>
      </c>
      <c r="Q51" s="30" t="s">
        <v>74</v>
      </c>
      <c r="R51" s="30" t="s">
        <v>74</v>
      </c>
      <c r="S51" s="28" t="s">
        <v>48</v>
      </c>
      <c r="T51" s="28" t="s">
        <v>50</v>
      </c>
      <c r="U51" s="30" t="s">
        <v>125</v>
      </c>
      <c r="V51" s="28">
        <v>2016</v>
      </c>
      <c r="W51" s="28" t="s">
        <v>52</v>
      </c>
      <c r="X51" s="28" t="s">
        <v>53</v>
      </c>
      <c r="Y51" s="28" t="s">
        <v>48</v>
      </c>
      <c r="Z51" s="30" t="s">
        <v>65</v>
      </c>
      <c r="AA51" s="30" t="s">
        <v>163</v>
      </c>
      <c r="AB51" s="28" t="s">
        <v>56</v>
      </c>
      <c r="AC51" s="28"/>
      <c r="AD51" s="28" t="s">
        <v>48</v>
      </c>
      <c r="AE51" s="28">
        <v>1</v>
      </c>
      <c r="AF51" s="28" t="s">
        <v>48</v>
      </c>
      <c r="AG51" s="28" t="s">
        <v>57</v>
      </c>
      <c r="AH51" s="28">
        <v>45</v>
      </c>
      <c r="AI51" s="28">
        <v>25</v>
      </c>
      <c r="AJ51" s="28" t="s">
        <v>48</v>
      </c>
      <c r="AK51" s="28" t="s">
        <v>48</v>
      </c>
      <c r="AL51" s="28" t="s">
        <v>48</v>
      </c>
      <c r="AM51" s="28"/>
      <c r="AN51" s="28"/>
      <c r="AO51" s="30"/>
      <c r="AP51" s="30"/>
      <c r="AQ51" s="30" t="s">
        <v>190</v>
      </c>
    </row>
    <row r="52" spans="1:43" ht="28.8" x14ac:dyDescent="0.55000000000000004">
      <c r="A52" s="28">
        <v>51</v>
      </c>
      <c r="B52" s="29">
        <v>58</v>
      </c>
      <c r="C52" s="28" t="s">
        <v>115</v>
      </c>
      <c r="D52" s="28" t="s">
        <v>116</v>
      </c>
      <c r="E52" s="28">
        <v>-6.083831</v>
      </c>
      <c r="F52" s="28">
        <v>36.358893999999999</v>
      </c>
      <c r="G52" s="28">
        <v>1023.1</v>
      </c>
      <c r="H52" s="28">
        <v>1.8</v>
      </c>
      <c r="I52" s="30" t="s">
        <v>117</v>
      </c>
      <c r="J52" s="28" t="s">
        <v>44</v>
      </c>
      <c r="K52" s="28">
        <v>5</v>
      </c>
      <c r="L52" s="28">
        <v>4.2</v>
      </c>
      <c r="M52" s="30" t="s">
        <v>72</v>
      </c>
      <c r="N52" s="30"/>
      <c r="O52" s="30" t="s">
        <v>85</v>
      </c>
      <c r="P52" s="30" t="s">
        <v>46</v>
      </c>
      <c r="Q52" s="30" t="s">
        <v>118</v>
      </c>
      <c r="R52" s="30" t="s">
        <v>118</v>
      </c>
      <c r="S52" s="28" t="s">
        <v>53</v>
      </c>
      <c r="T52" s="28" t="s">
        <v>64</v>
      </c>
      <c r="U52" s="30" t="s">
        <v>120</v>
      </c>
      <c r="V52" s="28">
        <v>2010</v>
      </c>
      <c r="W52" s="28" t="s">
        <v>52</v>
      </c>
      <c r="X52" s="28" t="s">
        <v>48</v>
      </c>
      <c r="Y52" s="28" t="s">
        <v>48</v>
      </c>
      <c r="Z52" s="30" t="s">
        <v>65</v>
      </c>
      <c r="AA52" s="30" t="s">
        <v>45</v>
      </c>
      <c r="AB52" s="28" t="s">
        <v>56</v>
      </c>
      <c r="AC52" s="28"/>
      <c r="AD52" s="28" t="s">
        <v>53</v>
      </c>
      <c r="AE52" s="28"/>
      <c r="AF52" s="28"/>
      <c r="AG52" s="28"/>
      <c r="AH52" s="28"/>
      <c r="AI52" s="28"/>
      <c r="AJ52" s="28"/>
      <c r="AK52" s="28"/>
      <c r="AL52" s="28"/>
      <c r="AM52" s="28"/>
      <c r="AN52" s="28"/>
      <c r="AO52" s="30"/>
      <c r="AP52" s="30"/>
      <c r="AQ52" s="30" t="s">
        <v>119</v>
      </c>
    </row>
    <row r="53" spans="1:43" ht="28.8" x14ac:dyDescent="0.55000000000000004">
      <c r="A53" s="28">
        <v>52</v>
      </c>
      <c r="B53" s="29">
        <v>13</v>
      </c>
      <c r="C53" s="28" t="s">
        <v>296</v>
      </c>
      <c r="D53" s="28" t="s">
        <v>297</v>
      </c>
      <c r="E53" s="28">
        <v>-6.7513839999999998</v>
      </c>
      <c r="F53" s="28">
        <v>36.288248000000003</v>
      </c>
      <c r="G53" s="28">
        <v>1786.8</v>
      </c>
      <c r="H53" s="28">
        <v>1.8</v>
      </c>
      <c r="I53" s="30" t="s">
        <v>60</v>
      </c>
      <c r="J53" s="28" t="s">
        <v>44</v>
      </c>
      <c r="K53" s="28">
        <v>0</v>
      </c>
      <c r="L53" s="28">
        <v>0</v>
      </c>
      <c r="M53" s="30" t="s">
        <v>105</v>
      </c>
      <c r="N53" s="30" t="s">
        <v>45</v>
      </c>
      <c r="O53" s="30" t="s">
        <v>46</v>
      </c>
      <c r="P53" s="30" t="s">
        <v>46</v>
      </c>
      <c r="Q53" s="30" t="s">
        <v>74</v>
      </c>
      <c r="R53" s="30" t="s">
        <v>74</v>
      </c>
      <c r="S53" s="28" t="s">
        <v>48</v>
      </c>
      <c r="T53" s="28" t="s">
        <v>50</v>
      </c>
      <c r="U53" s="30" t="s">
        <v>125</v>
      </c>
      <c r="V53" s="28">
        <v>2015</v>
      </c>
      <c r="W53" s="28" t="s">
        <v>299</v>
      </c>
      <c r="X53" s="28" t="s">
        <v>53</v>
      </c>
      <c r="Y53" s="28" t="s">
        <v>48</v>
      </c>
      <c r="Z53" s="30" t="s">
        <v>65</v>
      </c>
      <c r="AA53" s="30" t="s">
        <v>300</v>
      </c>
      <c r="AB53" s="28" t="s">
        <v>56</v>
      </c>
      <c r="AC53" s="28" t="s">
        <v>111</v>
      </c>
      <c r="AD53" s="28" t="s">
        <v>53</v>
      </c>
      <c r="AE53" s="28"/>
      <c r="AF53" s="28" t="s">
        <v>48</v>
      </c>
      <c r="AG53" s="28" t="s">
        <v>77</v>
      </c>
      <c r="AH53" s="28">
        <v>30</v>
      </c>
      <c r="AI53" s="28">
        <v>50</v>
      </c>
      <c r="AJ53" s="28" t="s">
        <v>53</v>
      </c>
      <c r="AK53" s="28" t="s">
        <v>48</v>
      </c>
      <c r="AL53" s="28" t="s">
        <v>48</v>
      </c>
      <c r="AM53" s="28"/>
      <c r="AN53" s="28"/>
      <c r="AO53" s="30"/>
      <c r="AP53" s="30"/>
      <c r="AQ53" s="30" t="s">
        <v>298</v>
      </c>
    </row>
    <row r="54" spans="1:43" ht="43.2" x14ac:dyDescent="0.55000000000000004">
      <c r="A54" s="28">
        <v>53</v>
      </c>
      <c r="B54" s="29">
        <v>84</v>
      </c>
      <c r="C54" s="28" t="s">
        <v>301</v>
      </c>
      <c r="D54" s="28" t="s">
        <v>302</v>
      </c>
      <c r="E54" s="28">
        <v>-6.5447369999999996</v>
      </c>
      <c r="F54" s="28">
        <v>36.014228000000003</v>
      </c>
      <c r="G54" s="28">
        <v>1024</v>
      </c>
      <c r="H54" s="28">
        <v>1.75</v>
      </c>
      <c r="I54" s="30" t="s">
        <v>60</v>
      </c>
      <c r="J54" s="28" t="s">
        <v>44</v>
      </c>
      <c r="K54" s="28">
        <v>0</v>
      </c>
      <c r="L54" s="28">
        <v>0</v>
      </c>
      <c r="M54" s="30" t="s">
        <v>72</v>
      </c>
      <c r="N54" s="30"/>
      <c r="O54" s="30" t="s">
        <v>46</v>
      </c>
      <c r="P54" s="30" t="s">
        <v>46</v>
      </c>
      <c r="Q54" s="30" t="s">
        <v>118</v>
      </c>
      <c r="R54" s="30" t="s">
        <v>118</v>
      </c>
      <c r="S54" s="28" t="s">
        <v>48</v>
      </c>
      <c r="T54" s="28" t="s">
        <v>50</v>
      </c>
      <c r="U54" s="30" t="s">
        <v>125</v>
      </c>
      <c r="V54" s="28">
        <v>2010</v>
      </c>
      <c r="W54" s="28" t="s">
        <v>52</v>
      </c>
      <c r="X54" s="28" t="s">
        <v>53</v>
      </c>
      <c r="Y54" s="28" t="s">
        <v>48</v>
      </c>
      <c r="Z54" s="30" t="s">
        <v>200</v>
      </c>
      <c r="AA54" s="30" t="s">
        <v>61</v>
      </c>
      <c r="AB54" s="28" t="s">
        <v>56</v>
      </c>
      <c r="AC54" s="28" t="s">
        <v>142</v>
      </c>
      <c r="AD54" s="28" t="s">
        <v>48</v>
      </c>
      <c r="AE54" s="28">
        <v>4</v>
      </c>
      <c r="AF54" s="28"/>
      <c r="AG54" s="28"/>
      <c r="AH54" s="28"/>
      <c r="AI54" s="28"/>
      <c r="AJ54" s="28"/>
      <c r="AK54" s="28"/>
      <c r="AL54" s="28"/>
      <c r="AM54" s="28"/>
      <c r="AN54" s="28"/>
      <c r="AO54" s="30"/>
      <c r="AP54" s="30"/>
      <c r="AQ54" s="30" t="s">
        <v>303</v>
      </c>
    </row>
    <row r="55" spans="1:43" ht="43.2" x14ac:dyDescent="0.55000000000000004">
      <c r="A55" s="28">
        <v>54</v>
      </c>
      <c r="B55" s="29">
        <v>119</v>
      </c>
      <c r="C55" s="28" t="s">
        <v>304</v>
      </c>
      <c r="D55" s="28" t="s">
        <v>305</v>
      </c>
      <c r="E55" s="28">
        <v>-6.5871740000000001</v>
      </c>
      <c r="F55" s="28">
        <v>35.778038000000002</v>
      </c>
      <c r="G55" s="28">
        <v>937.7</v>
      </c>
      <c r="H55" s="28">
        <v>1.8</v>
      </c>
      <c r="I55" s="30" t="s">
        <v>60</v>
      </c>
      <c r="J55" s="28" t="s">
        <v>44</v>
      </c>
      <c r="K55" s="28">
        <v>0</v>
      </c>
      <c r="L55" s="28">
        <v>0</v>
      </c>
      <c r="M55" s="30" t="s">
        <v>105</v>
      </c>
      <c r="N55" s="30" t="s">
        <v>205</v>
      </c>
      <c r="O55" s="30" t="s">
        <v>46</v>
      </c>
      <c r="P55" s="30" t="s">
        <v>46</v>
      </c>
      <c r="Q55" s="30" t="s">
        <v>118</v>
      </c>
      <c r="R55" s="30" t="s">
        <v>118</v>
      </c>
      <c r="S55" s="28" t="s">
        <v>48</v>
      </c>
      <c r="T55" s="28" t="s">
        <v>50</v>
      </c>
      <c r="U55" s="30" t="s">
        <v>125</v>
      </c>
      <c r="V55" s="32">
        <v>2014</v>
      </c>
      <c r="W55" s="28" t="s">
        <v>52</v>
      </c>
      <c r="X55" s="28" t="s">
        <v>48</v>
      </c>
      <c r="Y55" s="28" t="s">
        <v>48</v>
      </c>
      <c r="Z55" s="30" t="s">
        <v>200</v>
      </c>
      <c r="AA55" s="30" t="s">
        <v>84</v>
      </c>
      <c r="AB55" s="28" t="s">
        <v>56</v>
      </c>
      <c r="AC55" s="28" t="s">
        <v>142</v>
      </c>
      <c r="AD55" s="28" t="s">
        <v>48</v>
      </c>
      <c r="AE55" s="28">
        <v>1</v>
      </c>
      <c r="AF55" s="28"/>
      <c r="AG55" s="28"/>
      <c r="AH55" s="28"/>
      <c r="AI55" s="28"/>
      <c r="AJ55" s="28"/>
      <c r="AK55" s="28"/>
      <c r="AL55" s="28"/>
      <c r="AM55" s="28"/>
      <c r="AN55" s="28"/>
      <c r="AO55" s="30"/>
      <c r="AP55" s="30"/>
      <c r="AQ55" s="30" t="s">
        <v>306</v>
      </c>
    </row>
    <row r="56" spans="1:43" ht="57.6" x14ac:dyDescent="0.55000000000000004">
      <c r="A56" s="28">
        <v>55</v>
      </c>
      <c r="B56" s="29">
        <v>41</v>
      </c>
      <c r="C56" s="28" t="s">
        <v>307</v>
      </c>
      <c r="D56" s="28" t="s">
        <v>308</v>
      </c>
      <c r="E56" s="28">
        <v>-6.3944840000000003</v>
      </c>
      <c r="F56" s="28">
        <v>35.366916000000003</v>
      </c>
      <c r="G56" s="28">
        <v>882.3</v>
      </c>
      <c r="H56" s="28">
        <v>2.4</v>
      </c>
      <c r="I56" s="30" t="s">
        <v>82</v>
      </c>
      <c r="J56" s="28" t="s">
        <v>44</v>
      </c>
      <c r="K56" s="28">
        <v>0</v>
      </c>
      <c r="L56" s="28">
        <v>0</v>
      </c>
      <c r="M56" s="30" t="s">
        <v>105</v>
      </c>
      <c r="N56" s="30" t="s">
        <v>590</v>
      </c>
      <c r="O56" s="30" t="s">
        <v>46</v>
      </c>
      <c r="P56" s="30" t="s">
        <v>46</v>
      </c>
      <c r="Q56" s="30" t="s">
        <v>74</v>
      </c>
      <c r="R56" s="30" t="s">
        <v>74</v>
      </c>
      <c r="S56" s="28" t="s">
        <v>48</v>
      </c>
      <c r="T56" s="28" t="s">
        <v>50</v>
      </c>
      <c r="U56" s="30" t="s">
        <v>125</v>
      </c>
      <c r="V56" s="32">
        <v>2014</v>
      </c>
      <c r="W56" s="28" t="s">
        <v>52</v>
      </c>
      <c r="X56" s="28" t="s">
        <v>53</v>
      </c>
      <c r="Y56" s="28" t="s">
        <v>48</v>
      </c>
      <c r="Z56" s="30" t="s">
        <v>310</v>
      </c>
      <c r="AA56" s="30" t="s">
        <v>61</v>
      </c>
      <c r="AB56" s="28" t="s">
        <v>67</v>
      </c>
      <c r="AC56" s="28" t="s">
        <v>142</v>
      </c>
      <c r="AD56" s="28" t="s">
        <v>48</v>
      </c>
      <c r="AE56" s="28">
        <v>0</v>
      </c>
      <c r="AF56" s="28"/>
      <c r="AG56" s="28"/>
      <c r="AH56" s="28"/>
      <c r="AI56" s="28"/>
      <c r="AJ56" s="28"/>
      <c r="AK56" s="28"/>
      <c r="AL56" s="28"/>
      <c r="AM56" s="28"/>
      <c r="AN56" s="28"/>
      <c r="AO56" s="30"/>
      <c r="AP56" s="30"/>
      <c r="AQ56" s="30" t="s">
        <v>309</v>
      </c>
    </row>
    <row r="57" spans="1:43" ht="52.2" customHeight="1" x14ac:dyDescent="0.55000000000000004">
      <c r="A57" s="28">
        <v>56</v>
      </c>
      <c r="B57" s="29">
        <v>74</v>
      </c>
      <c r="C57" s="28" t="s">
        <v>311</v>
      </c>
      <c r="D57" s="28" t="s">
        <v>312</v>
      </c>
      <c r="E57" s="28">
        <v>-5.1200520000000003</v>
      </c>
      <c r="F57" s="28">
        <v>35.731558</v>
      </c>
      <c r="G57" s="28">
        <v>1171.7</v>
      </c>
      <c r="H57" s="28">
        <v>1.5</v>
      </c>
      <c r="I57" s="30" t="s">
        <v>82</v>
      </c>
      <c r="J57" s="28" t="s">
        <v>44</v>
      </c>
      <c r="K57" s="28">
        <v>0</v>
      </c>
      <c r="L57" s="28">
        <v>0</v>
      </c>
      <c r="M57" s="30" t="s">
        <v>105</v>
      </c>
      <c r="N57" s="30" t="s">
        <v>591</v>
      </c>
      <c r="O57" s="30" t="s">
        <v>46</v>
      </c>
      <c r="P57" s="30" t="s">
        <v>46</v>
      </c>
      <c r="Q57" s="30" t="s">
        <v>74</v>
      </c>
      <c r="R57" s="30" t="s">
        <v>74</v>
      </c>
      <c r="S57" s="28" t="s">
        <v>53</v>
      </c>
      <c r="T57" s="28" t="s">
        <v>50</v>
      </c>
      <c r="U57" s="30" t="s">
        <v>125</v>
      </c>
      <c r="V57" s="28">
        <v>2013</v>
      </c>
      <c r="W57" s="28" t="s">
        <v>52</v>
      </c>
      <c r="X57" s="28" t="s">
        <v>48</v>
      </c>
      <c r="Y57" s="28" t="s">
        <v>48</v>
      </c>
      <c r="Z57" s="30" t="s">
        <v>200</v>
      </c>
      <c r="AA57" s="30" t="s">
        <v>45</v>
      </c>
      <c r="AB57" s="28" t="s">
        <v>67</v>
      </c>
      <c r="AC57" s="28" t="s">
        <v>142</v>
      </c>
      <c r="AD57" s="28" t="s">
        <v>53</v>
      </c>
      <c r="AE57" s="28"/>
      <c r="AF57" s="28" t="s">
        <v>48</v>
      </c>
      <c r="AG57" s="28" t="s">
        <v>77</v>
      </c>
      <c r="AH57" s="28">
        <v>42</v>
      </c>
      <c r="AI57" s="28">
        <v>42</v>
      </c>
      <c r="AJ57" s="28" t="s">
        <v>48</v>
      </c>
      <c r="AK57" s="28" t="s">
        <v>48</v>
      </c>
      <c r="AL57" s="28" t="s">
        <v>48</v>
      </c>
      <c r="AM57" s="28"/>
      <c r="AN57" s="28"/>
      <c r="AO57" s="30"/>
      <c r="AP57" s="30"/>
      <c r="AQ57" s="30" t="s">
        <v>313</v>
      </c>
    </row>
    <row r="58" spans="1:43" ht="28.8" x14ac:dyDescent="0.55000000000000004">
      <c r="A58" s="28">
        <v>57</v>
      </c>
      <c r="B58" s="29" t="s">
        <v>582</v>
      </c>
      <c r="C58" s="28" t="s">
        <v>583</v>
      </c>
      <c r="D58" s="28" t="s">
        <v>584</v>
      </c>
      <c r="E58" s="28">
        <v>-5.1549480000000001</v>
      </c>
      <c r="F58" s="28">
        <v>35.310257</v>
      </c>
      <c r="G58" s="28">
        <v>1277</v>
      </c>
      <c r="H58" s="28">
        <v>2.4</v>
      </c>
      <c r="I58" s="30" t="s">
        <v>82</v>
      </c>
      <c r="J58" s="28" t="s">
        <v>44</v>
      </c>
      <c r="K58" s="28">
        <v>8</v>
      </c>
      <c r="L58" s="28">
        <v>8</v>
      </c>
      <c r="M58" s="30" t="s">
        <v>105</v>
      </c>
      <c r="N58" s="30" t="s">
        <v>316</v>
      </c>
      <c r="O58" s="30" t="s">
        <v>46</v>
      </c>
      <c r="P58" s="30" t="s">
        <v>46</v>
      </c>
      <c r="Q58" s="30" t="s">
        <v>74</v>
      </c>
      <c r="R58" s="30" t="s">
        <v>74</v>
      </c>
      <c r="S58" s="28" t="s">
        <v>48</v>
      </c>
      <c r="T58" s="28" t="s">
        <v>50</v>
      </c>
      <c r="U58" s="30" t="s">
        <v>125</v>
      </c>
      <c r="V58" s="28"/>
      <c r="W58" s="28"/>
      <c r="X58" s="28"/>
      <c r="Y58" s="28"/>
      <c r="Z58" s="30"/>
      <c r="AA58" s="30"/>
      <c r="AB58" s="28"/>
      <c r="AC58" s="28"/>
      <c r="AD58" s="28"/>
      <c r="AE58" s="28"/>
      <c r="AF58" s="28"/>
      <c r="AG58" s="28"/>
      <c r="AH58" s="28"/>
      <c r="AI58" s="28"/>
      <c r="AJ58" s="28"/>
      <c r="AK58" s="28"/>
      <c r="AL58" s="28"/>
      <c r="AM58" s="28"/>
      <c r="AN58" s="28"/>
      <c r="AO58" s="30"/>
      <c r="AP58" s="30"/>
      <c r="AQ58" s="30" t="s">
        <v>585</v>
      </c>
    </row>
    <row r="59" spans="1:43" ht="57.6" x14ac:dyDescent="0.55000000000000004">
      <c r="A59" s="28">
        <v>58</v>
      </c>
      <c r="B59" s="29">
        <v>101</v>
      </c>
      <c r="C59" s="28" t="s">
        <v>196</v>
      </c>
      <c r="D59" s="28" t="s">
        <v>197</v>
      </c>
      <c r="E59" s="28">
        <v>-5.0578409999999998</v>
      </c>
      <c r="F59" s="28">
        <v>35.466230000000003</v>
      </c>
      <c r="G59" s="28">
        <v>1217.7</v>
      </c>
      <c r="H59" s="28">
        <v>1.8</v>
      </c>
      <c r="I59" s="30" t="s">
        <v>82</v>
      </c>
      <c r="J59" s="28" t="s">
        <v>44</v>
      </c>
      <c r="K59" s="28">
        <v>11.3</v>
      </c>
      <c r="L59" s="28">
        <v>11.3</v>
      </c>
      <c r="M59" s="30" t="s">
        <v>105</v>
      </c>
      <c r="N59" s="30" t="s">
        <v>45</v>
      </c>
      <c r="O59" s="30" t="s">
        <v>46</v>
      </c>
      <c r="P59" s="30" t="s">
        <v>46</v>
      </c>
      <c r="Q59" s="30" t="s">
        <v>74</v>
      </c>
      <c r="R59" s="30" t="s">
        <v>198</v>
      </c>
      <c r="S59" s="28" t="s">
        <v>48</v>
      </c>
      <c r="T59" s="28" t="s">
        <v>50</v>
      </c>
      <c r="U59" s="30" t="s">
        <v>125</v>
      </c>
      <c r="V59" s="32">
        <v>2014</v>
      </c>
      <c r="W59" s="28" t="s">
        <v>52</v>
      </c>
      <c r="X59" s="28" t="s">
        <v>53</v>
      </c>
      <c r="Y59" s="28" t="s">
        <v>48</v>
      </c>
      <c r="Z59" s="30" t="s">
        <v>200</v>
      </c>
      <c r="AA59" s="30" t="s">
        <v>138</v>
      </c>
      <c r="AB59" s="28" t="s">
        <v>171</v>
      </c>
      <c r="AC59" s="28" t="s">
        <v>142</v>
      </c>
      <c r="AD59" s="28" t="s">
        <v>53</v>
      </c>
      <c r="AE59" s="28"/>
      <c r="AF59" s="28" t="s">
        <v>48</v>
      </c>
      <c r="AG59" s="28" t="s">
        <v>57</v>
      </c>
      <c r="AH59" s="28">
        <v>19</v>
      </c>
      <c r="AI59" s="28">
        <v>30</v>
      </c>
      <c r="AJ59" s="28" t="s">
        <v>53</v>
      </c>
      <c r="AK59" s="28" t="s">
        <v>48</v>
      </c>
      <c r="AL59" s="28" t="s">
        <v>53</v>
      </c>
      <c r="AM59" s="28">
        <v>4</v>
      </c>
      <c r="AN59" s="28" t="s">
        <v>48</v>
      </c>
      <c r="AO59" s="30" t="s">
        <v>201</v>
      </c>
      <c r="AP59" s="30" t="s">
        <v>151</v>
      </c>
      <c r="AQ59" s="30" t="s">
        <v>199</v>
      </c>
    </row>
    <row r="60" spans="1:43" ht="28.8" x14ac:dyDescent="0.55000000000000004">
      <c r="A60" s="28">
        <v>59</v>
      </c>
      <c r="B60" s="29">
        <v>34</v>
      </c>
      <c r="C60" s="28" t="s">
        <v>319</v>
      </c>
      <c r="D60" s="28" t="s">
        <v>320</v>
      </c>
      <c r="E60" s="28">
        <v>-5.2814139999999998</v>
      </c>
      <c r="F60" s="28">
        <v>35.830902999999999</v>
      </c>
      <c r="G60" s="28">
        <v>1155.9000000000001</v>
      </c>
      <c r="H60" s="28">
        <v>1.8</v>
      </c>
      <c r="I60" s="30" t="s">
        <v>82</v>
      </c>
      <c r="J60" s="28" t="s">
        <v>44</v>
      </c>
      <c r="K60" s="28">
        <v>4</v>
      </c>
      <c r="L60" s="28">
        <v>4</v>
      </c>
      <c r="M60" s="30" t="s">
        <v>105</v>
      </c>
      <c r="N60" s="30" t="s">
        <v>45</v>
      </c>
      <c r="O60" s="30" t="s">
        <v>46</v>
      </c>
      <c r="P60" s="30" t="s">
        <v>46</v>
      </c>
      <c r="Q60" s="30" t="s">
        <v>74</v>
      </c>
      <c r="R60" s="30" t="s">
        <v>74</v>
      </c>
      <c r="S60" s="28" t="s">
        <v>48</v>
      </c>
      <c r="T60" s="28" t="s">
        <v>50</v>
      </c>
      <c r="U60" s="30" t="s">
        <v>125</v>
      </c>
      <c r="V60" s="28">
        <v>2010</v>
      </c>
      <c r="W60" s="28" t="s">
        <v>52</v>
      </c>
      <c r="X60" s="28" t="s">
        <v>53</v>
      </c>
      <c r="Y60" s="28" t="s">
        <v>48</v>
      </c>
      <c r="Z60" s="30" t="s">
        <v>65</v>
      </c>
      <c r="AA60" s="30" t="s">
        <v>61</v>
      </c>
      <c r="AB60" s="28" t="s">
        <v>56</v>
      </c>
      <c r="AC60" s="28"/>
      <c r="AD60" s="28" t="s">
        <v>53</v>
      </c>
      <c r="AE60" s="28"/>
      <c r="AF60" s="28"/>
      <c r="AG60" s="28"/>
      <c r="AH60" s="28"/>
      <c r="AI60" s="28"/>
      <c r="AJ60" s="28"/>
      <c r="AK60" s="28"/>
      <c r="AL60" s="28"/>
      <c r="AM60" s="28"/>
      <c r="AN60" s="28"/>
      <c r="AO60" s="30"/>
      <c r="AP60" s="30"/>
      <c r="AQ60" s="30" t="s">
        <v>321</v>
      </c>
    </row>
    <row r="61" spans="1:43" ht="167.4" customHeight="1" x14ac:dyDescent="0.55000000000000004">
      <c r="A61" s="28">
        <v>60</v>
      </c>
      <c r="B61" s="29" t="s">
        <v>322</v>
      </c>
      <c r="C61" s="28" t="s">
        <v>323</v>
      </c>
      <c r="D61" s="28" t="s">
        <v>324</v>
      </c>
      <c r="E61" s="28">
        <v>-4.4927289999999998</v>
      </c>
      <c r="F61" s="28">
        <v>35.623998999999998</v>
      </c>
      <c r="G61" s="28">
        <v>1609.4</v>
      </c>
      <c r="H61" s="28">
        <v>1.25</v>
      </c>
      <c r="I61" s="30" t="s">
        <v>325</v>
      </c>
      <c r="J61" s="28" t="s">
        <v>44</v>
      </c>
      <c r="K61" s="28">
        <v>21</v>
      </c>
      <c r="L61" s="28">
        <v>3</v>
      </c>
      <c r="M61" s="30" t="s">
        <v>105</v>
      </c>
      <c r="N61" s="30" t="s">
        <v>193</v>
      </c>
      <c r="O61" s="30" t="s">
        <v>85</v>
      </c>
      <c r="P61" s="30" t="s">
        <v>85</v>
      </c>
      <c r="Q61" s="30" t="s">
        <v>74</v>
      </c>
      <c r="R61" s="30" t="s">
        <v>74</v>
      </c>
      <c r="S61" s="28" t="s">
        <v>48</v>
      </c>
      <c r="T61" s="28" t="s">
        <v>50</v>
      </c>
      <c r="U61" s="30" t="s">
        <v>125</v>
      </c>
      <c r="V61" s="28">
        <v>2016</v>
      </c>
      <c r="W61" s="28" t="s">
        <v>52</v>
      </c>
      <c r="X61" s="28" t="s">
        <v>48</v>
      </c>
      <c r="Y61" s="28" t="s">
        <v>48</v>
      </c>
      <c r="Z61" s="30" t="s">
        <v>200</v>
      </c>
      <c r="AA61" s="30" t="s">
        <v>327</v>
      </c>
      <c r="AB61" s="28" t="s">
        <v>56</v>
      </c>
      <c r="AC61" s="28" t="s">
        <v>142</v>
      </c>
      <c r="AD61" s="28" t="s">
        <v>53</v>
      </c>
      <c r="AE61" s="28"/>
      <c r="AF61" s="28"/>
      <c r="AG61" s="28"/>
      <c r="AH61" s="28"/>
      <c r="AI61" s="28"/>
      <c r="AJ61" s="28"/>
      <c r="AK61" s="28"/>
      <c r="AL61" s="28"/>
      <c r="AM61" s="28"/>
      <c r="AN61" s="28"/>
      <c r="AO61" s="30"/>
      <c r="AP61" s="30"/>
      <c r="AQ61" s="30" t="s">
        <v>326</v>
      </c>
    </row>
    <row r="62" spans="1:43" ht="43.2" x14ac:dyDescent="0.55000000000000004">
      <c r="A62" s="28">
        <v>61</v>
      </c>
      <c r="B62" s="29">
        <v>54</v>
      </c>
      <c r="C62" s="28" t="s">
        <v>328</v>
      </c>
      <c r="D62" s="28" t="s">
        <v>329</v>
      </c>
      <c r="E62" s="28">
        <v>-4.9733720000000003</v>
      </c>
      <c r="F62" s="28">
        <v>34.417569999999998</v>
      </c>
      <c r="G62" s="28">
        <v>1204.5</v>
      </c>
      <c r="H62" s="28">
        <v>1.5</v>
      </c>
      <c r="I62" s="30" t="s">
        <v>82</v>
      </c>
      <c r="J62" s="28" t="s">
        <v>44</v>
      </c>
      <c r="K62" s="28">
        <v>12</v>
      </c>
      <c r="L62" s="28">
        <v>11</v>
      </c>
      <c r="M62" s="30" t="s">
        <v>105</v>
      </c>
      <c r="N62" s="30" t="s">
        <v>45</v>
      </c>
      <c r="O62" s="30" t="s">
        <v>46</v>
      </c>
      <c r="P62" s="30" t="s">
        <v>46</v>
      </c>
      <c r="Q62" s="30" t="s">
        <v>74</v>
      </c>
      <c r="R62" s="30" t="s">
        <v>62</v>
      </c>
      <c r="S62" s="28" t="s">
        <v>48</v>
      </c>
      <c r="T62" s="28" t="s">
        <v>50</v>
      </c>
      <c r="U62" s="30" t="s">
        <v>125</v>
      </c>
      <c r="V62" s="28">
        <v>2017</v>
      </c>
      <c r="W62" s="28" t="s">
        <v>52</v>
      </c>
      <c r="X62" s="28" t="s">
        <v>48</v>
      </c>
      <c r="Y62" s="28" t="s">
        <v>48</v>
      </c>
      <c r="Z62" s="30" t="s">
        <v>200</v>
      </c>
      <c r="AA62" s="30" t="s">
        <v>45</v>
      </c>
      <c r="AB62" s="28" t="s">
        <v>67</v>
      </c>
      <c r="AC62" s="28" t="s">
        <v>331</v>
      </c>
      <c r="AD62" s="28" t="s">
        <v>53</v>
      </c>
      <c r="AE62" s="28"/>
      <c r="AF62" s="28"/>
      <c r="AG62" s="28"/>
      <c r="AH62" s="28"/>
      <c r="AI62" s="28"/>
      <c r="AJ62" s="28"/>
      <c r="AK62" s="28"/>
      <c r="AL62" s="28"/>
      <c r="AM62" s="28"/>
      <c r="AN62" s="28"/>
      <c r="AO62" s="30"/>
      <c r="AP62" s="30"/>
      <c r="AQ62" s="30" t="s">
        <v>330</v>
      </c>
    </row>
    <row r="63" spans="1:43" ht="43.2" x14ac:dyDescent="0.55000000000000004">
      <c r="A63" s="28">
        <v>62</v>
      </c>
      <c r="B63" s="29" t="s">
        <v>202</v>
      </c>
      <c r="C63" s="28" t="s">
        <v>203</v>
      </c>
      <c r="D63" s="28" t="s">
        <v>204</v>
      </c>
      <c r="E63" s="28">
        <v>-5.0642930000000002</v>
      </c>
      <c r="F63" s="28">
        <v>34.988695999999997</v>
      </c>
      <c r="G63" s="28">
        <v>1417.8</v>
      </c>
      <c r="H63" s="28">
        <v>2.1</v>
      </c>
      <c r="I63" s="30" t="s">
        <v>82</v>
      </c>
      <c r="J63" s="28" t="s">
        <v>44</v>
      </c>
      <c r="K63" s="28">
        <v>18</v>
      </c>
      <c r="L63" s="28">
        <v>15</v>
      </c>
      <c r="M63" s="30" t="s">
        <v>83</v>
      </c>
      <c r="N63" s="30" t="s">
        <v>205</v>
      </c>
      <c r="O63" s="30" t="s">
        <v>46</v>
      </c>
      <c r="P63" s="30" t="s">
        <v>85</v>
      </c>
      <c r="Q63" s="30" t="s">
        <v>118</v>
      </c>
      <c r="R63" s="30" t="s">
        <v>62</v>
      </c>
      <c r="S63" s="28" t="s">
        <v>48</v>
      </c>
      <c r="T63" s="28" t="s">
        <v>50</v>
      </c>
      <c r="U63" s="30" t="s">
        <v>207</v>
      </c>
      <c r="V63" s="28">
        <v>2015</v>
      </c>
      <c r="W63" s="28" t="s">
        <v>52</v>
      </c>
      <c r="X63" s="28" t="s">
        <v>48</v>
      </c>
      <c r="Y63" s="28" t="s">
        <v>48</v>
      </c>
      <c r="Z63" s="30" t="s">
        <v>200</v>
      </c>
      <c r="AA63" s="30" t="s">
        <v>61</v>
      </c>
      <c r="AB63" s="28" t="s">
        <v>56</v>
      </c>
      <c r="AC63" s="28" t="s">
        <v>111</v>
      </c>
      <c r="AD63" s="28" t="s">
        <v>53</v>
      </c>
      <c r="AE63" s="28"/>
      <c r="AF63" s="28" t="s">
        <v>53</v>
      </c>
      <c r="AG63" s="28" t="s">
        <v>57</v>
      </c>
      <c r="AH63" s="28">
        <v>22</v>
      </c>
      <c r="AI63" s="28">
        <v>62</v>
      </c>
      <c r="AJ63" s="28" t="s">
        <v>48</v>
      </c>
      <c r="AK63" s="28" t="s">
        <v>48</v>
      </c>
      <c r="AL63" s="28" t="s">
        <v>53</v>
      </c>
      <c r="AM63" s="28">
        <v>20</v>
      </c>
      <c r="AN63" s="28" t="s">
        <v>53</v>
      </c>
      <c r="AO63" s="30"/>
      <c r="AP63" s="30" t="s">
        <v>113</v>
      </c>
      <c r="AQ63" s="30" t="s">
        <v>206</v>
      </c>
    </row>
    <row r="64" spans="1:43" ht="43.2" x14ac:dyDescent="0.55000000000000004">
      <c r="A64" s="28">
        <v>63</v>
      </c>
      <c r="B64" s="29">
        <v>118</v>
      </c>
      <c r="C64" s="28" t="s">
        <v>314</v>
      </c>
      <c r="D64" s="28" t="s">
        <v>315</v>
      </c>
      <c r="E64" s="28">
        <v>-5.6242999999999999</v>
      </c>
      <c r="F64" s="28">
        <v>34.892899999999997</v>
      </c>
      <c r="G64" s="28">
        <v>1327.7</v>
      </c>
      <c r="H64" s="28">
        <v>1.8</v>
      </c>
      <c r="I64" s="30" t="s">
        <v>82</v>
      </c>
      <c r="J64" s="28" t="s">
        <v>44</v>
      </c>
      <c r="K64" s="28">
        <v>0</v>
      </c>
      <c r="L64" s="28">
        <v>0</v>
      </c>
      <c r="M64" s="30" t="s">
        <v>105</v>
      </c>
      <c r="N64" s="30" t="s">
        <v>316</v>
      </c>
      <c r="O64" s="30" t="s">
        <v>317</v>
      </c>
      <c r="P64" s="30" t="s">
        <v>85</v>
      </c>
      <c r="Q64" s="30" t="s">
        <v>74</v>
      </c>
      <c r="R64" s="30" t="s">
        <v>74</v>
      </c>
      <c r="S64" s="28" t="s">
        <v>53</v>
      </c>
      <c r="T64" s="28" t="s">
        <v>50</v>
      </c>
      <c r="U64" s="30" t="s">
        <v>125</v>
      </c>
      <c r="V64" s="28">
        <v>2015</v>
      </c>
      <c r="W64" s="28" t="s">
        <v>52</v>
      </c>
      <c r="X64" s="28" t="s">
        <v>48</v>
      </c>
      <c r="Y64" s="28" t="s">
        <v>48</v>
      </c>
      <c r="Z64" s="30" t="s">
        <v>200</v>
      </c>
      <c r="AA64" s="30" t="s">
        <v>316</v>
      </c>
      <c r="AB64" s="28" t="s">
        <v>171</v>
      </c>
      <c r="AC64" s="28" t="s">
        <v>111</v>
      </c>
      <c r="AD64" s="28" t="s">
        <v>53</v>
      </c>
      <c r="AE64" s="28"/>
      <c r="AF64" s="28" t="s">
        <v>48</v>
      </c>
      <c r="AG64" s="28" t="s">
        <v>77</v>
      </c>
      <c r="AH64" s="28">
        <v>18</v>
      </c>
      <c r="AI64" s="28">
        <v>58</v>
      </c>
      <c r="AJ64" s="28" t="s">
        <v>93</v>
      </c>
      <c r="AK64" s="28" t="s">
        <v>48</v>
      </c>
      <c r="AL64" s="28" t="s">
        <v>53</v>
      </c>
      <c r="AM64" s="28">
        <v>18</v>
      </c>
      <c r="AN64" s="28" t="s">
        <v>53</v>
      </c>
      <c r="AO64" s="30"/>
      <c r="AP64" s="30" t="s">
        <v>113</v>
      </c>
      <c r="AQ64" s="30" t="s">
        <v>318</v>
      </c>
    </row>
    <row r="65" spans="1:43" ht="26.7" customHeight="1" x14ac:dyDescent="0.55000000000000004">
      <c r="A65" s="28">
        <v>64</v>
      </c>
      <c r="B65" s="29">
        <v>59</v>
      </c>
      <c r="C65" s="28" t="s">
        <v>338</v>
      </c>
      <c r="D65" s="28" t="s">
        <v>339</v>
      </c>
      <c r="E65" s="28">
        <v>-5.7242879999999996</v>
      </c>
      <c r="F65" s="28">
        <v>34.823121</v>
      </c>
      <c r="G65" s="28">
        <v>1261.8</v>
      </c>
      <c r="H65" s="28">
        <v>1.5</v>
      </c>
      <c r="I65" s="30" t="s">
        <v>340</v>
      </c>
      <c r="J65" s="28" t="s">
        <v>44</v>
      </c>
      <c r="K65" s="28">
        <v>3</v>
      </c>
      <c r="L65" s="28">
        <v>3</v>
      </c>
      <c r="M65" s="30" t="s">
        <v>341</v>
      </c>
      <c r="N65" s="30"/>
      <c r="O65" s="30" t="s">
        <v>46</v>
      </c>
      <c r="P65" s="30" t="s">
        <v>46</v>
      </c>
      <c r="Q65" s="30" t="s">
        <v>118</v>
      </c>
      <c r="R65" s="30" t="s">
        <v>118</v>
      </c>
      <c r="S65" s="28" t="s">
        <v>48</v>
      </c>
      <c r="T65" s="28" t="s">
        <v>64</v>
      </c>
      <c r="U65" s="30" t="s">
        <v>343</v>
      </c>
      <c r="V65" s="28">
        <v>2015</v>
      </c>
      <c r="W65" s="28" t="s">
        <v>52</v>
      </c>
      <c r="X65" s="28" t="s">
        <v>93</v>
      </c>
      <c r="Y65" s="28" t="s">
        <v>48</v>
      </c>
      <c r="Z65" s="30" t="s">
        <v>200</v>
      </c>
      <c r="AA65" s="30" t="s">
        <v>84</v>
      </c>
      <c r="AB65" s="28" t="s">
        <v>56</v>
      </c>
      <c r="AC65" s="28" t="s">
        <v>111</v>
      </c>
      <c r="AD65" s="28" t="s">
        <v>48</v>
      </c>
      <c r="AE65" s="28">
        <v>3</v>
      </c>
      <c r="AF65" s="28"/>
      <c r="AG65" s="28"/>
      <c r="AH65" s="28"/>
      <c r="AI65" s="28"/>
      <c r="AJ65" s="28"/>
      <c r="AK65" s="28"/>
      <c r="AL65" s="28"/>
      <c r="AM65" s="28"/>
      <c r="AN65" s="28"/>
      <c r="AO65" s="30"/>
      <c r="AP65" s="30"/>
      <c r="AQ65" s="30" t="s">
        <v>342</v>
      </c>
    </row>
    <row r="66" spans="1:43" ht="45.9" customHeight="1" x14ac:dyDescent="0.55000000000000004">
      <c r="A66" s="28">
        <v>65</v>
      </c>
      <c r="B66" s="29">
        <v>93</v>
      </c>
      <c r="C66" s="28" t="s">
        <v>212</v>
      </c>
      <c r="D66" s="28" t="s">
        <v>213</v>
      </c>
      <c r="E66" s="28">
        <v>-6.3893579999999996</v>
      </c>
      <c r="F66" s="28">
        <v>34.840707999999999</v>
      </c>
      <c r="G66" s="28">
        <v>1149.3</v>
      </c>
      <c r="H66" s="28">
        <v>1.8</v>
      </c>
      <c r="I66" s="30" t="s">
        <v>60</v>
      </c>
      <c r="J66" s="28" t="s">
        <v>44</v>
      </c>
      <c r="K66" s="28">
        <v>0</v>
      </c>
      <c r="L66" s="28">
        <v>0</v>
      </c>
      <c r="M66" s="30" t="s">
        <v>214</v>
      </c>
      <c r="N66" s="30"/>
      <c r="O66" s="30" t="s">
        <v>46</v>
      </c>
      <c r="P66" s="30" t="s">
        <v>46</v>
      </c>
      <c r="Q66" s="30" t="s">
        <v>74</v>
      </c>
      <c r="R66" s="30" t="s">
        <v>118</v>
      </c>
      <c r="S66" s="28" t="s">
        <v>48</v>
      </c>
      <c r="T66" s="28" t="s">
        <v>50</v>
      </c>
      <c r="U66" s="30" t="s">
        <v>207</v>
      </c>
      <c r="V66" s="28">
        <v>2013</v>
      </c>
      <c r="W66" s="28" t="s">
        <v>52</v>
      </c>
      <c r="X66" s="28" t="s">
        <v>53</v>
      </c>
      <c r="Y66" s="28" t="s">
        <v>48</v>
      </c>
      <c r="Z66" s="30" t="s">
        <v>216</v>
      </c>
      <c r="AA66" s="30" t="s">
        <v>45</v>
      </c>
      <c r="AB66" s="28" t="s">
        <v>56</v>
      </c>
      <c r="AC66" s="28" t="s">
        <v>111</v>
      </c>
      <c r="AD66" s="28" t="s">
        <v>48</v>
      </c>
      <c r="AE66" s="28">
        <v>5</v>
      </c>
      <c r="AF66" s="28" t="s">
        <v>53</v>
      </c>
      <c r="AG66" s="28" t="s">
        <v>57</v>
      </c>
      <c r="AH66" s="28">
        <v>45</v>
      </c>
      <c r="AI66" s="28">
        <v>40</v>
      </c>
      <c r="AJ66" s="28" t="s">
        <v>53</v>
      </c>
      <c r="AK66" s="28" t="s">
        <v>48</v>
      </c>
      <c r="AL66" s="28" t="s">
        <v>53</v>
      </c>
      <c r="AM66" s="28">
        <v>5</v>
      </c>
      <c r="AN66" s="28" t="s">
        <v>53</v>
      </c>
      <c r="AO66" s="30"/>
      <c r="AP66" s="30" t="s">
        <v>113</v>
      </c>
      <c r="AQ66" s="30" t="s">
        <v>215</v>
      </c>
    </row>
    <row r="67" spans="1:43" ht="43.2" x14ac:dyDescent="0.55000000000000004">
      <c r="A67" s="28">
        <v>66</v>
      </c>
      <c r="B67" s="29">
        <v>35</v>
      </c>
      <c r="C67" s="28" t="s">
        <v>510</v>
      </c>
      <c r="D67" s="28" t="s">
        <v>511</v>
      </c>
      <c r="E67" s="28">
        <v>-6.6622890000000003</v>
      </c>
      <c r="F67" s="28">
        <v>35.037775000000003</v>
      </c>
      <c r="G67" s="28">
        <v>1063.5</v>
      </c>
      <c r="H67" s="28">
        <v>1.5</v>
      </c>
      <c r="I67" s="30" t="s">
        <v>43</v>
      </c>
      <c r="J67" s="28" t="s">
        <v>44</v>
      </c>
      <c r="K67" s="28">
        <v>13</v>
      </c>
      <c r="L67" s="28">
        <v>10</v>
      </c>
      <c r="M67" s="30" t="s">
        <v>381</v>
      </c>
      <c r="N67" s="30"/>
      <c r="O67" s="30" t="s">
        <v>46</v>
      </c>
      <c r="P67" s="30" t="s">
        <v>46</v>
      </c>
      <c r="Q67" s="30" t="s">
        <v>118</v>
      </c>
      <c r="R67" s="30" t="s">
        <v>118</v>
      </c>
      <c r="S67" s="28" t="s">
        <v>48</v>
      </c>
      <c r="T67" s="28" t="s">
        <v>50</v>
      </c>
      <c r="U67" s="30" t="s">
        <v>125</v>
      </c>
      <c r="V67" s="28">
        <v>2016</v>
      </c>
      <c r="W67" s="28" t="s">
        <v>52</v>
      </c>
      <c r="X67" s="28" t="s">
        <v>53</v>
      </c>
      <c r="Y67" s="28" t="s">
        <v>48</v>
      </c>
      <c r="Z67" s="30" t="s">
        <v>65</v>
      </c>
      <c r="AA67" s="30" t="s">
        <v>45</v>
      </c>
      <c r="AB67" s="28" t="s">
        <v>67</v>
      </c>
      <c r="AC67" s="28"/>
      <c r="AD67" s="28" t="s">
        <v>48</v>
      </c>
      <c r="AE67" s="28">
        <v>3</v>
      </c>
      <c r="AF67" s="28" t="s">
        <v>48</v>
      </c>
      <c r="AG67" s="28" t="s">
        <v>77</v>
      </c>
      <c r="AH67" s="28">
        <v>50</v>
      </c>
      <c r="AI67" s="28">
        <v>50</v>
      </c>
      <c r="AJ67" s="28" t="s">
        <v>53</v>
      </c>
      <c r="AK67" s="28" t="s">
        <v>48</v>
      </c>
      <c r="AL67" s="28" t="s">
        <v>53</v>
      </c>
      <c r="AM67" s="28">
        <v>44</v>
      </c>
      <c r="AN67" s="28" t="s">
        <v>53</v>
      </c>
      <c r="AO67" s="30"/>
      <c r="AP67" s="30" t="s">
        <v>61</v>
      </c>
      <c r="AQ67" s="30" t="s">
        <v>512</v>
      </c>
    </row>
    <row r="68" spans="1:43" ht="43.2" x14ac:dyDescent="0.55000000000000004">
      <c r="A68" s="28">
        <v>67</v>
      </c>
      <c r="B68" s="29" t="s">
        <v>355</v>
      </c>
      <c r="C68" s="28" t="s">
        <v>356</v>
      </c>
      <c r="D68" s="28" t="s">
        <v>357</v>
      </c>
      <c r="E68" s="28">
        <v>-6.2202859999999998</v>
      </c>
      <c r="F68" s="28">
        <v>35.080657000000002</v>
      </c>
      <c r="G68" s="28">
        <v>1218.5</v>
      </c>
      <c r="H68" s="28">
        <v>1.25</v>
      </c>
      <c r="I68" s="30" t="s">
        <v>60</v>
      </c>
      <c r="J68" s="28" t="s">
        <v>44</v>
      </c>
      <c r="K68" s="28">
        <v>0</v>
      </c>
      <c r="L68" s="28">
        <v>0</v>
      </c>
      <c r="M68" s="30" t="s">
        <v>105</v>
      </c>
      <c r="N68" s="30" t="s">
        <v>45</v>
      </c>
      <c r="O68" s="30" t="s">
        <v>46</v>
      </c>
      <c r="P68" s="30" t="s">
        <v>46</v>
      </c>
      <c r="Q68" s="30" t="s">
        <v>74</v>
      </c>
      <c r="R68" s="30" t="s">
        <v>62</v>
      </c>
      <c r="S68" s="28" t="s">
        <v>48</v>
      </c>
      <c r="T68" s="28" t="s">
        <v>50</v>
      </c>
      <c r="U68" s="30" t="s">
        <v>125</v>
      </c>
      <c r="V68" s="32">
        <v>2014</v>
      </c>
      <c r="W68" s="28" t="s">
        <v>52</v>
      </c>
      <c r="X68" s="28" t="s">
        <v>53</v>
      </c>
      <c r="Y68" s="28" t="s">
        <v>48</v>
      </c>
      <c r="Z68" s="30" t="s">
        <v>65</v>
      </c>
      <c r="AA68" s="30" t="s">
        <v>45</v>
      </c>
      <c r="AB68" s="28" t="s">
        <v>56</v>
      </c>
      <c r="AC68" s="28"/>
      <c r="AD68" s="28" t="s">
        <v>53</v>
      </c>
      <c r="AE68" s="28"/>
      <c r="AF68" s="28"/>
      <c r="AG68" s="28"/>
      <c r="AH68" s="28"/>
      <c r="AI68" s="28"/>
      <c r="AJ68" s="28"/>
      <c r="AK68" s="28"/>
      <c r="AL68" s="28"/>
      <c r="AM68" s="28"/>
      <c r="AN68" s="28"/>
      <c r="AO68" s="30"/>
      <c r="AP68" s="30"/>
      <c r="AQ68" s="30" t="s">
        <v>358</v>
      </c>
    </row>
    <row r="69" spans="1:43" ht="28.8" x14ac:dyDescent="0.55000000000000004">
      <c r="A69" s="28">
        <v>68</v>
      </c>
      <c r="B69" s="29" t="s">
        <v>552</v>
      </c>
      <c r="C69" s="28" t="s">
        <v>553</v>
      </c>
      <c r="D69" s="28" t="s">
        <v>554</v>
      </c>
      <c r="E69" s="28">
        <v>-6.6949779999999999</v>
      </c>
      <c r="F69" s="28">
        <v>33.584449999999997</v>
      </c>
      <c r="G69" s="28">
        <v>1257.2</v>
      </c>
      <c r="H69" s="28">
        <v>1.25</v>
      </c>
      <c r="I69" s="30" t="s">
        <v>43</v>
      </c>
      <c r="J69" s="28" t="s">
        <v>44</v>
      </c>
      <c r="K69" s="28">
        <v>6.3</v>
      </c>
      <c r="L69" s="28">
        <v>5</v>
      </c>
      <c r="M69" s="30" t="s">
        <v>601</v>
      </c>
      <c r="N69" s="30"/>
      <c r="O69" s="30" t="s">
        <v>46</v>
      </c>
      <c r="P69" s="30" t="s">
        <v>46</v>
      </c>
      <c r="Q69" s="30" t="s">
        <v>118</v>
      </c>
      <c r="R69" s="30" t="s">
        <v>118</v>
      </c>
      <c r="S69" s="28" t="s">
        <v>48</v>
      </c>
      <c r="T69" s="28" t="s">
        <v>50</v>
      </c>
      <c r="U69" s="30" t="s">
        <v>125</v>
      </c>
      <c r="V69" s="28">
        <v>2012</v>
      </c>
      <c r="W69" s="28" t="s">
        <v>52</v>
      </c>
      <c r="X69" s="28" t="s">
        <v>53</v>
      </c>
      <c r="Y69" s="28" t="s">
        <v>48</v>
      </c>
      <c r="Z69" s="30" t="s">
        <v>65</v>
      </c>
      <c r="AA69" s="30" t="s">
        <v>281</v>
      </c>
      <c r="AB69" s="28" t="s">
        <v>95</v>
      </c>
      <c r="AC69" s="28"/>
      <c r="AD69" s="28" t="s">
        <v>53</v>
      </c>
      <c r="AE69" s="28"/>
      <c r="AF69" s="28"/>
      <c r="AG69" s="28"/>
      <c r="AH69" s="28"/>
      <c r="AI69" s="28"/>
      <c r="AJ69" s="28"/>
      <c r="AK69" s="28"/>
      <c r="AL69" s="28"/>
      <c r="AM69" s="28"/>
      <c r="AN69" s="28"/>
      <c r="AO69" s="30"/>
      <c r="AP69" s="30"/>
      <c r="AQ69" s="30" t="s">
        <v>555</v>
      </c>
    </row>
    <row r="70" spans="1:43" ht="115.2" x14ac:dyDescent="0.55000000000000004">
      <c r="A70" s="28">
        <v>69</v>
      </c>
      <c r="B70" s="29">
        <v>114</v>
      </c>
      <c r="C70" s="28" t="s">
        <v>359</v>
      </c>
      <c r="D70" s="28" t="s">
        <v>360</v>
      </c>
      <c r="E70" s="28">
        <v>-6.7482670000000002</v>
      </c>
      <c r="F70" s="28">
        <v>33.539771000000002</v>
      </c>
      <c r="G70" s="28">
        <v>1300.5</v>
      </c>
      <c r="H70" s="28">
        <v>1.5</v>
      </c>
      <c r="I70" s="30" t="s">
        <v>60</v>
      </c>
      <c r="J70" s="28" t="s">
        <v>44</v>
      </c>
      <c r="K70" s="28">
        <v>0</v>
      </c>
      <c r="L70" s="28">
        <v>0</v>
      </c>
      <c r="M70" s="30" t="s">
        <v>381</v>
      </c>
      <c r="N70" s="30"/>
      <c r="O70" s="30" t="s">
        <v>46</v>
      </c>
      <c r="P70" s="30" t="s">
        <v>46</v>
      </c>
      <c r="Q70" s="30" t="s">
        <v>118</v>
      </c>
      <c r="R70" s="30" t="s">
        <v>118</v>
      </c>
      <c r="S70" s="28" t="s">
        <v>48</v>
      </c>
      <c r="T70" s="28" t="s">
        <v>50</v>
      </c>
      <c r="U70" s="30" t="s">
        <v>125</v>
      </c>
      <c r="V70" s="28">
        <v>2013</v>
      </c>
      <c r="W70" s="28" t="s">
        <v>52</v>
      </c>
      <c r="X70" s="28" t="s">
        <v>53</v>
      </c>
      <c r="Y70" s="28" t="s">
        <v>48</v>
      </c>
      <c r="Z70" s="30" t="s">
        <v>65</v>
      </c>
      <c r="AA70" s="30" t="s">
        <v>45</v>
      </c>
      <c r="AB70" s="28" t="s">
        <v>56</v>
      </c>
      <c r="AC70" s="28"/>
      <c r="AD70" s="28" t="s">
        <v>53</v>
      </c>
      <c r="AE70" s="28"/>
      <c r="AF70" s="28"/>
      <c r="AG70" s="28"/>
      <c r="AH70" s="28"/>
      <c r="AI70" s="28"/>
      <c r="AJ70" s="28"/>
      <c r="AK70" s="28"/>
      <c r="AL70" s="28"/>
      <c r="AM70" s="28"/>
      <c r="AN70" s="28"/>
      <c r="AO70" s="30"/>
      <c r="AP70" s="30"/>
      <c r="AQ70" s="30" t="s">
        <v>361</v>
      </c>
    </row>
    <row r="71" spans="1:43" ht="43.2" x14ac:dyDescent="0.55000000000000004">
      <c r="A71" s="28">
        <v>70</v>
      </c>
      <c r="B71" s="29">
        <v>110</v>
      </c>
      <c r="C71" s="28" t="s">
        <v>362</v>
      </c>
      <c r="D71" s="28" t="s">
        <v>363</v>
      </c>
      <c r="E71" s="28">
        <v>-6.8491689999999998</v>
      </c>
      <c r="F71" s="28">
        <v>33.569560000000003</v>
      </c>
      <c r="G71" s="28">
        <v>1251</v>
      </c>
      <c r="H71" s="28">
        <v>1.5</v>
      </c>
      <c r="I71" s="30" t="s">
        <v>82</v>
      </c>
      <c r="J71" s="28" t="s">
        <v>44</v>
      </c>
      <c r="K71" s="28">
        <v>19</v>
      </c>
      <c r="L71" s="28">
        <v>6.1</v>
      </c>
      <c r="M71" s="30" t="s">
        <v>147</v>
      </c>
      <c r="N71" s="30" t="s">
        <v>45</v>
      </c>
      <c r="O71" s="30" t="s">
        <v>46</v>
      </c>
      <c r="P71" s="30" t="s">
        <v>46</v>
      </c>
      <c r="Q71" s="30" t="s">
        <v>118</v>
      </c>
      <c r="R71" s="30" t="s">
        <v>118</v>
      </c>
      <c r="S71" s="28" t="s">
        <v>48</v>
      </c>
      <c r="T71" s="28" t="s">
        <v>50</v>
      </c>
      <c r="U71" s="30" t="s">
        <v>125</v>
      </c>
      <c r="V71" s="32">
        <v>2014</v>
      </c>
      <c r="W71" s="28" t="s">
        <v>52</v>
      </c>
      <c r="X71" s="28" t="s">
        <v>53</v>
      </c>
      <c r="Y71" s="28" t="s">
        <v>48</v>
      </c>
      <c r="Z71" s="30" t="s">
        <v>200</v>
      </c>
      <c r="AA71" s="30" t="s">
        <v>45</v>
      </c>
      <c r="AB71" s="28" t="s">
        <v>56</v>
      </c>
      <c r="AC71" s="28" t="s">
        <v>111</v>
      </c>
      <c r="AD71" s="28" t="s">
        <v>53</v>
      </c>
      <c r="AE71" s="28"/>
      <c r="AF71" s="28"/>
      <c r="AG71" s="28"/>
      <c r="AH71" s="28"/>
      <c r="AI71" s="28"/>
      <c r="AJ71" s="28"/>
      <c r="AK71" s="28"/>
      <c r="AL71" s="28"/>
      <c r="AM71" s="28"/>
      <c r="AN71" s="28"/>
      <c r="AO71" s="30"/>
      <c r="AP71" s="30"/>
      <c r="AQ71" s="30" t="s">
        <v>364</v>
      </c>
    </row>
    <row r="72" spans="1:43" ht="33.299999999999997" customHeight="1" x14ac:dyDescent="0.55000000000000004">
      <c r="A72" s="28">
        <v>71</v>
      </c>
      <c r="B72" s="29" t="s">
        <v>365</v>
      </c>
      <c r="C72" s="28" t="s">
        <v>366</v>
      </c>
      <c r="D72" s="28" t="s">
        <v>367</v>
      </c>
      <c r="E72" s="28">
        <v>-6.8338380000000001</v>
      </c>
      <c r="F72" s="28">
        <v>33.565136000000003</v>
      </c>
      <c r="G72" s="28">
        <v>1256.2</v>
      </c>
      <c r="H72" s="28">
        <v>1.8</v>
      </c>
      <c r="I72" s="30" t="s">
        <v>82</v>
      </c>
      <c r="J72" s="28" t="s">
        <v>44</v>
      </c>
      <c r="K72" s="28">
        <v>20</v>
      </c>
      <c r="L72" s="28">
        <v>20</v>
      </c>
      <c r="M72" s="30" t="s">
        <v>147</v>
      </c>
      <c r="N72" s="30" t="s">
        <v>45</v>
      </c>
      <c r="O72" s="30" t="s">
        <v>46</v>
      </c>
      <c r="P72" s="30" t="s">
        <v>46</v>
      </c>
      <c r="Q72" s="30" t="s">
        <v>118</v>
      </c>
      <c r="R72" s="30" t="s">
        <v>62</v>
      </c>
      <c r="S72" s="28" t="s">
        <v>48</v>
      </c>
      <c r="T72" s="28" t="s">
        <v>50</v>
      </c>
      <c r="U72" s="30" t="s">
        <v>125</v>
      </c>
      <c r="V72" s="32">
        <v>2014</v>
      </c>
      <c r="W72" s="28" t="s">
        <v>52</v>
      </c>
      <c r="X72" s="28" t="s">
        <v>53</v>
      </c>
      <c r="Y72" s="28" t="s">
        <v>48</v>
      </c>
      <c r="Z72" s="30" t="s">
        <v>200</v>
      </c>
      <c r="AA72" s="30" t="s">
        <v>45</v>
      </c>
      <c r="AB72" s="28" t="s">
        <v>56</v>
      </c>
      <c r="AC72" s="28" t="s">
        <v>111</v>
      </c>
      <c r="AD72" s="28" t="s">
        <v>53</v>
      </c>
      <c r="AE72" s="28"/>
      <c r="AF72" s="28"/>
      <c r="AG72" s="28"/>
      <c r="AH72" s="28"/>
      <c r="AI72" s="28"/>
      <c r="AJ72" s="28"/>
      <c r="AK72" s="28"/>
      <c r="AL72" s="28"/>
      <c r="AM72" s="28"/>
      <c r="AN72" s="28"/>
      <c r="AO72" s="30"/>
      <c r="AP72" s="30"/>
      <c r="AQ72" s="30" t="s">
        <v>368</v>
      </c>
    </row>
    <row r="73" spans="1:43" ht="28.8" x14ac:dyDescent="0.55000000000000004">
      <c r="A73" s="28">
        <v>72</v>
      </c>
      <c r="B73" s="29">
        <v>62</v>
      </c>
      <c r="C73" s="28" t="s">
        <v>369</v>
      </c>
      <c r="D73" s="28" t="s">
        <v>370</v>
      </c>
      <c r="E73" s="28">
        <v>-6.0067269999999997</v>
      </c>
      <c r="F73" s="28">
        <v>33.914447000000003</v>
      </c>
      <c r="G73" s="28">
        <v>1497.9</v>
      </c>
      <c r="H73" s="28">
        <v>1.5</v>
      </c>
      <c r="I73" s="30" t="s">
        <v>82</v>
      </c>
      <c r="J73" s="28" t="s">
        <v>44</v>
      </c>
      <c r="K73" s="28">
        <v>18</v>
      </c>
      <c r="L73" s="28">
        <v>18</v>
      </c>
      <c r="M73" s="30" t="s">
        <v>147</v>
      </c>
      <c r="N73" s="30" t="s">
        <v>45</v>
      </c>
      <c r="O73" s="30" t="s">
        <v>46</v>
      </c>
      <c r="P73" s="30" t="s">
        <v>46</v>
      </c>
      <c r="Q73" s="30" t="s">
        <v>118</v>
      </c>
      <c r="R73" s="30" t="s">
        <v>118</v>
      </c>
      <c r="S73" s="28" t="s">
        <v>48</v>
      </c>
      <c r="T73" s="28" t="s">
        <v>50</v>
      </c>
      <c r="U73" s="30" t="s">
        <v>125</v>
      </c>
      <c r="V73" s="28">
        <v>2013</v>
      </c>
      <c r="W73" s="28" t="s">
        <v>52</v>
      </c>
      <c r="X73" s="28" t="s">
        <v>53</v>
      </c>
      <c r="Y73" s="28" t="s">
        <v>48</v>
      </c>
      <c r="Z73" s="30" t="s">
        <v>65</v>
      </c>
      <c r="AA73" s="30" t="s">
        <v>45</v>
      </c>
      <c r="AB73" s="28" t="s">
        <v>56</v>
      </c>
      <c r="AC73" s="28"/>
      <c r="AD73" s="28" t="s">
        <v>53</v>
      </c>
      <c r="AE73" s="28"/>
      <c r="AF73" s="28"/>
      <c r="AG73" s="28"/>
      <c r="AH73" s="28"/>
      <c r="AI73" s="28"/>
      <c r="AJ73" s="28"/>
      <c r="AK73" s="28"/>
      <c r="AL73" s="28"/>
      <c r="AM73" s="28"/>
      <c r="AN73" s="28"/>
      <c r="AO73" s="30"/>
      <c r="AP73" s="30"/>
      <c r="AQ73" s="30" t="s">
        <v>371</v>
      </c>
    </row>
    <row r="74" spans="1:43" ht="28.8" x14ac:dyDescent="0.55000000000000004">
      <c r="A74" s="28">
        <v>73</v>
      </c>
      <c r="B74" s="29">
        <v>111</v>
      </c>
      <c r="C74" s="28" t="s">
        <v>333</v>
      </c>
      <c r="D74" s="28" t="s">
        <v>334</v>
      </c>
      <c r="E74" s="28">
        <v>-6.1729529999999997</v>
      </c>
      <c r="F74" s="28">
        <v>34.033580000000001</v>
      </c>
      <c r="G74" s="28">
        <v>1401.6</v>
      </c>
      <c r="H74" s="28">
        <v>1.8</v>
      </c>
      <c r="I74" s="30" t="s">
        <v>82</v>
      </c>
      <c r="J74" s="28" t="s">
        <v>44</v>
      </c>
      <c r="K74" s="28">
        <v>0</v>
      </c>
      <c r="L74" s="28">
        <v>0</v>
      </c>
      <c r="M74" s="30" t="s">
        <v>147</v>
      </c>
      <c r="N74" s="30" t="s">
        <v>45</v>
      </c>
      <c r="O74" s="30" t="s">
        <v>46</v>
      </c>
      <c r="P74" s="30" t="s">
        <v>46</v>
      </c>
      <c r="Q74" s="30" t="s">
        <v>118</v>
      </c>
      <c r="R74" s="30" t="s">
        <v>118</v>
      </c>
      <c r="S74" s="28" t="s">
        <v>48</v>
      </c>
      <c r="T74" s="28" t="s">
        <v>50</v>
      </c>
      <c r="U74" s="30" t="s">
        <v>125</v>
      </c>
      <c r="V74" s="28">
        <v>2011</v>
      </c>
      <c r="W74" s="28" t="s">
        <v>52</v>
      </c>
      <c r="X74" s="28" t="s">
        <v>53</v>
      </c>
      <c r="Y74" s="28" t="s">
        <v>48</v>
      </c>
      <c r="Z74" s="30" t="s">
        <v>65</v>
      </c>
      <c r="AA74" s="30" t="s">
        <v>336</v>
      </c>
      <c r="AB74" s="28" t="s">
        <v>67</v>
      </c>
      <c r="AC74" s="28"/>
      <c r="AD74" s="28" t="s">
        <v>53</v>
      </c>
      <c r="AE74" s="28"/>
      <c r="AF74" s="28" t="s">
        <v>48</v>
      </c>
      <c r="AG74" s="28" t="s">
        <v>57</v>
      </c>
      <c r="AH74" s="28">
        <v>12</v>
      </c>
      <c r="AI74" s="28">
        <v>51</v>
      </c>
      <c r="AJ74" s="28" t="s">
        <v>53</v>
      </c>
      <c r="AK74" s="28" t="s">
        <v>48</v>
      </c>
      <c r="AL74" s="28" t="s">
        <v>53</v>
      </c>
      <c r="AM74" s="28">
        <v>12</v>
      </c>
      <c r="AN74" s="28" t="s">
        <v>48</v>
      </c>
      <c r="AO74" s="30" t="s">
        <v>337</v>
      </c>
      <c r="AP74" s="30" t="s">
        <v>113</v>
      </c>
      <c r="AQ74" s="30" t="s">
        <v>335</v>
      </c>
    </row>
    <row r="75" spans="1:43" ht="28.8" x14ac:dyDescent="0.55000000000000004">
      <c r="A75" s="28">
        <v>74</v>
      </c>
      <c r="B75" s="29">
        <v>81</v>
      </c>
      <c r="C75" s="28" t="s">
        <v>379</v>
      </c>
      <c r="D75" s="28" t="s">
        <v>380</v>
      </c>
      <c r="E75" s="28">
        <v>-5.6533930000000003</v>
      </c>
      <c r="F75" s="28">
        <v>34.571339000000002</v>
      </c>
      <c r="G75" s="28">
        <v>1346.3</v>
      </c>
      <c r="H75" s="28">
        <v>1.25</v>
      </c>
      <c r="I75" s="30" t="s">
        <v>60</v>
      </c>
      <c r="J75" s="28" t="s">
        <v>44</v>
      </c>
      <c r="K75" s="28">
        <v>0</v>
      </c>
      <c r="L75" s="28">
        <v>0</v>
      </c>
      <c r="M75" s="30" t="s">
        <v>169</v>
      </c>
      <c r="N75" s="30"/>
      <c r="O75" s="30" t="s">
        <v>46</v>
      </c>
      <c r="P75" s="30" t="s">
        <v>46</v>
      </c>
      <c r="Q75" s="30" t="s">
        <v>74</v>
      </c>
      <c r="R75" s="30" t="s">
        <v>74</v>
      </c>
      <c r="S75" s="28" t="s">
        <v>48</v>
      </c>
      <c r="T75" s="28" t="s">
        <v>50</v>
      </c>
      <c r="U75" s="30" t="s">
        <v>125</v>
      </c>
      <c r="V75" s="32">
        <v>2014</v>
      </c>
      <c r="W75" s="28" t="s">
        <v>52</v>
      </c>
      <c r="X75" s="28" t="s">
        <v>53</v>
      </c>
      <c r="Y75" s="28" t="s">
        <v>48</v>
      </c>
      <c r="Z75" s="30" t="s">
        <v>65</v>
      </c>
      <c r="AA75" s="30" t="s">
        <v>61</v>
      </c>
      <c r="AB75" s="28" t="s">
        <v>56</v>
      </c>
      <c r="AC75" s="28"/>
      <c r="AD75" s="28" t="s">
        <v>53</v>
      </c>
      <c r="AE75" s="28"/>
      <c r="AF75" s="28"/>
      <c r="AG75" s="28"/>
      <c r="AH75" s="28"/>
      <c r="AI75" s="28"/>
      <c r="AJ75" s="28"/>
      <c r="AK75" s="28"/>
      <c r="AL75" s="28"/>
      <c r="AM75" s="28"/>
      <c r="AN75" s="28"/>
      <c r="AO75" s="30"/>
      <c r="AP75" s="30"/>
      <c r="AQ75" s="30" t="s">
        <v>382</v>
      </c>
    </row>
    <row r="76" spans="1:43" ht="28.8" x14ac:dyDescent="0.55000000000000004">
      <c r="A76" s="28">
        <v>75</v>
      </c>
      <c r="B76" s="29">
        <v>45</v>
      </c>
      <c r="C76" s="28" t="s">
        <v>383</v>
      </c>
      <c r="D76" s="28" t="s">
        <v>384</v>
      </c>
      <c r="E76" s="28">
        <v>-5.4543150000000002</v>
      </c>
      <c r="F76" s="28">
        <v>34.053601666666601</v>
      </c>
      <c r="G76" s="28">
        <v>1200.3</v>
      </c>
      <c r="H76" s="28">
        <v>0.9</v>
      </c>
      <c r="I76" s="30" t="s">
        <v>82</v>
      </c>
      <c r="J76" s="28" t="s">
        <v>44</v>
      </c>
      <c r="K76" s="28">
        <v>0</v>
      </c>
      <c r="L76" s="28">
        <v>0</v>
      </c>
      <c r="M76" s="30" t="s">
        <v>105</v>
      </c>
      <c r="N76" s="30" t="s">
        <v>336</v>
      </c>
      <c r="O76" s="30" t="s">
        <v>46</v>
      </c>
      <c r="P76" s="30" t="s">
        <v>46</v>
      </c>
      <c r="Q76" s="30" t="s">
        <v>74</v>
      </c>
      <c r="R76" s="30" t="s">
        <v>198</v>
      </c>
      <c r="S76" s="28" t="s">
        <v>53</v>
      </c>
      <c r="T76" s="28" t="s">
        <v>50</v>
      </c>
      <c r="U76" s="30" t="s">
        <v>125</v>
      </c>
      <c r="V76" s="28">
        <v>2008</v>
      </c>
      <c r="W76" s="28" t="s">
        <v>52</v>
      </c>
      <c r="X76" s="28" t="s">
        <v>53</v>
      </c>
      <c r="Y76" s="28" t="s">
        <v>48</v>
      </c>
      <c r="Z76" s="30" t="s">
        <v>65</v>
      </c>
      <c r="AA76" s="30" t="s">
        <v>336</v>
      </c>
      <c r="AB76" s="28" t="s">
        <v>56</v>
      </c>
      <c r="AC76" s="28"/>
      <c r="AD76" s="28" t="s">
        <v>53</v>
      </c>
      <c r="AE76" s="28"/>
      <c r="AF76" s="28"/>
      <c r="AG76" s="28"/>
      <c r="AH76" s="28"/>
      <c r="AI76" s="28"/>
      <c r="AJ76" s="28"/>
      <c r="AK76" s="28"/>
      <c r="AL76" s="28"/>
      <c r="AM76" s="28"/>
      <c r="AN76" s="28"/>
      <c r="AO76" s="30"/>
      <c r="AP76" s="30"/>
      <c r="AQ76" s="30" t="s">
        <v>385</v>
      </c>
    </row>
    <row r="77" spans="1:43" ht="43.2" x14ac:dyDescent="0.55000000000000004">
      <c r="A77" s="28">
        <v>76</v>
      </c>
      <c r="B77" s="29">
        <v>88</v>
      </c>
      <c r="C77" s="28" t="s">
        <v>452</v>
      </c>
      <c r="D77" s="28" t="s">
        <v>453</v>
      </c>
      <c r="E77" s="28">
        <v>-4.771909</v>
      </c>
      <c r="F77" s="28">
        <v>32.536645999999998</v>
      </c>
      <c r="G77" s="28">
        <v>1121.4000000000001</v>
      </c>
      <c r="H77" s="28">
        <v>1.5</v>
      </c>
      <c r="I77" s="30" t="s">
        <v>82</v>
      </c>
      <c r="J77" s="28" t="s">
        <v>44</v>
      </c>
      <c r="K77" s="28">
        <v>11.3</v>
      </c>
      <c r="L77" s="28">
        <v>11</v>
      </c>
      <c r="M77" s="30" t="s">
        <v>147</v>
      </c>
      <c r="N77" s="30" t="s">
        <v>45</v>
      </c>
      <c r="O77" s="30" t="s">
        <v>46</v>
      </c>
      <c r="P77" s="30" t="s">
        <v>46</v>
      </c>
      <c r="Q77" s="30" t="s">
        <v>74</v>
      </c>
      <c r="R77" s="30" t="s">
        <v>74</v>
      </c>
      <c r="S77" s="28" t="s">
        <v>48</v>
      </c>
      <c r="T77" s="28" t="s">
        <v>108</v>
      </c>
      <c r="U77" s="30" t="s">
        <v>114</v>
      </c>
      <c r="V77" s="28">
        <v>2016</v>
      </c>
      <c r="W77" s="28" t="s">
        <v>52</v>
      </c>
      <c r="X77" s="28" t="s">
        <v>48</v>
      </c>
      <c r="Y77" s="28" t="s">
        <v>48</v>
      </c>
      <c r="Z77" s="30" t="s">
        <v>65</v>
      </c>
      <c r="AA77" s="30" t="s">
        <v>45</v>
      </c>
      <c r="AB77" s="28" t="s">
        <v>56</v>
      </c>
      <c r="AC77" s="28"/>
      <c r="AD77" s="28" t="s">
        <v>53</v>
      </c>
      <c r="AE77" s="28"/>
      <c r="AF77" s="28" t="s">
        <v>48</v>
      </c>
      <c r="AG77" s="28" t="s">
        <v>77</v>
      </c>
      <c r="AH77" s="28">
        <v>18</v>
      </c>
      <c r="AI77" s="28">
        <v>31</v>
      </c>
      <c r="AJ77" s="28" t="s">
        <v>48</v>
      </c>
      <c r="AK77" s="28" t="s">
        <v>48</v>
      </c>
      <c r="AL77" s="28" t="s">
        <v>53</v>
      </c>
      <c r="AM77" s="28">
        <v>3</v>
      </c>
      <c r="AN77" s="28" t="s">
        <v>48</v>
      </c>
      <c r="AO77" s="30" t="s">
        <v>332</v>
      </c>
      <c r="AP77" s="30" t="s">
        <v>113</v>
      </c>
      <c r="AQ77" s="30" t="s">
        <v>454</v>
      </c>
    </row>
    <row r="78" spans="1:43" ht="57.6" x14ac:dyDescent="0.55000000000000004">
      <c r="A78" s="28">
        <v>77</v>
      </c>
      <c r="B78" s="29" t="s">
        <v>392</v>
      </c>
      <c r="C78" s="28" t="s">
        <v>393</v>
      </c>
      <c r="D78" s="28" t="s">
        <v>394</v>
      </c>
      <c r="E78" s="28">
        <v>-4.5725189999999998</v>
      </c>
      <c r="F78" s="28">
        <v>32.602896000000001</v>
      </c>
      <c r="G78" s="28">
        <v>1199.4000000000001</v>
      </c>
      <c r="H78" s="28">
        <v>1.5</v>
      </c>
      <c r="I78" s="30" t="s">
        <v>82</v>
      </c>
      <c r="J78" s="28" t="s">
        <v>44</v>
      </c>
      <c r="K78" s="28">
        <v>13.5</v>
      </c>
      <c r="L78" s="28">
        <v>2.6</v>
      </c>
      <c r="M78" s="30" t="s">
        <v>83</v>
      </c>
      <c r="N78" s="30" t="s">
        <v>316</v>
      </c>
      <c r="O78" s="30" t="s">
        <v>46</v>
      </c>
      <c r="P78" s="30" t="s">
        <v>46</v>
      </c>
      <c r="Q78" s="30" t="s">
        <v>62</v>
      </c>
      <c r="R78" s="30" t="s">
        <v>62</v>
      </c>
      <c r="S78" s="28" t="s">
        <v>48</v>
      </c>
      <c r="T78" s="28" t="s">
        <v>108</v>
      </c>
      <c r="U78" s="30" t="s">
        <v>114</v>
      </c>
      <c r="V78" s="28">
        <v>2015</v>
      </c>
      <c r="W78" s="28" t="s">
        <v>52</v>
      </c>
      <c r="X78" s="28" t="s">
        <v>93</v>
      </c>
      <c r="Y78" s="28" t="s">
        <v>48</v>
      </c>
      <c r="Z78" s="30" t="s">
        <v>65</v>
      </c>
      <c r="AA78" s="30" t="s">
        <v>316</v>
      </c>
      <c r="AB78" s="28" t="s">
        <v>67</v>
      </c>
      <c r="AC78" s="28"/>
      <c r="AD78" s="28" t="s">
        <v>53</v>
      </c>
      <c r="AE78" s="28"/>
      <c r="AF78" s="28"/>
      <c r="AG78" s="28"/>
      <c r="AH78" s="28"/>
      <c r="AI78" s="28"/>
      <c r="AJ78" s="28"/>
      <c r="AK78" s="28"/>
      <c r="AL78" s="28"/>
      <c r="AM78" s="28"/>
      <c r="AN78" s="28"/>
      <c r="AO78" s="30"/>
      <c r="AP78" s="30"/>
      <c r="AQ78" s="30" t="s">
        <v>395</v>
      </c>
    </row>
    <row r="79" spans="1:43" ht="93.3" customHeight="1" x14ac:dyDescent="0.55000000000000004">
      <c r="A79" s="28">
        <v>78</v>
      </c>
      <c r="B79" s="29">
        <v>86</v>
      </c>
      <c r="C79" s="28" t="s">
        <v>396</v>
      </c>
      <c r="D79" s="28" t="s">
        <v>397</v>
      </c>
      <c r="E79" s="28">
        <v>-4.6309699999999996</v>
      </c>
      <c r="F79" s="28">
        <v>32.928455999999997</v>
      </c>
      <c r="G79" s="28">
        <v>1200.7</v>
      </c>
      <c r="H79" s="28">
        <v>1.8</v>
      </c>
      <c r="I79" s="30" t="s">
        <v>82</v>
      </c>
      <c r="J79" s="28" t="s">
        <v>44</v>
      </c>
      <c r="K79" s="28">
        <v>0</v>
      </c>
      <c r="L79" s="28">
        <v>0</v>
      </c>
      <c r="M79" s="30" t="s">
        <v>105</v>
      </c>
      <c r="N79" s="30" t="s">
        <v>45</v>
      </c>
      <c r="O79" s="30" t="s">
        <v>46</v>
      </c>
      <c r="P79" s="30" t="s">
        <v>46</v>
      </c>
      <c r="Q79" s="30" t="s">
        <v>198</v>
      </c>
      <c r="R79" s="30" t="s">
        <v>198</v>
      </c>
      <c r="S79" s="28" t="s">
        <v>48</v>
      </c>
      <c r="T79" s="28" t="s">
        <v>108</v>
      </c>
      <c r="U79" s="30" t="s">
        <v>114</v>
      </c>
      <c r="V79" s="32">
        <v>2014</v>
      </c>
      <c r="W79" s="28" t="s">
        <v>52</v>
      </c>
      <c r="X79" s="28" t="s">
        <v>53</v>
      </c>
      <c r="Y79" s="28" t="s">
        <v>48</v>
      </c>
      <c r="Z79" s="30" t="s">
        <v>200</v>
      </c>
      <c r="AA79" s="30" t="s">
        <v>45</v>
      </c>
      <c r="AB79" s="28" t="s">
        <v>56</v>
      </c>
      <c r="AC79" s="28" t="s">
        <v>399</v>
      </c>
      <c r="AD79" s="28" t="s">
        <v>53</v>
      </c>
      <c r="AE79" s="28"/>
      <c r="AF79" s="28"/>
      <c r="AG79" s="28"/>
      <c r="AH79" s="28"/>
      <c r="AI79" s="28"/>
      <c r="AJ79" s="28"/>
      <c r="AK79" s="28"/>
      <c r="AL79" s="28"/>
      <c r="AM79" s="28"/>
      <c r="AN79" s="28"/>
      <c r="AO79" s="30"/>
      <c r="AP79" s="30"/>
      <c r="AQ79" s="30" t="s">
        <v>398</v>
      </c>
    </row>
    <row r="80" spans="1:43" ht="28.8" x14ac:dyDescent="0.55000000000000004">
      <c r="A80" s="28">
        <v>79</v>
      </c>
      <c r="B80" s="29">
        <v>75</v>
      </c>
      <c r="C80" s="28" t="s">
        <v>400</v>
      </c>
      <c r="D80" s="28" t="s">
        <v>401</v>
      </c>
      <c r="E80" s="28">
        <v>-4.6392100000000003</v>
      </c>
      <c r="F80" s="28">
        <v>33.543586666666599</v>
      </c>
      <c r="G80" s="28">
        <v>1239.5999999999999</v>
      </c>
      <c r="H80" s="28">
        <v>2</v>
      </c>
      <c r="I80" s="30" t="s">
        <v>82</v>
      </c>
      <c r="J80" s="28" t="s">
        <v>44</v>
      </c>
      <c r="K80" s="28">
        <v>0</v>
      </c>
      <c r="L80" s="28">
        <v>0</v>
      </c>
      <c r="M80" s="30" t="s">
        <v>105</v>
      </c>
      <c r="N80" s="30" t="s">
        <v>259</v>
      </c>
      <c r="O80" s="30" t="s">
        <v>46</v>
      </c>
      <c r="P80" s="30" t="s">
        <v>46</v>
      </c>
      <c r="Q80" s="30" t="s">
        <v>74</v>
      </c>
      <c r="R80" s="30" t="s">
        <v>74</v>
      </c>
      <c r="S80" s="28" t="s">
        <v>53</v>
      </c>
      <c r="T80" s="28" t="s">
        <v>50</v>
      </c>
      <c r="U80" s="30" t="s">
        <v>125</v>
      </c>
      <c r="V80" s="28">
        <v>2012</v>
      </c>
      <c r="W80" s="28" t="s">
        <v>52</v>
      </c>
      <c r="X80" s="28" t="s">
        <v>53</v>
      </c>
      <c r="Y80" s="28" t="s">
        <v>48</v>
      </c>
      <c r="Z80" s="30" t="s">
        <v>403</v>
      </c>
      <c r="AA80" s="30" t="s">
        <v>259</v>
      </c>
      <c r="AB80" s="28" t="s">
        <v>56</v>
      </c>
      <c r="AC80" s="28"/>
      <c r="AD80" s="28" t="s">
        <v>53</v>
      </c>
      <c r="AE80" s="28"/>
      <c r="AF80" s="28"/>
      <c r="AG80" s="28"/>
      <c r="AH80" s="28"/>
      <c r="AI80" s="28"/>
      <c r="AJ80" s="28"/>
      <c r="AK80" s="28"/>
      <c r="AL80" s="28"/>
      <c r="AM80" s="28"/>
      <c r="AN80" s="28"/>
      <c r="AO80" s="30"/>
      <c r="AP80" s="30"/>
      <c r="AQ80" s="30" t="s">
        <v>402</v>
      </c>
    </row>
    <row r="81" spans="1:43" ht="57.6" x14ac:dyDescent="0.55000000000000004">
      <c r="A81" s="28">
        <v>80</v>
      </c>
      <c r="B81" s="29">
        <v>78</v>
      </c>
      <c r="C81" s="28" t="s">
        <v>556</v>
      </c>
      <c r="D81" s="28" t="s">
        <v>557</v>
      </c>
      <c r="E81" s="28">
        <v>-5.1394299999999999</v>
      </c>
      <c r="F81" s="28">
        <v>32.275979999999997</v>
      </c>
      <c r="G81" s="28">
        <v>1123.7</v>
      </c>
      <c r="H81" s="28">
        <v>1.8</v>
      </c>
      <c r="I81" s="30" t="s">
        <v>275</v>
      </c>
      <c r="J81" s="28" t="s">
        <v>276</v>
      </c>
      <c r="K81" s="28">
        <v>7</v>
      </c>
      <c r="L81" s="28">
        <v>6</v>
      </c>
      <c r="M81" s="30" t="s">
        <v>558</v>
      </c>
      <c r="N81" s="30"/>
      <c r="O81" s="30" t="s">
        <v>46</v>
      </c>
      <c r="P81" s="30" t="s">
        <v>85</v>
      </c>
      <c r="Q81" s="30" t="s">
        <v>118</v>
      </c>
      <c r="R81" s="30" t="s">
        <v>118</v>
      </c>
      <c r="S81" s="28" t="s">
        <v>48</v>
      </c>
      <c r="T81" s="28" t="s">
        <v>50</v>
      </c>
      <c r="U81" s="30" t="s">
        <v>51</v>
      </c>
      <c r="V81" s="28">
        <v>2010</v>
      </c>
      <c r="W81" s="28" t="s">
        <v>52</v>
      </c>
      <c r="X81" s="28" t="s">
        <v>53</v>
      </c>
      <c r="Y81" s="28" t="s">
        <v>48</v>
      </c>
      <c r="Z81" s="30" t="s">
        <v>560</v>
      </c>
      <c r="AA81" s="30" t="s">
        <v>259</v>
      </c>
      <c r="AB81" s="28" t="s">
        <v>67</v>
      </c>
      <c r="AC81" s="28" t="s">
        <v>561</v>
      </c>
      <c r="AD81" s="28" t="s">
        <v>48</v>
      </c>
      <c r="AE81" s="28">
        <v>8</v>
      </c>
      <c r="AF81" s="28"/>
      <c r="AG81" s="28"/>
      <c r="AH81" s="28"/>
      <c r="AI81" s="28"/>
      <c r="AJ81" s="28"/>
      <c r="AK81" s="28"/>
      <c r="AL81" s="28"/>
      <c r="AM81" s="28"/>
      <c r="AN81" s="28"/>
      <c r="AO81" s="30"/>
      <c r="AP81" s="30"/>
      <c r="AQ81" s="30" t="s">
        <v>559</v>
      </c>
    </row>
    <row r="82" spans="1:43" ht="43.2" x14ac:dyDescent="0.55000000000000004">
      <c r="A82" s="28">
        <v>81</v>
      </c>
      <c r="B82" s="29" t="s">
        <v>404</v>
      </c>
      <c r="C82" s="28" t="s">
        <v>405</v>
      </c>
      <c r="D82" s="28" t="s">
        <v>406</v>
      </c>
      <c r="E82" s="28">
        <v>-4.5605260000000003</v>
      </c>
      <c r="F82" s="28">
        <v>31.87914</v>
      </c>
      <c r="G82" s="28">
        <v>1076.4000000000001</v>
      </c>
      <c r="H82" s="28">
        <v>1.5</v>
      </c>
      <c r="I82" s="30" t="s">
        <v>340</v>
      </c>
      <c r="J82" s="28" t="s">
        <v>44</v>
      </c>
      <c r="K82" s="28">
        <v>0</v>
      </c>
      <c r="L82" s="28">
        <v>0</v>
      </c>
      <c r="M82" s="30" t="s">
        <v>599</v>
      </c>
      <c r="N82" s="30"/>
      <c r="O82" s="30" t="s">
        <v>46</v>
      </c>
      <c r="P82" s="30" t="s">
        <v>46</v>
      </c>
      <c r="Q82" s="30" t="s">
        <v>118</v>
      </c>
      <c r="R82" s="30" t="s">
        <v>118</v>
      </c>
      <c r="S82" s="28" t="s">
        <v>48</v>
      </c>
      <c r="T82" s="28" t="s">
        <v>50</v>
      </c>
      <c r="U82" s="30" t="s">
        <v>51</v>
      </c>
      <c r="V82" s="28">
        <v>2013</v>
      </c>
      <c r="W82" s="28" t="s">
        <v>52</v>
      </c>
      <c r="X82" s="28" t="s">
        <v>53</v>
      </c>
      <c r="Y82" s="28" t="s">
        <v>48</v>
      </c>
      <c r="Z82" s="30" t="s">
        <v>200</v>
      </c>
      <c r="AA82" s="30" t="s">
        <v>259</v>
      </c>
      <c r="AB82" s="28" t="s">
        <v>56</v>
      </c>
      <c r="AC82" s="28" t="s">
        <v>111</v>
      </c>
      <c r="AD82" s="28" t="s">
        <v>53</v>
      </c>
      <c r="AE82" s="28"/>
      <c r="AF82" s="28"/>
      <c r="AG82" s="28"/>
      <c r="AH82" s="28"/>
      <c r="AI82" s="28"/>
      <c r="AJ82" s="28"/>
      <c r="AK82" s="28"/>
      <c r="AL82" s="28"/>
      <c r="AM82" s="28"/>
      <c r="AN82" s="28"/>
      <c r="AO82" s="30"/>
      <c r="AP82" s="30"/>
      <c r="AQ82" s="30" t="s">
        <v>407</v>
      </c>
    </row>
    <row r="83" spans="1:43" ht="43.2" x14ac:dyDescent="0.55000000000000004">
      <c r="A83" s="28">
        <v>82</v>
      </c>
      <c r="B83" s="29">
        <v>116</v>
      </c>
      <c r="C83" s="28" t="s">
        <v>344</v>
      </c>
      <c r="D83" s="28" t="s">
        <v>345</v>
      </c>
      <c r="E83" s="28">
        <v>-4.5451829999999998</v>
      </c>
      <c r="F83" s="28">
        <v>32.404210999999997</v>
      </c>
      <c r="G83" s="28">
        <v>1160.0999999999999</v>
      </c>
      <c r="H83" s="28">
        <v>1.8</v>
      </c>
      <c r="I83" s="30" t="s">
        <v>144</v>
      </c>
      <c r="J83" s="28" t="s">
        <v>44</v>
      </c>
      <c r="K83" s="28">
        <v>16</v>
      </c>
      <c r="L83" s="28">
        <v>16</v>
      </c>
      <c r="M83" s="30" t="s">
        <v>105</v>
      </c>
      <c r="N83" s="30" t="s">
        <v>45</v>
      </c>
      <c r="O83" s="30" t="s">
        <v>46</v>
      </c>
      <c r="P83" s="30" t="s">
        <v>46</v>
      </c>
      <c r="Q83" s="30" t="s">
        <v>74</v>
      </c>
      <c r="R83" s="30" t="s">
        <v>198</v>
      </c>
      <c r="S83" s="28" t="s">
        <v>48</v>
      </c>
      <c r="T83" s="28" t="s">
        <v>50</v>
      </c>
      <c r="U83" s="30" t="s">
        <v>51</v>
      </c>
      <c r="V83" s="28">
        <v>2003</v>
      </c>
      <c r="W83" s="28" t="s">
        <v>52</v>
      </c>
      <c r="X83" s="28" t="s">
        <v>53</v>
      </c>
      <c r="Y83" s="28" t="s">
        <v>48</v>
      </c>
      <c r="Z83" s="30" t="s">
        <v>200</v>
      </c>
      <c r="AA83" s="30" t="s">
        <v>45</v>
      </c>
      <c r="AB83" s="28" t="s">
        <v>67</v>
      </c>
      <c r="AC83" s="28" t="s">
        <v>142</v>
      </c>
      <c r="AD83" s="28" t="s">
        <v>53</v>
      </c>
      <c r="AE83" s="28"/>
      <c r="AF83" s="28" t="s">
        <v>48</v>
      </c>
      <c r="AG83" s="28" t="s">
        <v>57</v>
      </c>
      <c r="AH83" s="28">
        <v>33</v>
      </c>
      <c r="AI83" s="28">
        <v>35</v>
      </c>
      <c r="AJ83" s="28" t="s">
        <v>53</v>
      </c>
      <c r="AK83" s="28" t="s">
        <v>48</v>
      </c>
      <c r="AL83" s="28" t="s">
        <v>53</v>
      </c>
      <c r="AM83" s="28">
        <v>15</v>
      </c>
      <c r="AN83" s="28" t="s">
        <v>48</v>
      </c>
      <c r="AO83" s="30" t="s">
        <v>347</v>
      </c>
      <c r="AP83" s="30" t="s">
        <v>348</v>
      </c>
      <c r="AQ83" s="30" t="s">
        <v>346</v>
      </c>
    </row>
    <row r="84" spans="1:43" ht="43.2" x14ac:dyDescent="0.55000000000000004">
      <c r="A84" s="28">
        <v>83</v>
      </c>
      <c r="B84" s="29">
        <v>39</v>
      </c>
      <c r="C84" s="28" t="s">
        <v>513</v>
      </c>
      <c r="D84" s="28" t="s">
        <v>514</v>
      </c>
      <c r="E84" s="28">
        <v>-6.7525019999999998</v>
      </c>
      <c r="F84" s="28">
        <v>32.253321999999997</v>
      </c>
      <c r="G84" s="28">
        <v>0</v>
      </c>
      <c r="H84" s="28">
        <v>1.8</v>
      </c>
      <c r="I84" s="30" t="s">
        <v>433</v>
      </c>
      <c r="J84" s="28" t="s">
        <v>276</v>
      </c>
      <c r="K84" s="28">
        <v>18</v>
      </c>
      <c r="L84" s="28">
        <v>7</v>
      </c>
      <c r="M84" s="30" t="s">
        <v>105</v>
      </c>
      <c r="N84" s="30" t="s">
        <v>593</v>
      </c>
      <c r="O84" s="30" t="s">
        <v>46</v>
      </c>
      <c r="P84" s="30" t="s">
        <v>46</v>
      </c>
      <c r="Q84" s="30" t="s">
        <v>118</v>
      </c>
      <c r="R84" s="30" t="s">
        <v>118</v>
      </c>
      <c r="S84" s="28" t="s">
        <v>48</v>
      </c>
      <c r="T84" s="28" t="s">
        <v>108</v>
      </c>
      <c r="U84" s="30" t="s">
        <v>114</v>
      </c>
      <c r="V84" s="28">
        <v>2016</v>
      </c>
      <c r="W84" s="28" t="s">
        <v>52</v>
      </c>
      <c r="X84" s="28" t="s">
        <v>53</v>
      </c>
      <c r="Y84" s="28" t="s">
        <v>48</v>
      </c>
      <c r="Z84" s="30" t="s">
        <v>200</v>
      </c>
      <c r="AA84" s="30" t="s">
        <v>55</v>
      </c>
      <c r="AB84" s="28" t="s">
        <v>56</v>
      </c>
      <c r="AC84" s="28" t="s">
        <v>102</v>
      </c>
      <c r="AD84" s="28" t="s">
        <v>53</v>
      </c>
      <c r="AE84" s="28"/>
      <c r="AF84" s="28"/>
      <c r="AG84" s="28"/>
      <c r="AH84" s="28"/>
      <c r="AI84" s="28"/>
      <c r="AJ84" s="28"/>
      <c r="AK84" s="28"/>
      <c r="AL84" s="28"/>
      <c r="AM84" s="28"/>
      <c r="AN84" s="28"/>
      <c r="AO84" s="30"/>
      <c r="AP84" s="30"/>
      <c r="AQ84" s="30" t="s">
        <v>515</v>
      </c>
    </row>
    <row r="85" spans="1:43" ht="43.2" x14ac:dyDescent="0.55000000000000004">
      <c r="A85" s="28">
        <v>84</v>
      </c>
      <c r="B85" s="29">
        <v>72</v>
      </c>
      <c r="C85" s="28" t="s">
        <v>413</v>
      </c>
      <c r="D85" s="28" t="s">
        <v>414</v>
      </c>
      <c r="E85" s="28">
        <v>-6.747611</v>
      </c>
      <c r="F85" s="28">
        <v>32.258242000000003</v>
      </c>
      <c r="G85" s="28">
        <v>0</v>
      </c>
      <c r="H85" s="28">
        <v>1.8</v>
      </c>
      <c r="I85" s="30" t="s">
        <v>82</v>
      </c>
      <c r="J85" s="28" t="s">
        <v>44</v>
      </c>
      <c r="K85" s="28">
        <v>0</v>
      </c>
      <c r="L85" s="28">
        <v>0</v>
      </c>
      <c r="M85" s="30" t="s">
        <v>105</v>
      </c>
      <c r="N85" s="30" t="s">
        <v>592</v>
      </c>
      <c r="O85" s="30" t="s">
        <v>46</v>
      </c>
      <c r="P85" s="30" t="s">
        <v>46</v>
      </c>
      <c r="Q85" s="30" t="s">
        <v>118</v>
      </c>
      <c r="R85" s="30" t="s">
        <v>118</v>
      </c>
      <c r="S85" s="28" t="s">
        <v>48</v>
      </c>
      <c r="T85" s="28" t="s">
        <v>108</v>
      </c>
      <c r="U85" s="30" t="s">
        <v>114</v>
      </c>
      <c r="V85" s="28">
        <v>2016</v>
      </c>
      <c r="W85" s="28" t="s">
        <v>52</v>
      </c>
      <c r="X85" s="28" t="s">
        <v>53</v>
      </c>
      <c r="Y85" s="28" t="s">
        <v>48</v>
      </c>
      <c r="Z85" s="30" t="s">
        <v>200</v>
      </c>
      <c r="AA85" s="30" t="s">
        <v>416</v>
      </c>
      <c r="AB85" s="28" t="s">
        <v>56</v>
      </c>
      <c r="AC85" s="28" t="s">
        <v>102</v>
      </c>
      <c r="AD85" s="28" t="s">
        <v>53</v>
      </c>
      <c r="AE85" s="28"/>
      <c r="AF85" s="28"/>
      <c r="AG85" s="28"/>
      <c r="AH85" s="28"/>
      <c r="AI85" s="28"/>
      <c r="AJ85" s="28"/>
      <c r="AK85" s="28"/>
      <c r="AL85" s="28"/>
      <c r="AM85" s="28"/>
      <c r="AN85" s="28"/>
      <c r="AO85" s="30"/>
      <c r="AP85" s="30"/>
      <c r="AQ85" s="30" t="s">
        <v>415</v>
      </c>
    </row>
    <row r="86" spans="1:43" ht="43.2" x14ac:dyDescent="0.55000000000000004">
      <c r="A86" s="28">
        <v>85</v>
      </c>
      <c r="B86" s="29">
        <v>32</v>
      </c>
      <c r="C86" s="28" t="s">
        <v>121</v>
      </c>
      <c r="D86" s="28" t="s">
        <v>122</v>
      </c>
      <c r="E86" s="28">
        <v>-5.8407590000000003</v>
      </c>
      <c r="F86" s="28">
        <v>30.738924999999998</v>
      </c>
      <c r="G86" s="28">
        <v>1432.6</v>
      </c>
      <c r="H86" s="28">
        <v>1.8</v>
      </c>
      <c r="I86" s="30" t="s">
        <v>82</v>
      </c>
      <c r="J86" s="28" t="s">
        <v>44</v>
      </c>
      <c r="K86" s="28">
        <v>0</v>
      </c>
      <c r="L86" s="28">
        <v>0</v>
      </c>
      <c r="M86" s="30" t="s">
        <v>105</v>
      </c>
      <c r="N86" s="30" t="s">
        <v>123</v>
      </c>
      <c r="O86" s="30" t="s">
        <v>46</v>
      </c>
      <c r="P86" s="30" t="s">
        <v>46</v>
      </c>
      <c r="Q86" s="30" t="s">
        <v>74</v>
      </c>
      <c r="R86" s="30" t="s">
        <v>74</v>
      </c>
      <c r="S86" s="28" t="s">
        <v>48</v>
      </c>
      <c r="T86" s="28" t="s">
        <v>50</v>
      </c>
      <c r="U86" s="30" t="s">
        <v>125</v>
      </c>
      <c r="V86" s="28">
        <v>2017</v>
      </c>
      <c r="W86" s="28" t="s">
        <v>52</v>
      </c>
      <c r="X86" s="28" t="s">
        <v>53</v>
      </c>
      <c r="Y86" s="28" t="s">
        <v>48</v>
      </c>
      <c r="Z86" s="30" t="s">
        <v>65</v>
      </c>
      <c r="AA86" s="30" t="s">
        <v>123</v>
      </c>
      <c r="AB86" s="28" t="s">
        <v>56</v>
      </c>
      <c r="AC86" s="28"/>
      <c r="AD86" s="28" t="s">
        <v>53</v>
      </c>
      <c r="AE86" s="28"/>
      <c r="AF86" s="28"/>
      <c r="AG86" s="28"/>
      <c r="AH86" s="28"/>
      <c r="AI86" s="28"/>
      <c r="AJ86" s="28"/>
      <c r="AK86" s="28"/>
      <c r="AL86" s="28"/>
      <c r="AM86" s="28"/>
      <c r="AN86" s="28"/>
      <c r="AO86" s="30"/>
      <c r="AP86" s="30"/>
      <c r="AQ86" s="30" t="s">
        <v>124</v>
      </c>
    </row>
    <row r="87" spans="1:43" ht="43.2" x14ac:dyDescent="0.55000000000000004">
      <c r="A87" s="28">
        <v>86</v>
      </c>
      <c r="B87" s="29">
        <v>112</v>
      </c>
      <c r="C87" s="28" t="s">
        <v>516</v>
      </c>
      <c r="D87" s="28" t="s">
        <v>517</v>
      </c>
      <c r="E87" s="28">
        <v>-6.3323020000000003</v>
      </c>
      <c r="F87" s="28">
        <v>31.427575000000001</v>
      </c>
      <c r="G87" s="28">
        <v>1210.5</v>
      </c>
      <c r="H87" s="28">
        <v>2.1</v>
      </c>
      <c r="I87" s="30" t="s">
        <v>82</v>
      </c>
      <c r="J87" s="28" t="s">
        <v>44</v>
      </c>
      <c r="K87" s="28">
        <v>16</v>
      </c>
      <c r="L87" s="28">
        <v>6</v>
      </c>
      <c r="M87" s="30" t="s">
        <v>83</v>
      </c>
      <c r="N87" s="30" t="s">
        <v>45</v>
      </c>
      <c r="O87" s="30" t="s">
        <v>46</v>
      </c>
      <c r="P87" s="30" t="s">
        <v>46</v>
      </c>
      <c r="Q87" s="30" t="s">
        <v>118</v>
      </c>
      <c r="R87" s="30" t="s">
        <v>118</v>
      </c>
      <c r="S87" s="28" t="s">
        <v>48</v>
      </c>
      <c r="T87" s="28" t="s">
        <v>108</v>
      </c>
      <c r="U87" s="30" t="s">
        <v>114</v>
      </c>
      <c r="V87" s="28">
        <v>2015</v>
      </c>
      <c r="W87" s="28" t="s">
        <v>52</v>
      </c>
      <c r="X87" s="28" t="s">
        <v>53</v>
      </c>
      <c r="Y87" s="28" t="s">
        <v>48</v>
      </c>
      <c r="Z87" s="30" t="s">
        <v>519</v>
      </c>
      <c r="AA87" s="30" t="s">
        <v>45</v>
      </c>
      <c r="AB87" s="28" t="s">
        <v>67</v>
      </c>
      <c r="AC87" s="28"/>
      <c r="AD87" s="28" t="s">
        <v>53</v>
      </c>
      <c r="AE87" s="28"/>
      <c r="AF87" s="28"/>
      <c r="AG87" s="28"/>
      <c r="AH87" s="28"/>
      <c r="AI87" s="28"/>
      <c r="AJ87" s="28"/>
      <c r="AK87" s="28"/>
      <c r="AL87" s="28"/>
      <c r="AM87" s="28"/>
      <c r="AN87" s="28"/>
      <c r="AO87" s="30"/>
      <c r="AP87" s="30"/>
      <c r="AQ87" s="30" t="s">
        <v>518</v>
      </c>
    </row>
    <row r="88" spans="1:43" ht="57.6" x14ac:dyDescent="0.55000000000000004">
      <c r="A88" s="28">
        <v>87</v>
      </c>
      <c r="B88" s="29">
        <v>12</v>
      </c>
      <c r="C88" s="28" t="s">
        <v>417</v>
      </c>
      <c r="D88" s="28" t="s">
        <v>418</v>
      </c>
      <c r="E88" s="28">
        <v>-6.5851649999999999</v>
      </c>
      <c r="F88" s="28">
        <v>31.026437999999999</v>
      </c>
      <c r="G88" s="28">
        <v>984.7</v>
      </c>
      <c r="H88" s="28">
        <v>1.25</v>
      </c>
      <c r="I88" s="30" t="s">
        <v>82</v>
      </c>
      <c r="J88" s="28" t="s">
        <v>44</v>
      </c>
      <c r="K88" s="28">
        <v>0</v>
      </c>
      <c r="L88" s="28">
        <v>0</v>
      </c>
      <c r="M88" s="30" t="s">
        <v>105</v>
      </c>
      <c r="N88" s="30" t="s">
        <v>588</v>
      </c>
      <c r="O88" s="30" t="s">
        <v>85</v>
      </c>
      <c r="P88" s="30" t="s">
        <v>85</v>
      </c>
      <c r="Q88" s="30" t="s">
        <v>118</v>
      </c>
      <c r="R88" s="30" t="s">
        <v>118</v>
      </c>
      <c r="S88" s="28" t="s">
        <v>48</v>
      </c>
      <c r="T88" s="28" t="s">
        <v>50</v>
      </c>
      <c r="U88" s="30" t="s">
        <v>125</v>
      </c>
      <c r="V88" s="28">
        <v>2013</v>
      </c>
      <c r="W88" s="28" t="s">
        <v>52</v>
      </c>
      <c r="X88" s="28" t="s">
        <v>48</v>
      </c>
      <c r="Y88" s="28" t="s">
        <v>48</v>
      </c>
      <c r="Z88" s="30" t="s">
        <v>65</v>
      </c>
      <c r="AA88" s="30" t="s">
        <v>420</v>
      </c>
      <c r="AB88" s="28" t="s">
        <v>56</v>
      </c>
      <c r="AC88" s="28"/>
      <c r="AD88" s="28" t="s">
        <v>53</v>
      </c>
      <c r="AE88" s="28"/>
      <c r="AF88" s="28"/>
      <c r="AG88" s="28"/>
      <c r="AH88" s="28"/>
      <c r="AI88" s="28"/>
      <c r="AJ88" s="28"/>
      <c r="AK88" s="28"/>
      <c r="AL88" s="28"/>
      <c r="AM88" s="28"/>
      <c r="AN88" s="28"/>
      <c r="AO88" s="30"/>
      <c r="AP88" s="30"/>
      <c r="AQ88" s="30" t="s">
        <v>419</v>
      </c>
    </row>
    <row r="89" spans="1:43" ht="43.2" x14ac:dyDescent="0.55000000000000004">
      <c r="A89" s="28">
        <v>88</v>
      </c>
      <c r="B89" s="29">
        <v>100</v>
      </c>
      <c r="C89" s="28" t="s">
        <v>562</v>
      </c>
      <c r="D89" s="28" t="s">
        <v>563</v>
      </c>
      <c r="E89" s="28">
        <v>-7.946504</v>
      </c>
      <c r="F89" s="28">
        <v>31.867135000000001</v>
      </c>
      <c r="G89" s="28">
        <v>825</v>
      </c>
      <c r="H89" s="28">
        <v>1.75</v>
      </c>
      <c r="I89" s="30" t="s">
        <v>43</v>
      </c>
      <c r="J89" s="28" t="s">
        <v>44</v>
      </c>
      <c r="K89" s="28">
        <v>4</v>
      </c>
      <c r="L89" s="28">
        <v>4</v>
      </c>
      <c r="M89" s="30" t="s">
        <v>72</v>
      </c>
      <c r="N89" s="30"/>
      <c r="O89" s="30" t="s">
        <v>46</v>
      </c>
      <c r="P89" s="30" t="s">
        <v>46</v>
      </c>
      <c r="Q89" s="30" t="s">
        <v>118</v>
      </c>
      <c r="R89" s="30" t="s">
        <v>118</v>
      </c>
      <c r="S89" s="28" t="s">
        <v>48</v>
      </c>
      <c r="T89" s="28" t="s">
        <v>50</v>
      </c>
      <c r="U89" s="30" t="s">
        <v>565</v>
      </c>
      <c r="V89" s="28">
        <v>2015</v>
      </c>
      <c r="W89" s="28" t="s">
        <v>52</v>
      </c>
      <c r="X89" s="28" t="s">
        <v>53</v>
      </c>
      <c r="Y89" s="28" t="s">
        <v>48</v>
      </c>
      <c r="Z89" s="30" t="s">
        <v>566</v>
      </c>
      <c r="AA89" s="30" t="s">
        <v>424</v>
      </c>
      <c r="AB89" s="28" t="s">
        <v>67</v>
      </c>
      <c r="AC89" s="28" t="s">
        <v>142</v>
      </c>
      <c r="AD89" s="28" t="s">
        <v>48</v>
      </c>
      <c r="AE89" s="28">
        <v>3</v>
      </c>
      <c r="AF89" s="28"/>
      <c r="AG89" s="28"/>
      <c r="AH89" s="28"/>
      <c r="AI89" s="28"/>
      <c r="AJ89" s="28"/>
      <c r="AK89" s="28"/>
      <c r="AL89" s="28"/>
      <c r="AM89" s="28"/>
      <c r="AN89" s="28"/>
      <c r="AO89" s="30"/>
      <c r="AP89" s="30"/>
      <c r="AQ89" s="30" t="s">
        <v>564</v>
      </c>
    </row>
    <row r="90" spans="1:43" ht="43.2" x14ac:dyDescent="0.55000000000000004">
      <c r="A90" s="28">
        <v>89</v>
      </c>
      <c r="B90" s="29">
        <v>26</v>
      </c>
      <c r="C90" s="28" t="s">
        <v>421</v>
      </c>
      <c r="D90" s="28" t="s">
        <v>422</v>
      </c>
      <c r="E90" s="28">
        <v>-7.8380489999999998</v>
      </c>
      <c r="F90" s="28">
        <v>31.783100999999998</v>
      </c>
      <c r="G90" s="28">
        <v>866</v>
      </c>
      <c r="H90" s="28">
        <v>1.5</v>
      </c>
      <c r="I90" s="30" t="s">
        <v>82</v>
      </c>
      <c r="J90" s="28" t="s">
        <v>44</v>
      </c>
      <c r="K90" s="28">
        <v>0</v>
      </c>
      <c r="L90" s="28">
        <v>0</v>
      </c>
      <c r="M90" s="30" t="s">
        <v>105</v>
      </c>
      <c r="N90" s="30" t="s">
        <v>45</v>
      </c>
      <c r="O90" s="30" t="s">
        <v>85</v>
      </c>
      <c r="P90" s="30" t="s">
        <v>85</v>
      </c>
      <c r="Q90" s="30" t="s">
        <v>198</v>
      </c>
      <c r="R90" s="30" t="s">
        <v>198</v>
      </c>
      <c r="S90" s="28" t="s">
        <v>48</v>
      </c>
      <c r="T90" s="28" t="s">
        <v>50</v>
      </c>
      <c r="U90" s="30" t="s">
        <v>125</v>
      </c>
      <c r="V90" s="28">
        <v>2013</v>
      </c>
      <c r="W90" s="28" t="s">
        <v>52</v>
      </c>
      <c r="X90" s="28" t="s">
        <v>48</v>
      </c>
      <c r="Y90" s="28" t="s">
        <v>48</v>
      </c>
      <c r="Z90" s="30" t="s">
        <v>200</v>
      </c>
      <c r="AA90" s="30" t="s">
        <v>424</v>
      </c>
      <c r="AB90" s="28" t="s">
        <v>56</v>
      </c>
      <c r="AC90" s="28" t="s">
        <v>142</v>
      </c>
      <c r="AD90" s="28" t="s">
        <v>53</v>
      </c>
      <c r="AE90" s="28"/>
      <c r="AF90" s="28"/>
      <c r="AG90" s="28"/>
      <c r="AH90" s="28"/>
      <c r="AI90" s="28"/>
      <c r="AJ90" s="28"/>
      <c r="AK90" s="28"/>
      <c r="AL90" s="28"/>
      <c r="AM90" s="28"/>
      <c r="AN90" s="28"/>
      <c r="AO90" s="30"/>
      <c r="AP90" s="30"/>
      <c r="AQ90" s="30" t="s">
        <v>423</v>
      </c>
    </row>
    <row r="91" spans="1:43" ht="72" x14ac:dyDescent="0.55000000000000004">
      <c r="A91" s="28">
        <v>90</v>
      </c>
      <c r="B91" s="29">
        <v>50</v>
      </c>
      <c r="C91" s="28" t="s">
        <v>349</v>
      </c>
      <c r="D91" s="28" t="s">
        <v>350</v>
      </c>
      <c r="E91" s="28">
        <v>-8.1796799999999994</v>
      </c>
      <c r="F91" s="28">
        <v>33.161344</v>
      </c>
      <c r="G91" s="28">
        <v>1321</v>
      </c>
      <c r="H91" s="28">
        <v>1.8</v>
      </c>
      <c r="I91" s="30" t="s">
        <v>82</v>
      </c>
      <c r="J91" s="28" t="s">
        <v>44</v>
      </c>
      <c r="K91" s="28">
        <v>18</v>
      </c>
      <c r="L91" s="28">
        <v>2.5</v>
      </c>
      <c r="M91" s="30" t="s">
        <v>105</v>
      </c>
      <c r="N91" s="30" t="s">
        <v>45</v>
      </c>
      <c r="O91" s="30" t="s">
        <v>46</v>
      </c>
      <c r="P91" s="30" t="s">
        <v>46</v>
      </c>
      <c r="Q91" s="30" t="s">
        <v>74</v>
      </c>
      <c r="R91" s="30" t="s">
        <v>198</v>
      </c>
      <c r="S91" s="28" t="s">
        <v>48</v>
      </c>
      <c r="T91" s="28" t="s">
        <v>50</v>
      </c>
      <c r="U91" s="30" t="s">
        <v>125</v>
      </c>
      <c r="V91" s="28">
        <v>2015</v>
      </c>
      <c r="W91" s="28" t="s">
        <v>52</v>
      </c>
      <c r="X91" s="28" t="s">
        <v>53</v>
      </c>
      <c r="Y91" s="28" t="s">
        <v>48</v>
      </c>
      <c r="Z91" s="30" t="s">
        <v>65</v>
      </c>
      <c r="AA91" s="30" t="s">
        <v>352</v>
      </c>
      <c r="AB91" s="28" t="s">
        <v>67</v>
      </c>
      <c r="AC91" s="28"/>
      <c r="AD91" s="28" t="s">
        <v>53</v>
      </c>
      <c r="AE91" s="28"/>
      <c r="AF91" s="28" t="s">
        <v>48</v>
      </c>
      <c r="AG91" s="28" t="s">
        <v>57</v>
      </c>
      <c r="AH91" s="28">
        <v>18</v>
      </c>
      <c r="AI91" s="28">
        <v>54</v>
      </c>
      <c r="AJ91" s="28" t="s">
        <v>53</v>
      </c>
      <c r="AK91" s="28" t="s">
        <v>48</v>
      </c>
      <c r="AL91" s="28" t="s">
        <v>53</v>
      </c>
      <c r="AM91" s="28">
        <v>18</v>
      </c>
      <c r="AN91" s="28" t="s">
        <v>48</v>
      </c>
      <c r="AO91" s="30" t="s">
        <v>353</v>
      </c>
      <c r="AP91" s="30" t="s">
        <v>354</v>
      </c>
      <c r="AQ91" s="30" t="s">
        <v>351</v>
      </c>
    </row>
    <row r="92" spans="1:43" ht="57.6" x14ac:dyDescent="0.55000000000000004">
      <c r="A92" s="28">
        <v>91</v>
      </c>
      <c r="B92" s="29" t="s">
        <v>372</v>
      </c>
      <c r="C92" s="28" t="s">
        <v>373</v>
      </c>
      <c r="D92" s="28" t="s">
        <v>374</v>
      </c>
      <c r="E92" s="28">
        <v>-8.0456120000000002</v>
      </c>
      <c r="F92" s="28">
        <v>33.369562000000002</v>
      </c>
      <c r="G92" s="28">
        <v>1346.5</v>
      </c>
      <c r="H92" s="28">
        <v>1.5</v>
      </c>
      <c r="I92" s="30" t="s">
        <v>82</v>
      </c>
      <c r="J92" s="28" t="s">
        <v>44</v>
      </c>
      <c r="K92" s="28">
        <v>0</v>
      </c>
      <c r="L92" s="28">
        <v>0</v>
      </c>
      <c r="M92" s="30" t="s">
        <v>375</v>
      </c>
      <c r="N92" s="30"/>
      <c r="O92" s="30" t="s">
        <v>46</v>
      </c>
      <c r="P92" s="30" t="s">
        <v>46</v>
      </c>
      <c r="Q92" s="30" t="s">
        <v>47</v>
      </c>
      <c r="R92" s="30" t="s">
        <v>47</v>
      </c>
      <c r="S92" s="28" t="s">
        <v>48</v>
      </c>
      <c r="T92" s="28" t="s">
        <v>50</v>
      </c>
      <c r="U92" s="30" t="s">
        <v>125</v>
      </c>
      <c r="V92" s="28">
        <v>2015</v>
      </c>
      <c r="W92" s="28" t="s">
        <v>52</v>
      </c>
      <c r="X92" s="28" t="s">
        <v>53</v>
      </c>
      <c r="Y92" s="28" t="s">
        <v>48</v>
      </c>
      <c r="Z92" s="30" t="s">
        <v>110</v>
      </c>
      <c r="AA92" s="30" t="s">
        <v>377</v>
      </c>
      <c r="AB92" s="28" t="s">
        <v>171</v>
      </c>
      <c r="AC92" s="28" t="s">
        <v>378</v>
      </c>
      <c r="AD92" s="28" t="s">
        <v>53</v>
      </c>
      <c r="AE92" s="28"/>
      <c r="AF92" s="28" t="s">
        <v>48</v>
      </c>
      <c r="AG92" s="28" t="s">
        <v>77</v>
      </c>
      <c r="AH92" s="28">
        <v>20</v>
      </c>
      <c r="AI92" s="28">
        <v>45</v>
      </c>
      <c r="AJ92" s="28" t="s">
        <v>48</v>
      </c>
      <c r="AK92" s="28" t="s">
        <v>53</v>
      </c>
      <c r="AL92" s="28" t="s">
        <v>53</v>
      </c>
      <c r="AM92" s="28">
        <v>3</v>
      </c>
      <c r="AN92" s="28" t="s">
        <v>53</v>
      </c>
      <c r="AO92" s="30"/>
      <c r="AP92" s="30" t="s">
        <v>151</v>
      </c>
      <c r="AQ92" s="30" t="s">
        <v>376</v>
      </c>
    </row>
    <row r="93" spans="1:43" ht="43.2" x14ac:dyDescent="0.55000000000000004">
      <c r="A93" s="28">
        <v>92</v>
      </c>
      <c r="B93" s="29">
        <v>97</v>
      </c>
      <c r="C93" s="28" t="s">
        <v>386</v>
      </c>
      <c r="D93" s="28" t="s">
        <v>387</v>
      </c>
      <c r="E93" s="28">
        <v>-7.3927209999999999</v>
      </c>
      <c r="F93" s="28">
        <v>33.327584000000002</v>
      </c>
      <c r="G93" s="28">
        <v>1289.0999999999999</v>
      </c>
      <c r="H93" s="28">
        <v>1.5</v>
      </c>
      <c r="I93" s="30" t="s">
        <v>82</v>
      </c>
      <c r="J93" s="28" t="s">
        <v>44</v>
      </c>
      <c r="K93" s="28">
        <v>8.8000000000000007</v>
      </c>
      <c r="L93" s="28">
        <v>8.8000000000000007</v>
      </c>
      <c r="M93" s="30" t="s">
        <v>105</v>
      </c>
      <c r="N93" s="30" t="s">
        <v>45</v>
      </c>
      <c r="O93" s="30" t="s">
        <v>46</v>
      </c>
      <c r="P93" s="30" t="s">
        <v>46</v>
      </c>
      <c r="Q93" s="30" t="s">
        <v>74</v>
      </c>
      <c r="R93" s="30" t="s">
        <v>74</v>
      </c>
      <c r="S93" s="28" t="s">
        <v>48</v>
      </c>
      <c r="T93" s="28" t="s">
        <v>50</v>
      </c>
      <c r="U93" s="30" t="s">
        <v>125</v>
      </c>
      <c r="V93" s="28">
        <v>2016</v>
      </c>
      <c r="W93" s="28" t="s">
        <v>52</v>
      </c>
      <c r="X93" s="28" t="s">
        <v>53</v>
      </c>
      <c r="Y93" s="28" t="s">
        <v>48</v>
      </c>
      <c r="Z93" s="30" t="s">
        <v>200</v>
      </c>
      <c r="AA93" s="30" t="s">
        <v>389</v>
      </c>
      <c r="AB93" s="28" t="s">
        <v>67</v>
      </c>
      <c r="AC93" s="28" t="s">
        <v>378</v>
      </c>
      <c r="AD93" s="28" t="s">
        <v>53</v>
      </c>
      <c r="AE93" s="28"/>
      <c r="AF93" s="28" t="s">
        <v>48</v>
      </c>
      <c r="AG93" s="28" t="s">
        <v>57</v>
      </c>
      <c r="AH93" s="28">
        <v>12</v>
      </c>
      <c r="AI93" s="28">
        <v>37</v>
      </c>
      <c r="AJ93" s="28" t="s">
        <v>53</v>
      </c>
      <c r="AK93" s="28" t="s">
        <v>48</v>
      </c>
      <c r="AL93" s="28" t="s">
        <v>53</v>
      </c>
      <c r="AM93" s="28">
        <v>3</v>
      </c>
      <c r="AN93" s="28" t="s">
        <v>48</v>
      </c>
      <c r="AO93" s="30" t="s">
        <v>390</v>
      </c>
      <c r="AP93" s="30" t="s">
        <v>391</v>
      </c>
      <c r="AQ93" s="30" t="s">
        <v>388</v>
      </c>
    </row>
    <row r="94" spans="1:43" ht="43.2" x14ac:dyDescent="0.55000000000000004">
      <c r="A94" s="28">
        <v>93</v>
      </c>
      <c r="B94" s="29">
        <v>48</v>
      </c>
      <c r="C94" s="28" t="s">
        <v>520</v>
      </c>
      <c r="D94" s="28" t="s">
        <v>521</v>
      </c>
      <c r="E94" s="28">
        <v>-8.5287760000000006</v>
      </c>
      <c r="F94" s="28">
        <v>31.882615999999999</v>
      </c>
      <c r="G94" s="28">
        <v>1745.2</v>
      </c>
      <c r="H94" s="28">
        <v>2.4</v>
      </c>
      <c r="I94" s="30" t="s">
        <v>433</v>
      </c>
      <c r="J94" s="28" t="s">
        <v>276</v>
      </c>
      <c r="K94" s="28">
        <v>16</v>
      </c>
      <c r="L94" s="28">
        <v>12.5</v>
      </c>
      <c r="M94" s="30" t="s">
        <v>105</v>
      </c>
      <c r="N94" s="30" t="s">
        <v>300</v>
      </c>
      <c r="O94" s="30" t="s">
        <v>46</v>
      </c>
      <c r="P94" s="30" t="s">
        <v>85</v>
      </c>
      <c r="Q94" s="30" t="s">
        <v>502</v>
      </c>
      <c r="R94" s="30" t="s">
        <v>502</v>
      </c>
      <c r="S94" s="28" t="s">
        <v>48</v>
      </c>
      <c r="T94" s="28" t="s">
        <v>50</v>
      </c>
      <c r="U94" s="30" t="s">
        <v>51</v>
      </c>
      <c r="V94" s="28">
        <v>2016</v>
      </c>
      <c r="W94" s="28" t="s">
        <v>52</v>
      </c>
      <c r="X94" s="28" t="s">
        <v>53</v>
      </c>
      <c r="Y94" s="28" t="s">
        <v>48</v>
      </c>
      <c r="Z94" s="30" t="s">
        <v>519</v>
      </c>
      <c r="AA94" s="30" t="s">
        <v>300</v>
      </c>
      <c r="AB94" s="28" t="s">
        <v>56</v>
      </c>
      <c r="AC94" s="28"/>
      <c r="AD94" s="28" t="s">
        <v>53</v>
      </c>
      <c r="AE94" s="28"/>
      <c r="AF94" s="28"/>
      <c r="AG94" s="28"/>
      <c r="AH94" s="28"/>
      <c r="AI94" s="28"/>
      <c r="AJ94" s="28"/>
      <c r="AK94" s="28"/>
      <c r="AL94" s="28"/>
      <c r="AM94" s="28"/>
      <c r="AN94" s="28"/>
      <c r="AO94" s="30"/>
      <c r="AP94" s="30"/>
      <c r="AQ94" s="30" t="s">
        <v>522</v>
      </c>
    </row>
    <row r="95" spans="1:43" ht="57.6" x14ac:dyDescent="0.55000000000000004">
      <c r="A95" s="28">
        <v>94</v>
      </c>
      <c r="B95" s="29">
        <v>102</v>
      </c>
      <c r="C95" s="28" t="s">
        <v>431</v>
      </c>
      <c r="D95" s="28" t="s">
        <v>432</v>
      </c>
      <c r="E95" s="28">
        <v>-7.3874329999999997</v>
      </c>
      <c r="F95" s="28">
        <v>33.270251000000002</v>
      </c>
      <c r="G95" s="28">
        <v>1274.0999999999999</v>
      </c>
      <c r="H95" s="28">
        <v>2.1</v>
      </c>
      <c r="I95" s="30" t="s">
        <v>433</v>
      </c>
      <c r="J95" s="28" t="s">
        <v>276</v>
      </c>
      <c r="K95" s="28">
        <v>14.5</v>
      </c>
      <c r="L95" s="28">
        <v>3</v>
      </c>
      <c r="M95" s="30" t="s">
        <v>434</v>
      </c>
      <c r="N95" s="30"/>
      <c r="O95" s="30" t="s">
        <v>46</v>
      </c>
      <c r="P95" s="30" t="s">
        <v>46</v>
      </c>
      <c r="Q95" s="30" t="s">
        <v>118</v>
      </c>
      <c r="R95" s="30" t="s">
        <v>118</v>
      </c>
      <c r="S95" s="28" t="s">
        <v>48</v>
      </c>
      <c r="T95" s="28" t="s">
        <v>50</v>
      </c>
      <c r="U95" s="30" t="s">
        <v>125</v>
      </c>
      <c r="V95" s="28">
        <v>2012</v>
      </c>
      <c r="W95" s="28" t="s">
        <v>52</v>
      </c>
      <c r="X95" s="28" t="s">
        <v>53</v>
      </c>
      <c r="Y95" s="28" t="s">
        <v>48</v>
      </c>
      <c r="Z95" s="30" t="s">
        <v>200</v>
      </c>
      <c r="AA95" s="30" t="s">
        <v>420</v>
      </c>
      <c r="AB95" s="28" t="s">
        <v>67</v>
      </c>
      <c r="AC95" s="28" t="s">
        <v>142</v>
      </c>
      <c r="AD95" s="28" t="s">
        <v>48</v>
      </c>
      <c r="AE95" s="28">
        <v>2</v>
      </c>
      <c r="AF95" s="28" t="s">
        <v>53</v>
      </c>
      <c r="AG95" s="28" t="s">
        <v>57</v>
      </c>
      <c r="AH95" s="28">
        <v>15</v>
      </c>
      <c r="AI95" s="28">
        <v>45</v>
      </c>
      <c r="AJ95" s="28" t="s">
        <v>93</v>
      </c>
      <c r="AK95" s="28" t="s">
        <v>53</v>
      </c>
      <c r="AL95" s="28" t="s">
        <v>53</v>
      </c>
      <c r="AM95" s="28">
        <v>5</v>
      </c>
      <c r="AN95" s="28" t="s">
        <v>48</v>
      </c>
      <c r="AO95" s="30" t="s">
        <v>332</v>
      </c>
      <c r="AP95" s="30" t="s">
        <v>348</v>
      </c>
      <c r="AQ95" s="30" t="s">
        <v>435</v>
      </c>
    </row>
    <row r="96" spans="1:43" ht="43.2" x14ac:dyDescent="0.55000000000000004">
      <c r="A96" s="28">
        <v>95</v>
      </c>
      <c r="B96" s="29">
        <v>105</v>
      </c>
      <c r="C96" s="28" t="s">
        <v>436</v>
      </c>
      <c r="D96" s="28" t="s">
        <v>437</v>
      </c>
      <c r="E96" s="28">
        <v>-7.6287310000000002</v>
      </c>
      <c r="F96" s="28">
        <v>33.239789000000002</v>
      </c>
      <c r="G96" s="28">
        <v>1473.5</v>
      </c>
      <c r="H96" s="28">
        <v>1.5</v>
      </c>
      <c r="I96" s="30" t="s">
        <v>340</v>
      </c>
      <c r="J96" s="28" t="s">
        <v>44</v>
      </c>
      <c r="K96" s="28">
        <v>1.5</v>
      </c>
      <c r="L96" s="28">
        <v>1</v>
      </c>
      <c r="M96" s="30" t="s">
        <v>434</v>
      </c>
      <c r="N96" s="30"/>
      <c r="O96" s="30" t="s">
        <v>46</v>
      </c>
      <c r="P96" s="30" t="s">
        <v>46</v>
      </c>
      <c r="Q96" s="30" t="s">
        <v>118</v>
      </c>
      <c r="R96" s="30" t="s">
        <v>198</v>
      </c>
      <c r="S96" s="28" t="s">
        <v>48</v>
      </c>
      <c r="T96" s="28" t="s">
        <v>108</v>
      </c>
      <c r="U96" s="30" t="s">
        <v>114</v>
      </c>
      <c r="V96" s="28">
        <v>2013</v>
      </c>
      <c r="W96" s="28" t="s">
        <v>52</v>
      </c>
      <c r="X96" s="28" t="s">
        <v>53</v>
      </c>
      <c r="Y96" s="28" t="s">
        <v>48</v>
      </c>
      <c r="Z96" s="30" t="s">
        <v>65</v>
      </c>
      <c r="AA96" s="30" t="s">
        <v>439</v>
      </c>
      <c r="AB96" s="28" t="s">
        <v>67</v>
      </c>
      <c r="AC96" s="28"/>
      <c r="AD96" s="28" t="s">
        <v>48</v>
      </c>
      <c r="AE96" s="28">
        <v>3</v>
      </c>
      <c r="AF96" s="28"/>
      <c r="AG96" s="28"/>
      <c r="AH96" s="28"/>
      <c r="AI96" s="28"/>
      <c r="AJ96" s="28"/>
      <c r="AK96" s="28"/>
      <c r="AL96" s="28"/>
      <c r="AM96" s="28"/>
      <c r="AN96" s="28"/>
      <c r="AO96" s="30"/>
      <c r="AP96" s="30"/>
      <c r="AQ96" s="30" t="s">
        <v>438</v>
      </c>
    </row>
    <row r="97" spans="1:43" ht="43.2" x14ac:dyDescent="0.55000000000000004">
      <c r="A97" s="28">
        <v>96</v>
      </c>
      <c r="B97" s="29">
        <v>60</v>
      </c>
      <c r="C97" s="28" t="s">
        <v>579</v>
      </c>
      <c r="D97" s="28" t="s">
        <v>580</v>
      </c>
      <c r="E97" s="28">
        <v>-6.9529370000000004</v>
      </c>
      <c r="F97" s="28">
        <v>33.348483999999999</v>
      </c>
      <c r="G97" s="28">
        <v>1180.9000000000001</v>
      </c>
      <c r="H97" s="28">
        <v>1.8</v>
      </c>
      <c r="I97" s="30" t="s">
        <v>60</v>
      </c>
      <c r="J97" s="28" t="s">
        <v>44</v>
      </c>
      <c r="K97" s="28">
        <v>18</v>
      </c>
      <c r="L97" s="28">
        <v>1.5</v>
      </c>
      <c r="M97" s="30" t="s">
        <v>128</v>
      </c>
      <c r="N97" s="30"/>
      <c r="O97" s="30" t="s">
        <v>46</v>
      </c>
      <c r="P97" s="30" t="s">
        <v>46</v>
      </c>
      <c r="Q97" s="30" t="s">
        <v>74</v>
      </c>
      <c r="R97" s="30" t="s">
        <v>118</v>
      </c>
      <c r="S97" s="28" t="s">
        <v>48</v>
      </c>
      <c r="T97" s="28" t="s">
        <v>50</v>
      </c>
      <c r="U97" s="30" t="s">
        <v>125</v>
      </c>
      <c r="V97" s="28"/>
      <c r="W97" s="28"/>
      <c r="X97" s="28"/>
      <c r="Y97" s="28"/>
      <c r="Z97" s="30"/>
      <c r="AA97" s="30"/>
      <c r="AB97" s="28"/>
      <c r="AC97" s="28"/>
      <c r="AD97" s="28"/>
      <c r="AE97" s="28"/>
      <c r="AF97" s="28"/>
      <c r="AG97" s="28"/>
      <c r="AH97" s="28"/>
      <c r="AI97" s="28"/>
      <c r="AJ97" s="28"/>
      <c r="AK97" s="28"/>
      <c r="AL97" s="28"/>
      <c r="AM97" s="28"/>
      <c r="AN97" s="28"/>
      <c r="AO97" s="30"/>
      <c r="AP97" s="30"/>
      <c r="AQ97" s="30" t="s">
        <v>581</v>
      </c>
    </row>
    <row r="98" spans="1:43" ht="43.2" x14ac:dyDescent="0.55000000000000004">
      <c r="A98" s="28">
        <v>97</v>
      </c>
      <c r="B98" s="29">
        <v>106</v>
      </c>
      <c r="C98" s="28" t="s">
        <v>408</v>
      </c>
      <c r="D98" s="28" t="s">
        <v>409</v>
      </c>
      <c r="E98" s="28">
        <v>-8.0651949999999992</v>
      </c>
      <c r="F98" s="28">
        <v>32.874665999999998</v>
      </c>
      <c r="G98" s="28">
        <v>1144.3</v>
      </c>
      <c r="H98" s="28">
        <v>1.8</v>
      </c>
      <c r="I98" s="30" t="s">
        <v>60</v>
      </c>
      <c r="J98" s="28" t="s">
        <v>44</v>
      </c>
      <c r="K98" s="28">
        <v>0</v>
      </c>
      <c r="L98" s="28">
        <v>0</v>
      </c>
      <c r="M98" s="30" t="s">
        <v>128</v>
      </c>
      <c r="N98" s="30"/>
      <c r="O98" s="30" t="s">
        <v>46</v>
      </c>
      <c r="P98" s="30" t="s">
        <v>46</v>
      </c>
      <c r="Q98" s="30" t="s">
        <v>74</v>
      </c>
      <c r="R98" s="30" t="s">
        <v>198</v>
      </c>
      <c r="S98" s="28" t="s">
        <v>48</v>
      </c>
      <c r="T98" s="28" t="s">
        <v>50</v>
      </c>
      <c r="U98" s="30" t="s">
        <v>125</v>
      </c>
      <c r="V98" s="28">
        <v>2016</v>
      </c>
      <c r="W98" s="28" t="s">
        <v>52</v>
      </c>
      <c r="X98" s="28" t="s">
        <v>53</v>
      </c>
      <c r="Y98" s="28" t="s">
        <v>48</v>
      </c>
      <c r="Z98" s="30" t="s">
        <v>200</v>
      </c>
      <c r="AA98" s="30" t="s">
        <v>281</v>
      </c>
      <c r="AB98" s="28" t="s">
        <v>95</v>
      </c>
      <c r="AC98" s="28" t="s">
        <v>142</v>
      </c>
      <c r="AD98" s="28" t="s">
        <v>53</v>
      </c>
      <c r="AE98" s="28"/>
      <c r="AF98" s="28" t="s">
        <v>48</v>
      </c>
      <c r="AG98" s="28" t="s">
        <v>77</v>
      </c>
      <c r="AH98" s="28">
        <v>0</v>
      </c>
      <c r="AI98" s="28">
        <v>0</v>
      </c>
      <c r="AJ98" s="28" t="s">
        <v>53</v>
      </c>
      <c r="AK98" s="28" t="s">
        <v>53</v>
      </c>
      <c r="AL98" s="28" t="s">
        <v>53</v>
      </c>
      <c r="AM98" s="28">
        <v>5</v>
      </c>
      <c r="AN98" s="28" t="s">
        <v>48</v>
      </c>
      <c r="AO98" s="30" t="s">
        <v>411</v>
      </c>
      <c r="AP98" s="30" t="s">
        <v>412</v>
      </c>
      <c r="AQ98" s="30" t="s">
        <v>410</v>
      </c>
    </row>
    <row r="99" spans="1:43" ht="28.8" x14ac:dyDescent="0.55000000000000004">
      <c r="A99" s="28">
        <v>98</v>
      </c>
      <c r="B99" s="29">
        <v>53</v>
      </c>
      <c r="C99" s="28" t="s">
        <v>126</v>
      </c>
      <c r="D99" s="28" t="s">
        <v>127</v>
      </c>
      <c r="E99" s="28">
        <v>-8.2055849999999992</v>
      </c>
      <c r="F99" s="28">
        <v>32.825119000000001</v>
      </c>
      <c r="G99" s="28">
        <v>1134.4000000000001</v>
      </c>
      <c r="H99" s="28">
        <v>1.5</v>
      </c>
      <c r="I99" s="30" t="s">
        <v>82</v>
      </c>
      <c r="J99" s="28" t="s">
        <v>44</v>
      </c>
      <c r="K99" s="28">
        <v>18</v>
      </c>
      <c r="L99" s="28">
        <v>18</v>
      </c>
      <c r="M99" s="30" t="s">
        <v>128</v>
      </c>
      <c r="N99" s="30"/>
      <c r="O99" s="30" t="s">
        <v>46</v>
      </c>
      <c r="P99" s="30" t="s">
        <v>46</v>
      </c>
      <c r="Q99" s="30" t="s">
        <v>118</v>
      </c>
      <c r="R99" s="30" t="s">
        <v>118</v>
      </c>
      <c r="S99" s="28" t="s">
        <v>48</v>
      </c>
      <c r="T99" s="28" t="s">
        <v>50</v>
      </c>
      <c r="U99" s="30" t="s">
        <v>125</v>
      </c>
      <c r="V99" s="32">
        <v>2014</v>
      </c>
      <c r="W99" s="28" t="s">
        <v>52</v>
      </c>
      <c r="X99" s="28" t="s">
        <v>48</v>
      </c>
      <c r="Y99" s="28" t="s">
        <v>48</v>
      </c>
      <c r="Z99" s="30" t="s">
        <v>65</v>
      </c>
      <c r="AA99" s="30" t="s">
        <v>45</v>
      </c>
      <c r="AB99" s="28" t="s">
        <v>67</v>
      </c>
      <c r="AC99" s="28"/>
      <c r="AD99" s="28" t="s">
        <v>53</v>
      </c>
      <c r="AE99" s="28"/>
      <c r="AF99" s="28"/>
      <c r="AG99" s="28"/>
      <c r="AH99" s="28"/>
      <c r="AI99" s="28"/>
      <c r="AJ99" s="28"/>
      <c r="AK99" s="28"/>
      <c r="AL99" s="28"/>
      <c r="AM99" s="28"/>
      <c r="AN99" s="28"/>
      <c r="AO99" s="30"/>
      <c r="AP99" s="30"/>
      <c r="AQ99" s="30" t="s">
        <v>129</v>
      </c>
    </row>
    <row r="100" spans="1:43" ht="86.4" x14ac:dyDescent="0.55000000000000004">
      <c r="A100" s="28">
        <v>99</v>
      </c>
      <c r="B100" s="29">
        <v>56</v>
      </c>
      <c r="C100" s="28" t="s">
        <v>443</v>
      </c>
      <c r="D100" s="28" t="s">
        <v>444</v>
      </c>
      <c r="E100" s="28">
        <v>-3.816935</v>
      </c>
      <c r="F100" s="28">
        <v>30.399598000000001</v>
      </c>
      <c r="G100" s="28">
        <v>1132.2</v>
      </c>
      <c r="H100" s="28">
        <v>1.5</v>
      </c>
      <c r="I100" s="30" t="s">
        <v>82</v>
      </c>
      <c r="J100" s="28" t="s">
        <v>44</v>
      </c>
      <c r="K100" s="28">
        <v>13.5</v>
      </c>
      <c r="L100" s="28">
        <v>8</v>
      </c>
      <c r="M100" s="30" t="s">
        <v>600</v>
      </c>
      <c r="N100" s="30" t="s">
        <v>445</v>
      </c>
      <c r="O100" s="30" t="s">
        <v>46</v>
      </c>
      <c r="P100" s="30" t="s">
        <v>46</v>
      </c>
      <c r="Q100" s="30" t="s">
        <v>47</v>
      </c>
      <c r="R100" s="30" t="s">
        <v>47</v>
      </c>
      <c r="S100" s="28" t="s">
        <v>48</v>
      </c>
      <c r="T100" s="28" t="s">
        <v>64</v>
      </c>
      <c r="U100" s="30" t="s">
        <v>64</v>
      </c>
      <c r="V100" s="28">
        <v>2004</v>
      </c>
      <c r="W100" s="28" t="s">
        <v>52</v>
      </c>
      <c r="X100" s="28" t="s">
        <v>53</v>
      </c>
      <c r="Y100" s="28" t="s">
        <v>48</v>
      </c>
      <c r="Z100" s="30" t="s">
        <v>110</v>
      </c>
      <c r="AA100" s="30" t="s">
        <v>95</v>
      </c>
      <c r="AB100" s="28" t="s">
        <v>56</v>
      </c>
      <c r="AC100" s="28" t="s">
        <v>447</v>
      </c>
      <c r="AD100" s="28" t="s">
        <v>53</v>
      </c>
      <c r="AE100" s="28"/>
      <c r="AF100" s="28"/>
      <c r="AG100" s="28"/>
      <c r="AH100" s="28"/>
      <c r="AI100" s="28"/>
      <c r="AJ100" s="28"/>
      <c r="AK100" s="28"/>
      <c r="AL100" s="28"/>
      <c r="AM100" s="28"/>
      <c r="AN100" s="28"/>
      <c r="AO100" s="30"/>
      <c r="AP100" s="30"/>
      <c r="AQ100" s="30" t="s">
        <v>446</v>
      </c>
    </row>
    <row r="101" spans="1:43" ht="43.2" x14ac:dyDescent="0.55000000000000004">
      <c r="A101" s="28">
        <v>100</v>
      </c>
      <c r="B101" s="29">
        <v>29</v>
      </c>
      <c r="C101" s="28" t="s">
        <v>448</v>
      </c>
      <c r="D101" s="28" t="s">
        <v>449</v>
      </c>
      <c r="E101" s="28">
        <v>-4.2815909999999997</v>
      </c>
      <c r="F101" s="28">
        <v>30.449334</v>
      </c>
      <c r="G101" s="28">
        <v>1149.2</v>
      </c>
      <c r="H101" s="28">
        <v>1.8</v>
      </c>
      <c r="I101" s="30" t="s">
        <v>82</v>
      </c>
      <c r="J101" s="28" t="s">
        <v>44</v>
      </c>
      <c r="K101" s="28">
        <v>21</v>
      </c>
      <c r="L101" s="28">
        <v>20</v>
      </c>
      <c r="M101" s="30" t="s">
        <v>105</v>
      </c>
      <c r="N101" s="30" t="s">
        <v>450</v>
      </c>
      <c r="O101" s="30" t="s">
        <v>85</v>
      </c>
      <c r="P101" s="30" t="s">
        <v>85</v>
      </c>
      <c r="Q101" s="30" t="s">
        <v>74</v>
      </c>
      <c r="R101" s="30" t="s">
        <v>74</v>
      </c>
      <c r="S101" s="28" t="s">
        <v>48</v>
      </c>
      <c r="T101" s="28" t="s">
        <v>50</v>
      </c>
      <c r="U101" s="30" t="s">
        <v>51</v>
      </c>
      <c r="V101" s="28">
        <v>2015</v>
      </c>
      <c r="W101" s="28" t="s">
        <v>76</v>
      </c>
      <c r="X101" s="28" t="s">
        <v>48</v>
      </c>
      <c r="Y101" s="28" t="s">
        <v>48</v>
      </c>
      <c r="Z101" s="30" t="s">
        <v>200</v>
      </c>
      <c r="AA101" s="30" t="s">
        <v>123</v>
      </c>
      <c r="AB101" s="28" t="s">
        <v>56</v>
      </c>
      <c r="AC101" s="28" t="s">
        <v>111</v>
      </c>
      <c r="AD101" s="28" t="s">
        <v>53</v>
      </c>
      <c r="AE101" s="28"/>
      <c r="AF101" s="28" t="s">
        <v>48</v>
      </c>
      <c r="AG101" s="28" t="s">
        <v>57</v>
      </c>
      <c r="AH101" s="28">
        <v>20</v>
      </c>
      <c r="AI101" s="28">
        <v>42</v>
      </c>
      <c r="AJ101" s="28" t="s">
        <v>48</v>
      </c>
      <c r="AK101" s="28" t="s">
        <v>48</v>
      </c>
      <c r="AL101" s="28" t="s">
        <v>48</v>
      </c>
      <c r="AM101" s="28"/>
      <c r="AN101" s="28"/>
      <c r="AO101" s="30"/>
      <c r="AP101" s="30"/>
      <c r="AQ101" s="30" t="s">
        <v>451</v>
      </c>
    </row>
    <row r="102" spans="1:43" ht="28.8" x14ac:dyDescent="0.55000000000000004">
      <c r="A102" s="28">
        <v>101</v>
      </c>
      <c r="B102" s="29">
        <v>1</v>
      </c>
      <c r="C102" s="28" t="s">
        <v>425</v>
      </c>
      <c r="D102" s="28" t="s">
        <v>426</v>
      </c>
      <c r="E102" s="28">
        <v>-3.8458519999999998</v>
      </c>
      <c r="F102" s="28">
        <v>30.42201</v>
      </c>
      <c r="G102" s="28">
        <v>1127.7</v>
      </c>
      <c r="H102" s="28">
        <v>1.8</v>
      </c>
      <c r="I102" s="30" t="s">
        <v>82</v>
      </c>
      <c r="J102" s="28" t="s">
        <v>44</v>
      </c>
      <c r="K102" s="28">
        <v>8</v>
      </c>
      <c r="L102" s="28">
        <v>6</v>
      </c>
      <c r="M102" s="30" t="s">
        <v>83</v>
      </c>
      <c r="N102" s="30" t="s">
        <v>263</v>
      </c>
      <c r="O102" s="30" t="s">
        <v>85</v>
      </c>
      <c r="P102" s="30" t="s">
        <v>46</v>
      </c>
      <c r="Q102" s="30" t="s">
        <v>47</v>
      </c>
      <c r="R102" s="30" t="s">
        <v>47</v>
      </c>
      <c r="S102" s="28" t="s">
        <v>48</v>
      </c>
      <c r="T102" s="28" t="s">
        <v>50</v>
      </c>
      <c r="U102" s="30" t="s">
        <v>125</v>
      </c>
      <c r="V102" s="28">
        <v>2006</v>
      </c>
      <c r="W102" s="28" t="s">
        <v>52</v>
      </c>
      <c r="X102" s="28" t="s">
        <v>48</v>
      </c>
      <c r="Y102" s="28" t="s">
        <v>48</v>
      </c>
      <c r="Z102" s="30" t="s">
        <v>94</v>
      </c>
      <c r="AA102" s="30" t="s">
        <v>259</v>
      </c>
      <c r="AB102" s="28" t="s">
        <v>56</v>
      </c>
      <c r="AC102" s="28"/>
      <c r="AD102" s="28" t="s">
        <v>53</v>
      </c>
      <c r="AE102" s="28"/>
      <c r="AF102" s="28" t="s">
        <v>48</v>
      </c>
      <c r="AG102" s="28" t="s">
        <v>57</v>
      </c>
      <c r="AH102" s="28">
        <v>19</v>
      </c>
      <c r="AI102" s="28">
        <v>23</v>
      </c>
      <c r="AJ102" s="28" t="s">
        <v>48</v>
      </c>
      <c r="AK102" s="28" t="s">
        <v>48</v>
      </c>
      <c r="AL102" s="28" t="s">
        <v>48</v>
      </c>
      <c r="AM102" s="28"/>
      <c r="AN102" s="28"/>
      <c r="AO102" s="30"/>
      <c r="AP102" s="30"/>
      <c r="AQ102" s="30" t="s">
        <v>427</v>
      </c>
    </row>
    <row r="103" spans="1:43" ht="43.2" x14ac:dyDescent="0.55000000000000004">
      <c r="A103" s="28">
        <v>102</v>
      </c>
      <c r="B103" s="29">
        <v>92</v>
      </c>
      <c r="C103" s="28" t="s">
        <v>455</v>
      </c>
      <c r="D103" s="28" t="s">
        <v>456</v>
      </c>
      <c r="E103" s="28">
        <v>-3.6397983333333301</v>
      </c>
      <c r="F103" s="28">
        <v>30.7768016666666</v>
      </c>
      <c r="G103" s="28">
        <v>1372.4</v>
      </c>
      <c r="H103" s="28">
        <v>4.0999999999999996</v>
      </c>
      <c r="I103" s="30" t="s">
        <v>82</v>
      </c>
      <c r="J103" s="28" t="s">
        <v>44</v>
      </c>
      <c r="K103" s="28">
        <v>0</v>
      </c>
      <c r="L103" s="28">
        <v>0</v>
      </c>
      <c r="M103" s="30"/>
      <c r="N103" s="30"/>
      <c r="O103" s="30" t="s">
        <v>169</v>
      </c>
      <c r="P103" s="30" t="s">
        <v>169</v>
      </c>
      <c r="Q103" s="30" t="s">
        <v>169</v>
      </c>
      <c r="R103" s="30" t="s">
        <v>169</v>
      </c>
      <c r="S103" s="28" t="s">
        <v>53</v>
      </c>
      <c r="T103" s="28" t="s">
        <v>64</v>
      </c>
      <c r="U103" s="30" t="s">
        <v>125</v>
      </c>
      <c r="V103" s="28">
        <v>2015</v>
      </c>
      <c r="W103" s="28" t="s">
        <v>52</v>
      </c>
      <c r="X103" s="28" t="s">
        <v>93</v>
      </c>
      <c r="Y103" s="28" t="s">
        <v>93</v>
      </c>
      <c r="Z103" s="30" t="s">
        <v>94</v>
      </c>
      <c r="AA103" s="30"/>
      <c r="AB103" s="28"/>
      <c r="AC103" s="28"/>
      <c r="AD103" s="28" t="s">
        <v>53</v>
      </c>
      <c r="AE103" s="28"/>
      <c r="AF103" s="28"/>
      <c r="AG103" s="28"/>
      <c r="AH103" s="28"/>
      <c r="AI103" s="28"/>
      <c r="AJ103" s="28"/>
      <c r="AK103" s="28"/>
      <c r="AL103" s="28"/>
      <c r="AM103" s="28"/>
      <c r="AN103" s="28"/>
      <c r="AO103" s="30"/>
      <c r="AP103" s="30"/>
      <c r="AQ103" s="30" t="s">
        <v>457</v>
      </c>
    </row>
    <row r="104" spans="1:43" ht="43.2" x14ac:dyDescent="0.55000000000000004">
      <c r="A104" s="28">
        <v>103</v>
      </c>
      <c r="B104" s="29">
        <v>99</v>
      </c>
      <c r="C104" s="28" t="s">
        <v>458</v>
      </c>
      <c r="D104" s="28" t="s">
        <v>459</v>
      </c>
      <c r="E104" s="28">
        <v>-3.0591680000000001</v>
      </c>
      <c r="F104" s="28">
        <v>31.59179</v>
      </c>
      <c r="G104" s="28">
        <v>1226.9000000000001</v>
      </c>
      <c r="H104" s="28">
        <v>1.8</v>
      </c>
      <c r="I104" s="30" t="s">
        <v>43</v>
      </c>
      <c r="J104" s="28" t="s">
        <v>44</v>
      </c>
      <c r="K104" s="28">
        <v>6</v>
      </c>
      <c r="L104" s="28">
        <v>2</v>
      </c>
      <c r="M104" s="30" t="s">
        <v>460</v>
      </c>
      <c r="N104" s="30"/>
      <c r="O104" s="30" t="s">
        <v>85</v>
      </c>
      <c r="P104" s="30" t="s">
        <v>85</v>
      </c>
      <c r="Q104" s="30" t="s">
        <v>74</v>
      </c>
      <c r="R104" s="30" t="s">
        <v>74</v>
      </c>
      <c r="S104" s="28" t="s">
        <v>48</v>
      </c>
      <c r="T104" s="28" t="s">
        <v>108</v>
      </c>
      <c r="U104" s="30" t="s">
        <v>114</v>
      </c>
      <c r="V104" s="28">
        <v>2012</v>
      </c>
      <c r="W104" s="28" t="s">
        <v>76</v>
      </c>
      <c r="X104" s="28" t="s">
        <v>48</v>
      </c>
      <c r="Y104" s="28" t="s">
        <v>48</v>
      </c>
      <c r="Z104" s="30" t="s">
        <v>200</v>
      </c>
      <c r="AA104" s="30" t="s">
        <v>45</v>
      </c>
      <c r="AB104" s="28" t="s">
        <v>67</v>
      </c>
      <c r="AC104" s="28" t="s">
        <v>399</v>
      </c>
      <c r="AD104" s="28" t="s">
        <v>48</v>
      </c>
      <c r="AE104" s="28">
        <v>2</v>
      </c>
      <c r="AF104" s="28"/>
      <c r="AG104" s="28"/>
      <c r="AH104" s="28"/>
      <c r="AI104" s="28"/>
      <c r="AJ104" s="28"/>
      <c r="AK104" s="28"/>
      <c r="AL104" s="28"/>
      <c r="AM104" s="28"/>
      <c r="AN104" s="28"/>
      <c r="AO104" s="30"/>
      <c r="AP104" s="30"/>
      <c r="AQ104" s="30" t="s">
        <v>461</v>
      </c>
    </row>
    <row r="105" spans="1:43" ht="28.8" x14ac:dyDescent="0.55000000000000004">
      <c r="A105" s="28">
        <v>104</v>
      </c>
      <c r="B105" s="29">
        <v>7</v>
      </c>
      <c r="C105" s="28" t="s">
        <v>243</v>
      </c>
      <c r="D105" s="28" t="s">
        <v>244</v>
      </c>
      <c r="E105" s="28">
        <v>-3.2173929999999999</v>
      </c>
      <c r="F105" s="28">
        <v>32.029339</v>
      </c>
      <c r="G105" s="28">
        <v>1179.7</v>
      </c>
      <c r="H105" s="28">
        <v>1.5</v>
      </c>
      <c r="I105" s="30" t="s">
        <v>82</v>
      </c>
      <c r="J105" s="28" t="s">
        <v>44</v>
      </c>
      <c r="K105" s="28">
        <v>6.8</v>
      </c>
      <c r="L105" s="28">
        <v>2.5</v>
      </c>
      <c r="M105" s="30" t="s">
        <v>598</v>
      </c>
      <c r="N105" s="30" t="s">
        <v>123</v>
      </c>
      <c r="O105" s="30" t="s">
        <v>85</v>
      </c>
      <c r="P105" s="30" t="s">
        <v>85</v>
      </c>
      <c r="Q105" s="30" t="s">
        <v>139</v>
      </c>
      <c r="R105" s="30" t="s">
        <v>139</v>
      </c>
      <c r="S105" s="28" t="s">
        <v>53</v>
      </c>
      <c r="T105" s="28" t="s">
        <v>50</v>
      </c>
      <c r="U105" s="30" t="s">
        <v>51</v>
      </c>
      <c r="V105" s="32">
        <v>2014</v>
      </c>
      <c r="W105" s="28" t="s">
        <v>52</v>
      </c>
      <c r="X105" s="28" t="s">
        <v>53</v>
      </c>
      <c r="Y105" s="28" t="s">
        <v>48</v>
      </c>
      <c r="Z105" s="30" t="s">
        <v>65</v>
      </c>
      <c r="AA105" s="30" t="s">
        <v>45</v>
      </c>
      <c r="AB105" s="28" t="s">
        <v>67</v>
      </c>
      <c r="AC105" s="28"/>
      <c r="AD105" s="28" t="s">
        <v>53</v>
      </c>
      <c r="AE105" s="28"/>
      <c r="AF105" s="28" t="s">
        <v>48</v>
      </c>
      <c r="AG105" s="28" t="s">
        <v>57</v>
      </c>
      <c r="AH105" s="28">
        <v>0</v>
      </c>
      <c r="AI105" s="28">
        <v>0</v>
      </c>
      <c r="AJ105" s="28" t="s">
        <v>53</v>
      </c>
      <c r="AK105" s="28" t="s">
        <v>48</v>
      </c>
      <c r="AL105" s="28" t="s">
        <v>53</v>
      </c>
      <c r="AM105" s="28">
        <v>0</v>
      </c>
      <c r="AN105" s="28" t="s">
        <v>48</v>
      </c>
      <c r="AO105" s="30" t="s">
        <v>247</v>
      </c>
      <c r="AP105" s="30" t="s">
        <v>113</v>
      </c>
      <c r="AQ105" s="30" t="s">
        <v>246</v>
      </c>
    </row>
    <row r="106" spans="1:43" ht="57.6" x14ac:dyDescent="0.55000000000000004">
      <c r="A106" s="28">
        <v>105</v>
      </c>
      <c r="B106" s="29">
        <v>107</v>
      </c>
      <c r="C106" s="28" t="s">
        <v>462</v>
      </c>
      <c r="D106" s="28" t="s">
        <v>463</v>
      </c>
      <c r="E106" s="28">
        <v>-2.9462709999999999</v>
      </c>
      <c r="F106" s="28">
        <v>32.023135000000003</v>
      </c>
      <c r="G106" s="28">
        <v>1220.2</v>
      </c>
      <c r="H106" s="28">
        <v>2.1</v>
      </c>
      <c r="I106" s="30" t="s">
        <v>43</v>
      </c>
      <c r="J106" s="28" t="s">
        <v>44</v>
      </c>
      <c r="K106" s="28">
        <v>2.5</v>
      </c>
      <c r="L106" s="28">
        <v>2.5</v>
      </c>
      <c r="M106" s="30" t="s">
        <v>245</v>
      </c>
      <c r="N106" s="30"/>
      <c r="O106" s="30" t="s">
        <v>85</v>
      </c>
      <c r="P106" s="30" t="s">
        <v>85</v>
      </c>
      <c r="Q106" s="30" t="s">
        <v>464</v>
      </c>
      <c r="R106" s="30" t="s">
        <v>464</v>
      </c>
      <c r="S106" s="28" t="s">
        <v>48</v>
      </c>
      <c r="T106" s="28" t="s">
        <v>108</v>
      </c>
      <c r="U106" s="30" t="s">
        <v>114</v>
      </c>
      <c r="V106" s="28">
        <v>2008</v>
      </c>
      <c r="W106" s="28" t="s">
        <v>76</v>
      </c>
      <c r="X106" s="28" t="s">
        <v>48</v>
      </c>
      <c r="Y106" s="28" t="s">
        <v>48</v>
      </c>
      <c r="Z106" s="30" t="s">
        <v>200</v>
      </c>
      <c r="AA106" s="30" t="s">
        <v>445</v>
      </c>
      <c r="AB106" s="28" t="s">
        <v>67</v>
      </c>
      <c r="AC106" s="28" t="s">
        <v>142</v>
      </c>
      <c r="AD106" s="28" t="s">
        <v>53</v>
      </c>
      <c r="AE106" s="28"/>
      <c r="AF106" s="28"/>
      <c r="AG106" s="28"/>
      <c r="AH106" s="28"/>
      <c r="AI106" s="28"/>
      <c r="AJ106" s="28"/>
      <c r="AK106" s="28"/>
      <c r="AL106" s="28"/>
      <c r="AM106" s="28"/>
      <c r="AN106" s="28"/>
      <c r="AO106" s="30"/>
      <c r="AP106" s="30"/>
      <c r="AQ106" s="30" t="s">
        <v>465</v>
      </c>
    </row>
    <row r="107" spans="1:43" ht="43.2" x14ac:dyDescent="0.55000000000000004">
      <c r="A107" s="28">
        <v>106</v>
      </c>
      <c r="B107" s="29">
        <v>98</v>
      </c>
      <c r="C107" s="28" t="s">
        <v>466</v>
      </c>
      <c r="D107" s="28" t="s">
        <v>467</v>
      </c>
      <c r="E107" s="28">
        <v>-2.8711950000000002</v>
      </c>
      <c r="F107" s="28">
        <v>32.074674000000002</v>
      </c>
      <c r="G107" s="28">
        <v>1228.9000000000001</v>
      </c>
      <c r="H107" s="28">
        <v>1.8</v>
      </c>
      <c r="I107" s="30" t="s">
        <v>43</v>
      </c>
      <c r="J107" s="28" t="s">
        <v>44</v>
      </c>
      <c r="K107" s="28">
        <v>3</v>
      </c>
      <c r="L107" s="28">
        <v>2.5</v>
      </c>
      <c r="M107" s="30" t="s">
        <v>72</v>
      </c>
      <c r="N107" s="30"/>
      <c r="O107" s="30" t="s">
        <v>85</v>
      </c>
      <c r="P107" s="30" t="s">
        <v>85</v>
      </c>
      <c r="Q107" s="30" t="s">
        <v>74</v>
      </c>
      <c r="R107" s="30" t="s">
        <v>74</v>
      </c>
      <c r="S107" s="28" t="s">
        <v>48</v>
      </c>
      <c r="T107" s="28" t="s">
        <v>108</v>
      </c>
      <c r="U107" s="30" t="s">
        <v>114</v>
      </c>
      <c r="V107" s="28">
        <v>2013</v>
      </c>
      <c r="W107" s="28" t="s">
        <v>76</v>
      </c>
      <c r="X107" s="28" t="s">
        <v>48</v>
      </c>
      <c r="Y107" s="28" t="s">
        <v>53</v>
      </c>
      <c r="Z107" s="30" t="s">
        <v>200</v>
      </c>
      <c r="AA107" s="30"/>
      <c r="AB107" s="28"/>
      <c r="AC107" s="28" t="s">
        <v>142</v>
      </c>
      <c r="AD107" s="28" t="s">
        <v>53</v>
      </c>
      <c r="AE107" s="28"/>
      <c r="AF107" s="28"/>
      <c r="AG107" s="28"/>
      <c r="AH107" s="28"/>
      <c r="AI107" s="28"/>
      <c r="AJ107" s="28"/>
      <c r="AK107" s="28"/>
      <c r="AL107" s="28"/>
      <c r="AM107" s="28"/>
      <c r="AN107" s="28"/>
      <c r="AO107" s="30"/>
      <c r="AP107" s="30"/>
      <c r="AQ107" s="30" t="s">
        <v>468</v>
      </c>
    </row>
    <row r="108" spans="1:43" ht="43.2" x14ac:dyDescent="0.55000000000000004">
      <c r="A108" s="28">
        <v>107</v>
      </c>
      <c r="B108" s="29">
        <v>6</v>
      </c>
      <c r="C108" s="28" t="s">
        <v>469</v>
      </c>
      <c r="D108" s="28" t="s">
        <v>470</v>
      </c>
      <c r="E108" s="28">
        <v>-2.6903160000000002</v>
      </c>
      <c r="F108" s="28">
        <v>32.085121999999998</v>
      </c>
      <c r="G108" s="28">
        <v>1265.5999999999999</v>
      </c>
      <c r="H108" s="28">
        <v>1.8</v>
      </c>
      <c r="I108" s="30" t="s">
        <v>43</v>
      </c>
      <c r="J108" s="28" t="s">
        <v>44</v>
      </c>
      <c r="K108" s="28">
        <v>2</v>
      </c>
      <c r="L108" s="28">
        <v>2</v>
      </c>
      <c r="M108" s="30" t="s">
        <v>72</v>
      </c>
      <c r="N108" s="30"/>
      <c r="O108" s="30" t="s">
        <v>471</v>
      </c>
      <c r="P108" s="30" t="s">
        <v>471</v>
      </c>
      <c r="Q108" s="30" t="s">
        <v>74</v>
      </c>
      <c r="R108" s="30" t="s">
        <v>74</v>
      </c>
      <c r="S108" s="28" t="s">
        <v>48</v>
      </c>
      <c r="T108" s="28" t="s">
        <v>108</v>
      </c>
      <c r="U108" s="30" t="s">
        <v>208</v>
      </c>
      <c r="V108" s="28">
        <v>2013</v>
      </c>
      <c r="W108" s="28" t="s">
        <v>76</v>
      </c>
      <c r="X108" s="28" t="s">
        <v>48</v>
      </c>
      <c r="Y108" s="28" t="s">
        <v>53</v>
      </c>
      <c r="Z108" s="30" t="s">
        <v>200</v>
      </c>
      <c r="AA108" s="30"/>
      <c r="AB108" s="28"/>
      <c r="AC108" s="28" t="s">
        <v>142</v>
      </c>
      <c r="AD108" s="28" t="s">
        <v>53</v>
      </c>
      <c r="AE108" s="28"/>
      <c r="AF108" s="28"/>
      <c r="AG108" s="28"/>
      <c r="AH108" s="28"/>
      <c r="AI108" s="28"/>
      <c r="AJ108" s="28"/>
      <c r="AK108" s="28"/>
      <c r="AL108" s="28"/>
      <c r="AM108" s="28"/>
      <c r="AN108" s="28"/>
      <c r="AO108" s="30"/>
      <c r="AP108" s="30"/>
      <c r="AQ108" s="30" t="s">
        <v>472</v>
      </c>
    </row>
    <row r="109" spans="1:43" ht="57.6" x14ac:dyDescent="0.55000000000000004">
      <c r="A109" s="28">
        <v>108</v>
      </c>
      <c r="B109" s="29">
        <v>57</v>
      </c>
      <c r="C109" s="28" t="s">
        <v>473</v>
      </c>
      <c r="D109" s="28" t="s">
        <v>474</v>
      </c>
      <c r="E109" s="28">
        <v>-2.3347583333333302</v>
      </c>
      <c r="F109" s="28">
        <v>32.295318333333299</v>
      </c>
      <c r="G109" s="28">
        <v>1169.8</v>
      </c>
      <c r="H109" s="28">
        <v>0.9</v>
      </c>
      <c r="I109" s="30" t="s">
        <v>43</v>
      </c>
      <c r="J109" s="28" t="s">
        <v>44</v>
      </c>
      <c r="K109" s="28">
        <v>4</v>
      </c>
      <c r="L109" s="28">
        <v>3</v>
      </c>
      <c r="M109" s="30" t="s">
        <v>105</v>
      </c>
      <c r="N109" s="30" t="s">
        <v>229</v>
      </c>
      <c r="O109" s="30" t="s">
        <v>46</v>
      </c>
      <c r="P109" s="30" t="s">
        <v>46</v>
      </c>
      <c r="Q109" s="30" t="s">
        <v>47</v>
      </c>
      <c r="R109" s="30" t="s">
        <v>47</v>
      </c>
      <c r="S109" s="28" t="s">
        <v>53</v>
      </c>
      <c r="T109" s="28" t="s">
        <v>108</v>
      </c>
      <c r="U109" s="30" t="s">
        <v>114</v>
      </c>
      <c r="V109" s="28">
        <v>2013</v>
      </c>
      <c r="W109" s="28" t="s">
        <v>76</v>
      </c>
      <c r="X109" s="28" t="s">
        <v>48</v>
      </c>
      <c r="Y109" s="28" t="s">
        <v>48</v>
      </c>
      <c r="Z109" s="30" t="s">
        <v>65</v>
      </c>
      <c r="AA109" s="30" t="s">
        <v>300</v>
      </c>
      <c r="AB109" s="28" t="s">
        <v>67</v>
      </c>
      <c r="AC109" s="28"/>
      <c r="AD109" s="28" t="s">
        <v>53</v>
      </c>
      <c r="AE109" s="28"/>
      <c r="AF109" s="28"/>
      <c r="AG109" s="28"/>
      <c r="AH109" s="28"/>
      <c r="AI109" s="28"/>
      <c r="AJ109" s="28"/>
      <c r="AK109" s="28"/>
      <c r="AL109" s="28"/>
      <c r="AM109" s="28"/>
      <c r="AN109" s="28"/>
      <c r="AO109" s="30"/>
      <c r="AP109" s="30"/>
      <c r="AQ109" s="30" t="s">
        <v>475</v>
      </c>
    </row>
    <row r="110" spans="1:43" ht="43.2" x14ac:dyDescent="0.55000000000000004">
      <c r="A110" s="28">
        <v>109</v>
      </c>
      <c r="B110" s="29">
        <v>8</v>
      </c>
      <c r="C110" s="28" t="s">
        <v>476</v>
      </c>
      <c r="D110" s="28" t="s">
        <v>477</v>
      </c>
      <c r="E110" s="28">
        <v>-1.5449550000000001</v>
      </c>
      <c r="F110" s="28">
        <v>33.937342999999998</v>
      </c>
      <c r="G110" s="28">
        <v>1157.5</v>
      </c>
      <c r="H110" s="28">
        <v>2.4</v>
      </c>
      <c r="I110" s="30" t="s">
        <v>82</v>
      </c>
      <c r="J110" s="28" t="s">
        <v>44</v>
      </c>
      <c r="K110" s="28">
        <v>0</v>
      </c>
      <c r="L110" s="28">
        <v>0</v>
      </c>
      <c r="M110" s="30" t="s">
        <v>105</v>
      </c>
      <c r="N110" s="30" t="s">
        <v>45</v>
      </c>
      <c r="O110" s="30" t="s">
        <v>46</v>
      </c>
      <c r="P110" s="30" t="s">
        <v>46</v>
      </c>
      <c r="Q110" s="30" t="s">
        <v>198</v>
      </c>
      <c r="R110" s="30" t="s">
        <v>198</v>
      </c>
      <c r="S110" s="28" t="s">
        <v>48</v>
      </c>
      <c r="T110" s="28" t="s">
        <v>50</v>
      </c>
      <c r="U110" s="30" t="s">
        <v>51</v>
      </c>
      <c r="V110" s="28">
        <v>2010</v>
      </c>
      <c r="W110" s="28" t="s">
        <v>76</v>
      </c>
      <c r="X110" s="28" t="s">
        <v>48</v>
      </c>
      <c r="Y110" s="28" t="s">
        <v>48</v>
      </c>
      <c r="Z110" s="30" t="s">
        <v>65</v>
      </c>
      <c r="AA110" s="30" t="s">
        <v>45</v>
      </c>
      <c r="AB110" s="28" t="s">
        <v>67</v>
      </c>
      <c r="AC110" s="28"/>
      <c r="AD110" s="28" t="s">
        <v>53</v>
      </c>
      <c r="AE110" s="28"/>
      <c r="AF110" s="28"/>
      <c r="AG110" s="28"/>
      <c r="AH110" s="28"/>
      <c r="AI110" s="28"/>
      <c r="AJ110" s="28"/>
      <c r="AK110" s="28"/>
      <c r="AL110" s="28"/>
      <c r="AM110" s="28"/>
      <c r="AN110" s="28"/>
      <c r="AO110" s="30"/>
      <c r="AP110" s="30"/>
      <c r="AQ110" s="30" t="s">
        <v>478</v>
      </c>
    </row>
    <row r="111" spans="1:43" ht="43.2" x14ac:dyDescent="0.55000000000000004">
      <c r="A111" s="28">
        <v>110</v>
      </c>
      <c r="B111" s="29">
        <v>43</v>
      </c>
      <c r="C111" s="28" t="s">
        <v>479</v>
      </c>
      <c r="D111" s="28" t="s">
        <v>480</v>
      </c>
      <c r="E111" s="28">
        <v>-3.1696119999999999</v>
      </c>
      <c r="F111" s="28">
        <v>33.613562999999999</v>
      </c>
      <c r="G111" s="28">
        <v>1287.3</v>
      </c>
      <c r="H111" s="28">
        <v>1.5</v>
      </c>
      <c r="I111" s="30" t="s">
        <v>82</v>
      </c>
      <c r="J111" s="28" t="s">
        <v>44</v>
      </c>
      <c r="K111" s="28">
        <v>0</v>
      </c>
      <c r="L111" s="28">
        <v>0</v>
      </c>
      <c r="M111" s="30" t="s">
        <v>598</v>
      </c>
      <c r="N111" s="30" t="s">
        <v>481</v>
      </c>
      <c r="O111" s="30" t="s">
        <v>85</v>
      </c>
      <c r="P111" s="30" t="s">
        <v>46</v>
      </c>
      <c r="Q111" s="30" t="s">
        <v>74</v>
      </c>
      <c r="R111" s="30" t="s">
        <v>74</v>
      </c>
      <c r="S111" s="28" t="s">
        <v>48</v>
      </c>
      <c r="T111" s="28" t="s">
        <v>50</v>
      </c>
      <c r="U111" s="30" t="s">
        <v>51</v>
      </c>
      <c r="V111" s="28">
        <v>2017</v>
      </c>
      <c r="W111" s="28" t="s">
        <v>52</v>
      </c>
      <c r="X111" s="28" t="s">
        <v>48</v>
      </c>
      <c r="Y111" s="28" t="s">
        <v>48</v>
      </c>
      <c r="Z111" s="30" t="s">
        <v>200</v>
      </c>
      <c r="AA111" s="30" t="s">
        <v>483</v>
      </c>
      <c r="AB111" s="28" t="s">
        <v>171</v>
      </c>
      <c r="AC111" s="28" t="s">
        <v>111</v>
      </c>
      <c r="AD111" s="28" t="s">
        <v>53</v>
      </c>
      <c r="AE111" s="28"/>
      <c r="AF111" s="28"/>
      <c r="AG111" s="28"/>
      <c r="AH111" s="28"/>
      <c r="AI111" s="28"/>
      <c r="AJ111" s="28"/>
      <c r="AK111" s="28"/>
      <c r="AL111" s="28"/>
      <c r="AM111" s="28"/>
      <c r="AN111" s="28"/>
      <c r="AO111" s="30"/>
      <c r="AP111" s="30"/>
      <c r="AQ111" s="30" t="s">
        <v>482</v>
      </c>
    </row>
    <row r="112" spans="1:43" ht="43.2" x14ac:dyDescent="0.55000000000000004">
      <c r="A112" s="28">
        <v>111</v>
      </c>
      <c r="B112" s="29" t="s">
        <v>567</v>
      </c>
      <c r="C112" s="28" t="s">
        <v>568</v>
      </c>
      <c r="D112" s="28" t="s">
        <v>569</v>
      </c>
      <c r="E112" s="28">
        <v>-2.9645239999999999</v>
      </c>
      <c r="F112" s="28">
        <v>37.104464999999998</v>
      </c>
      <c r="G112" s="28">
        <v>2015.1</v>
      </c>
      <c r="H112" s="28">
        <v>1.5</v>
      </c>
      <c r="I112" s="30" t="s">
        <v>275</v>
      </c>
      <c r="J112" s="28" t="s">
        <v>276</v>
      </c>
      <c r="K112" s="28">
        <v>17</v>
      </c>
      <c r="L112" s="28">
        <v>17</v>
      </c>
      <c r="M112" s="30" t="s">
        <v>594</v>
      </c>
      <c r="N112" s="30"/>
      <c r="O112" s="30" t="s">
        <v>46</v>
      </c>
      <c r="P112" s="30" t="s">
        <v>46</v>
      </c>
      <c r="Q112" s="30" t="s">
        <v>47</v>
      </c>
      <c r="R112" s="30" t="s">
        <v>47</v>
      </c>
      <c r="S112" s="28" t="s">
        <v>53</v>
      </c>
      <c r="T112" s="28" t="s">
        <v>108</v>
      </c>
      <c r="U112" s="30" t="s">
        <v>114</v>
      </c>
      <c r="V112" s="28">
        <v>2012</v>
      </c>
      <c r="W112" s="28" t="s">
        <v>571</v>
      </c>
      <c r="X112" s="28" t="s">
        <v>53</v>
      </c>
      <c r="Y112" s="28" t="s">
        <v>48</v>
      </c>
      <c r="Z112" s="30"/>
      <c r="AA112" s="30"/>
      <c r="AB112" s="28"/>
      <c r="AC112" s="28"/>
      <c r="AD112" s="28"/>
      <c r="AE112" s="28"/>
      <c r="AF112" s="28"/>
      <c r="AG112" s="28"/>
      <c r="AH112" s="28"/>
      <c r="AI112" s="28"/>
      <c r="AJ112" s="28"/>
      <c r="AK112" s="28"/>
      <c r="AL112" s="28"/>
      <c r="AM112" s="28"/>
      <c r="AN112" s="28"/>
      <c r="AO112" s="30"/>
      <c r="AP112" s="30"/>
      <c r="AQ112" s="30" t="s">
        <v>570</v>
      </c>
    </row>
    <row r="113" spans="1:43" ht="43.2" x14ac:dyDescent="0.55000000000000004">
      <c r="A113" s="28">
        <v>112</v>
      </c>
      <c r="B113" s="29">
        <v>83</v>
      </c>
      <c r="C113" s="28" t="s">
        <v>496</v>
      </c>
      <c r="D113" s="28" t="s">
        <v>497</v>
      </c>
      <c r="E113" s="28">
        <v>-6.5638360000000002</v>
      </c>
      <c r="F113" s="28">
        <v>38.038026000000002</v>
      </c>
      <c r="G113" s="28">
        <v>373</v>
      </c>
      <c r="H113" s="28">
        <v>2.1</v>
      </c>
      <c r="I113" s="30" t="s">
        <v>433</v>
      </c>
      <c r="J113" s="28" t="s">
        <v>276</v>
      </c>
      <c r="K113" s="28">
        <v>20</v>
      </c>
      <c r="L113" s="28">
        <v>5</v>
      </c>
      <c r="M113" s="30" t="s">
        <v>72</v>
      </c>
      <c r="N113" s="30"/>
      <c r="O113" s="30" t="s">
        <v>471</v>
      </c>
      <c r="P113" s="30" t="s">
        <v>85</v>
      </c>
      <c r="Q113" s="30" t="s">
        <v>139</v>
      </c>
      <c r="R113" s="30" t="s">
        <v>139</v>
      </c>
      <c r="S113" s="28" t="s">
        <v>53</v>
      </c>
      <c r="T113" s="28" t="s">
        <v>50</v>
      </c>
      <c r="U113" s="30" t="s">
        <v>125</v>
      </c>
      <c r="V113" s="32">
        <v>2014</v>
      </c>
      <c r="W113" s="28" t="s">
        <v>76</v>
      </c>
      <c r="X113" s="28" t="s">
        <v>48</v>
      </c>
      <c r="Y113" s="28" t="s">
        <v>53</v>
      </c>
      <c r="Z113" s="30" t="s">
        <v>65</v>
      </c>
      <c r="AA113" s="30"/>
      <c r="AB113" s="28"/>
      <c r="AC113" s="28"/>
      <c r="AD113" s="28" t="s">
        <v>53</v>
      </c>
      <c r="AE113" s="28"/>
      <c r="AF113" s="28" t="s">
        <v>53</v>
      </c>
      <c r="AG113" s="28" t="s">
        <v>77</v>
      </c>
      <c r="AH113" s="28">
        <v>18</v>
      </c>
      <c r="AI113" s="28">
        <v>70</v>
      </c>
      <c r="AJ113" s="28" t="s">
        <v>53</v>
      </c>
      <c r="AK113" s="28" t="s">
        <v>48</v>
      </c>
      <c r="AL113" s="28" t="s">
        <v>53</v>
      </c>
      <c r="AM113" s="28">
        <v>1</v>
      </c>
      <c r="AN113" s="28" t="s">
        <v>48</v>
      </c>
      <c r="AO113" s="30" t="s">
        <v>499</v>
      </c>
      <c r="AP113" s="30" t="s">
        <v>79</v>
      </c>
      <c r="AQ113" s="30" t="s">
        <v>498</v>
      </c>
    </row>
    <row r="114" spans="1:43" ht="61.8" customHeight="1" x14ac:dyDescent="0.55000000000000004">
      <c r="A114" s="28">
        <v>113</v>
      </c>
      <c r="B114" s="29">
        <v>108</v>
      </c>
      <c r="C114" s="28" t="s">
        <v>70</v>
      </c>
      <c r="D114" s="28" t="s">
        <v>71</v>
      </c>
      <c r="E114" s="28">
        <v>-6.3341229999999999</v>
      </c>
      <c r="F114" s="28">
        <v>38.805531000000002</v>
      </c>
      <c r="G114" s="28">
        <v>20</v>
      </c>
      <c r="H114" s="28">
        <v>1.25</v>
      </c>
      <c r="I114" s="30" t="s">
        <v>43</v>
      </c>
      <c r="J114" s="28" t="s">
        <v>44</v>
      </c>
      <c r="K114" s="28">
        <v>5</v>
      </c>
      <c r="L114" s="28">
        <v>2</v>
      </c>
      <c r="M114" s="30" t="s">
        <v>72</v>
      </c>
      <c r="N114" s="30"/>
      <c r="O114" s="30" t="s">
        <v>73</v>
      </c>
      <c r="P114" s="30" t="s">
        <v>73</v>
      </c>
      <c r="Q114" s="30" t="s">
        <v>74</v>
      </c>
      <c r="R114" s="30" t="s">
        <v>74</v>
      </c>
      <c r="S114" s="28" t="s">
        <v>48</v>
      </c>
      <c r="T114" s="28" t="s">
        <v>64</v>
      </c>
      <c r="U114" s="30" t="s">
        <v>64</v>
      </c>
      <c r="V114" s="28">
        <v>2011</v>
      </c>
      <c r="W114" s="28" t="s">
        <v>76</v>
      </c>
      <c r="X114" s="28" t="s">
        <v>48</v>
      </c>
      <c r="Y114" s="28" t="s">
        <v>53</v>
      </c>
      <c r="Z114" s="30" t="s">
        <v>65</v>
      </c>
      <c r="AA114" s="30"/>
      <c r="AB114" s="28"/>
      <c r="AC114" s="28"/>
      <c r="AD114" s="28" t="s">
        <v>53</v>
      </c>
      <c r="AE114" s="28"/>
      <c r="AF114" s="28" t="s">
        <v>48</v>
      </c>
      <c r="AG114" s="28" t="s">
        <v>77</v>
      </c>
      <c r="AH114" s="28">
        <v>18</v>
      </c>
      <c r="AI114" s="28">
        <v>65</v>
      </c>
      <c r="AJ114" s="28" t="s">
        <v>53</v>
      </c>
      <c r="AK114" s="28" t="s">
        <v>53</v>
      </c>
      <c r="AL114" s="28" t="s">
        <v>53</v>
      </c>
      <c r="AM114" s="28">
        <v>7</v>
      </c>
      <c r="AN114" s="28" t="s">
        <v>48</v>
      </c>
      <c r="AO114" s="30" t="s">
        <v>78</v>
      </c>
      <c r="AP114" s="30" t="s">
        <v>79</v>
      </c>
      <c r="AQ114" s="30" t="s">
        <v>75</v>
      </c>
    </row>
    <row r="115" spans="1:43" ht="57.6" x14ac:dyDescent="0.55000000000000004">
      <c r="A115" s="28">
        <v>114</v>
      </c>
      <c r="B115" s="29">
        <v>64</v>
      </c>
      <c r="C115" s="28" t="s">
        <v>58</v>
      </c>
      <c r="D115" s="28" t="s">
        <v>59</v>
      </c>
      <c r="E115" s="28">
        <v>-6.4991666666666603</v>
      </c>
      <c r="F115" s="28">
        <v>38.688218333333303</v>
      </c>
      <c r="G115" s="28">
        <v>70.2</v>
      </c>
      <c r="H115" s="28">
        <v>2.9</v>
      </c>
      <c r="I115" s="30" t="s">
        <v>60</v>
      </c>
      <c r="J115" s="28" t="s">
        <v>44</v>
      </c>
      <c r="K115" s="28">
        <v>0</v>
      </c>
      <c r="L115" s="28">
        <v>0</v>
      </c>
      <c r="M115" s="30" t="s">
        <v>597</v>
      </c>
      <c r="N115" s="30" t="s">
        <v>61</v>
      </c>
      <c r="O115" s="30" t="s">
        <v>46</v>
      </c>
      <c r="P115" s="30" t="s">
        <v>46</v>
      </c>
      <c r="Q115" s="30" t="s">
        <v>62</v>
      </c>
      <c r="R115" s="30" t="s">
        <v>62</v>
      </c>
      <c r="S115" s="28" t="s">
        <v>53</v>
      </c>
      <c r="T115" s="28" t="s">
        <v>64</v>
      </c>
      <c r="U115" s="30" t="s">
        <v>64</v>
      </c>
      <c r="V115" s="28">
        <v>2013</v>
      </c>
      <c r="W115" s="28" t="s">
        <v>52</v>
      </c>
      <c r="X115" s="28" t="s">
        <v>53</v>
      </c>
      <c r="Y115" s="28" t="s">
        <v>48</v>
      </c>
      <c r="Z115" s="30" t="s">
        <v>65</v>
      </c>
      <c r="AA115" s="30" t="s">
        <v>66</v>
      </c>
      <c r="AB115" s="28" t="s">
        <v>67</v>
      </c>
      <c r="AC115" s="28"/>
      <c r="AD115" s="28" t="s">
        <v>48</v>
      </c>
      <c r="AE115" s="28">
        <v>1</v>
      </c>
      <c r="AF115" s="28" t="s">
        <v>53</v>
      </c>
      <c r="AG115" s="28" t="s">
        <v>57</v>
      </c>
      <c r="AH115" s="28">
        <v>17</v>
      </c>
      <c r="AI115" s="28">
        <v>30</v>
      </c>
      <c r="AJ115" s="28" t="s">
        <v>48</v>
      </c>
      <c r="AK115" s="28" t="s">
        <v>48</v>
      </c>
      <c r="AL115" s="28" t="s">
        <v>53</v>
      </c>
      <c r="AM115" s="28">
        <v>8</v>
      </c>
      <c r="AN115" s="28" t="s">
        <v>48</v>
      </c>
      <c r="AO115" s="30" t="s">
        <v>68</v>
      </c>
      <c r="AP115" s="30" t="s">
        <v>69</v>
      </c>
      <c r="AQ115" s="30" t="s">
        <v>63</v>
      </c>
    </row>
    <row r="116" spans="1:43" ht="43.2" x14ac:dyDescent="0.55000000000000004">
      <c r="A116" s="28">
        <v>115</v>
      </c>
      <c r="B116" s="29">
        <v>69</v>
      </c>
      <c r="C116" s="28" t="s">
        <v>500</v>
      </c>
      <c r="D116" s="28" t="s">
        <v>501</v>
      </c>
      <c r="E116" s="28">
        <v>-6.0705020000000003</v>
      </c>
      <c r="F116" s="28">
        <v>38.141787000000001</v>
      </c>
      <c r="G116" s="28">
        <v>414.6</v>
      </c>
      <c r="H116" s="28">
        <v>1.8</v>
      </c>
      <c r="I116" s="30" t="s">
        <v>275</v>
      </c>
      <c r="J116" s="28" t="s">
        <v>276</v>
      </c>
      <c r="K116" s="28">
        <v>20</v>
      </c>
      <c r="L116" s="28">
        <v>3</v>
      </c>
      <c r="M116" s="30" t="s">
        <v>72</v>
      </c>
      <c r="N116" s="30"/>
      <c r="O116" s="30" t="s">
        <v>46</v>
      </c>
      <c r="P116" s="30" t="s">
        <v>46</v>
      </c>
      <c r="Q116" s="30" t="s">
        <v>502</v>
      </c>
      <c r="R116" s="30" t="s">
        <v>502</v>
      </c>
      <c r="S116" s="28" t="s">
        <v>48</v>
      </c>
      <c r="T116" s="28" t="s">
        <v>50</v>
      </c>
      <c r="U116" s="30" t="s">
        <v>125</v>
      </c>
      <c r="V116" s="28">
        <v>2010</v>
      </c>
      <c r="W116" s="28" t="s">
        <v>65</v>
      </c>
      <c r="X116" s="28" t="s">
        <v>53</v>
      </c>
      <c r="Y116" s="28" t="s">
        <v>53</v>
      </c>
      <c r="Z116" s="30" t="s">
        <v>54</v>
      </c>
      <c r="AA116" s="30"/>
      <c r="AB116" s="28"/>
      <c r="AC116" s="28"/>
      <c r="AD116" s="28" t="s">
        <v>53</v>
      </c>
      <c r="AE116" s="28"/>
      <c r="AF116" s="28"/>
      <c r="AG116" s="28"/>
      <c r="AH116" s="28"/>
      <c r="AI116" s="28"/>
      <c r="AJ116" s="28"/>
      <c r="AK116" s="28"/>
      <c r="AL116" s="28"/>
      <c r="AM116" s="28"/>
      <c r="AN116" s="28"/>
      <c r="AO116" s="30"/>
      <c r="AP116" s="30"/>
      <c r="AQ116" s="30" t="s">
        <v>503</v>
      </c>
    </row>
    <row r="117" spans="1:43" ht="28.8" x14ac:dyDescent="0.55000000000000004">
      <c r="A117" s="28">
        <v>116</v>
      </c>
      <c r="B117" s="29">
        <v>22</v>
      </c>
      <c r="C117" s="28" t="s">
        <v>80</v>
      </c>
      <c r="D117" s="28" t="s">
        <v>81</v>
      </c>
      <c r="E117" s="28">
        <v>-5.9798169999999997</v>
      </c>
      <c r="F117" s="28">
        <v>37.940260000000002</v>
      </c>
      <c r="G117" s="28">
        <v>446.2</v>
      </c>
      <c r="H117" s="28">
        <v>1.8</v>
      </c>
      <c r="I117" s="30" t="s">
        <v>82</v>
      </c>
      <c r="J117" s="28" t="s">
        <v>44</v>
      </c>
      <c r="K117" s="28">
        <v>17</v>
      </c>
      <c r="L117" s="28">
        <v>15</v>
      </c>
      <c r="M117" s="30" t="s">
        <v>83</v>
      </c>
      <c r="N117" s="30" t="s">
        <v>88</v>
      </c>
      <c r="O117" s="30" t="s">
        <v>46</v>
      </c>
      <c r="P117" s="30" t="s">
        <v>85</v>
      </c>
      <c r="Q117" s="30" t="s">
        <v>47</v>
      </c>
      <c r="R117" s="30" t="s">
        <v>47</v>
      </c>
      <c r="S117" s="28" t="s">
        <v>48</v>
      </c>
      <c r="T117" s="28" t="s">
        <v>50</v>
      </c>
      <c r="U117" s="30" t="s">
        <v>51</v>
      </c>
      <c r="V117" s="28">
        <v>2012</v>
      </c>
      <c r="W117" s="28" t="s">
        <v>52</v>
      </c>
      <c r="X117" s="28" t="s">
        <v>48</v>
      </c>
      <c r="Y117" s="28" t="s">
        <v>48</v>
      </c>
      <c r="Z117" s="30" t="s">
        <v>87</v>
      </c>
      <c r="AA117" s="30" t="s">
        <v>88</v>
      </c>
      <c r="AB117" s="28" t="s">
        <v>67</v>
      </c>
      <c r="AC117" s="28"/>
      <c r="AD117" s="28" t="s">
        <v>53</v>
      </c>
      <c r="AE117" s="28"/>
      <c r="AF117" s="28"/>
      <c r="AG117" s="28"/>
      <c r="AH117" s="28"/>
      <c r="AI117" s="28"/>
      <c r="AJ117" s="28"/>
      <c r="AK117" s="28"/>
      <c r="AL117" s="28"/>
      <c r="AM117" s="28"/>
      <c r="AN117" s="28"/>
      <c r="AO117" s="30"/>
      <c r="AP117" s="30"/>
      <c r="AQ117" s="30" t="s">
        <v>86</v>
      </c>
    </row>
    <row r="118" spans="1:43" ht="57.6" x14ac:dyDescent="0.55000000000000004">
      <c r="A118" s="28">
        <v>117</v>
      </c>
      <c r="B118" s="29">
        <v>27</v>
      </c>
      <c r="C118" s="28" t="s">
        <v>96</v>
      </c>
      <c r="D118" s="28" t="s">
        <v>97</v>
      </c>
      <c r="E118" s="28">
        <v>-6.3060700000000001</v>
      </c>
      <c r="F118" s="28">
        <v>38.496460999999996</v>
      </c>
      <c r="G118" s="28">
        <v>131.6</v>
      </c>
      <c r="H118" s="28">
        <v>2.1</v>
      </c>
      <c r="I118" s="30" t="s">
        <v>60</v>
      </c>
      <c r="J118" s="28" t="s">
        <v>44</v>
      </c>
      <c r="K118" s="28">
        <v>9</v>
      </c>
      <c r="L118" s="28">
        <v>9</v>
      </c>
      <c r="M118" s="30" t="s">
        <v>72</v>
      </c>
      <c r="N118" s="30"/>
      <c r="O118" s="30" t="s">
        <v>46</v>
      </c>
      <c r="P118" s="30" t="s">
        <v>46</v>
      </c>
      <c r="Q118" s="30" t="s">
        <v>98</v>
      </c>
      <c r="R118" s="30" t="s">
        <v>98</v>
      </c>
      <c r="S118" s="28" t="s">
        <v>48</v>
      </c>
      <c r="T118" s="28" t="s">
        <v>50</v>
      </c>
      <c r="U118" s="30" t="s">
        <v>51</v>
      </c>
      <c r="V118" s="32">
        <v>2014</v>
      </c>
      <c r="W118" s="28" t="s">
        <v>52</v>
      </c>
      <c r="X118" s="28" t="s">
        <v>48</v>
      </c>
      <c r="Y118" s="28" t="s">
        <v>48</v>
      </c>
      <c r="Z118" s="30" t="s">
        <v>100</v>
      </c>
      <c r="AA118" s="30" t="s">
        <v>101</v>
      </c>
      <c r="AB118" s="28" t="s">
        <v>56</v>
      </c>
      <c r="AC118" s="28" t="s">
        <v>102</v>
      </c>
      <c r="AD118" s="28" t="s">
        <v>48</v>
      </c>
      <c r="AE118" s="28">
        <v>1</v>
      </c>
      <c r="AF118" s="28" t="s">
        <v>48</v>
      </c>
      <c r="AG118" s="28" t="s">
        <v>77</v>
      </c>
      <c r="AH118" s="28">
        <v>35</v>
      </c>
      <c r="AI118" s="28">
        <v>35</v>
      </c>
      <c r="AJ118" s="28" t="s">
        <v>53</v>
      </c>
      <c r="AK118" s="28" t="s">
        <v>48</v>
      </c>
      <c r="AL118" s="28" t="s">
        <v>48</v>
      </c>
      <c r="AM118" s="28"/>
      <c r="AN118" s="28"/>
      <c r="AO118" s="30"/>
      <c r="AP118" s="30"/>
      <c r="AQ118" s="30" t="s">
        <v>99</v>
      </c>
    </row>
    <row r="119" spans="1:43" ht="28.8" x14ac:dyDescent="0.55000000000000004">
      <c r="A119" s="28">
        <v>118</v>
      </c>
      <c r="B119" s="29">
        <v>61</v>
      </c>
      <c r="C119" s="28" t="s">
        <v>575</v>
      </c>
      <c r="D119" s="28" t="s">
        <v>576</v>
      </c>
      <c r="E119" s="28">
        <v>-6.8555809999999999</v>
      </c>
      <c r="F119" s="28">
        <v>37.657302999999999</v>
      </c>
      <c r="G119" s="28">
        <v>573</v>
      </c>
      <c r="H119" s="28">
        <v>2.4</v>
      </c>
      <c r="I119" s="30" t="s">
        <v>144</v>
      </c>
      <c r="J119" s="28" t="s">
        <v>44</v>
      </c>
      <c r="K119" s="28">
        <v>0</v>
      </c>
      <c r="L119" s="28">
        <v>0</v>
      </c>
      <c r="M119" s="30" t="s">
        <v>83</v>
      </c>
      <c r="N119" s="30" t="s">
        <v>577</v>
      </c>
      <c r="O119" s="30" t="s">
        <v>46</v>
      </c>
      <c r="P119" s="30" t="s">
        <v>46</v>
      </c>
      <c r="Q119" s="30" t="s">
        <v>47</v>
      </c>
      <c r="R119" s="30" t="s">
        <v>47</v>
      </c>
      <c r="S119" s="28" t="s">
        <v>53</v>
      </c>
      <c r="T119" s="28" t="s">
        <v>64</v>
      </c>
      <c r="U119" s="30" t="s">
        <v>120</v>
      </c>
      <c r="V119" s="28" t="s">
        <v>95</v>
      </c>
      <c r="W119" s="28" t="s">
        <v>95</v>
      </c>
      <c r="X119" s="28"/>
      <c r="Y119" s="28"/>
      <c r="Z119" s="30"/>
      <c r="AA119" s="30"/>
      <c r="AB119" s="28"/>
      <c r="AC119" s="28"/>
      <c r="AD119" s="28"/>
      <c r="AE119" s="28"/>
      <c r="AF119" s="28"/>
      <c r="AG119" s="28"/>
      <c r="AH119" s="28"/>
      <c r="AI119" s="28"/>
      <c r="AJ119" s="28"/>
      <c r="AK119" s="28"/>
      <c r="AL119" s="28"/>
      <c r="AM119" s="28"/>
      <c r="AN119" s="28"/>
      <c r="AO119" s="30"/>
      <c r="AP119" s="30"/>
      <c r="AQ119" s="30" t="s">
        <v>578</v>
      </c>
    </row>
    <row r="120" spans="1:43" ht="43.2" x14ac:dyDescent="0.55000000000000004">
      <c r="A120" s="28">
        <v>119</v>
      </c>
      <c r="B120" s="29">
        <v>55</v>
      </c>
      <c r="C120" s="28" t="s">
        <v>493</v>
      </c>
      <c r="D120" s="28" t="s">
        <v>494</v>
      </c>
      <c r="E120" s="28">
        <v>-6.0124789999999999</v>
      </c>
      <c r="F120" s="28">
        <v>37.822690000000001</v>
      </c>
      <c r="G120" s="28">
        <v>406.6</v>
      </c>
      <c r="H120" s="28">
        <v>2.1</v>
      </c>
      <c r="I120" s="30" t="s">
        <v>82</v>
      </c>
      <c r="J120" s="28" t="s">
        <v>44</v>
      </c>
      <c r="K120" s="28">
        <v>3</v>
      </c>
      <c r="L120" s="28">
        <v>3</v>
      </c>
      <c r="M120" s="30" t="s">
        <v>83</v>
      </c>
      <c r="N120" s="30" t="s">
        <v>295</v>
      </c>
      <c r="O120" s="30" t="s">
        <v>46</v>
      </c>
      <c r="P120" s="30" t="s">
        <v>46</v>
      </c>
      <c r="Q120" s="30" t="s">
        <v>47</v>
      </c>
      <c r="R120" s="30" t="s">
        <v>47</v>
      </c>
      <c r="S120" s="28" t="s">
        <v>53</v>
      </c>
      <c r="T120" s="28" t="s">
        <v>50</v>
      </c>
      <c r="U120" s="30" t="s">
        <v>51</v>
      </c>
      <c r="V120" s="28" t="s">
        <v>95</v>
      </c>
      <c r="W120" s="28" t="s">
        <v>95</v>
      </c>
      <c r="X120" s="28"/>
      <c r="Y120" s="28"/>
      <c r="Z120" s="30"/>
      <c r="AA120" s="30"/>
      <c r="AB120" s="28"/>
      <c r="AC120" s="28"/>
      <c r="AD120" s="28"/>
      <c r="AE120" s="28"/>
      <c r="AF120" s="28"/>
      <c r="AG120" s="28"/>
      <c r="AH120" s="28"/>
      <c r="AI120" s="28"/>
      <c r="AJ120" s="28"/>
      <c r="AK120" s="28"/>
      <c r="AL120" s="28"/>
      <c r="AM120" s="28"/>
      <c r="AN120" s="28"/>
      <c r="AO120" s="30"/>
      <c r="AP120" s="30"/>
      <c r="AQ120" s="30" t="s">
        <v>495</v>
      </c>
    </row>
    <row r="121" spans="1:43" ht="28.8" x14ac:dyDescent="0.55000000000000004">
      <c r="A121" s="28">
        <v>120</v>
      </c>
      <c r="B121" s="29">
        <v>104</v>
      </c>
      <c r="C121" s="28" t="s">
        <v>41</v>
      </c>
      <c r="D121" s="28" t="s">
        <v>42</v>
      </c>
      <c r="E121" s="28">
        <v>-6.1085039999999999</v>
      </c>
      <c r="F121" s="28">
        <v>38.551793000000004</v>
      </c>
      <c r="G121" s="28">
        <v>312.10000000000002</v>
      </c>
      <c r="H121" s="28">
        <v>1.5</v>
      </c>
      <c r="I121" s="30" t="s">
        <v>43</v>
      </c>
      <c r="J121" s="28" t="s">
        <v>44</v>
      </c>
      <c r="K121" s="28">
        <v>5</v>
      </c>
      <c r="L121" s="28">
        <v>5</v>
      </c>
      <c r="M121" s="30" t="s">
        <v>596</v>
      </c>
      <c r="N121" s="30" t="s">
        <v>45</v>
      </c>
      <c r="O121" s="30" t="s">
        <v>46</v>
      </c>
      <c r="P121" s="30" t="s">
        <v>46</v>
      </c>
      <c r="Q121" s="30" t="s">
        <v>47</v>
      </c>
      <c r="R121" s="30" t="s">
        <v>47</v>
      </c>
      <c r="S121" s="28" t="s">
        <v>48</v>
      </c>
      <c r="T121" s="28" t="s">
        <v>50</v>
      </c>
      <c r="U121" s="30" t="s">
        <v>51</v>
      </c>
      <c r="V121" s="28">
        <v>2012</v>
      </c>
      <c r="W121" s="28" t="s">
        <v>52</v>
      </c>
      <c r="X121" s="28" t="s">
        <v>53</v>
      </c>
      <c r="Y121" s="28" t="s">
        <v>48</v>
      </c>
      <c r="Z121" s="30" t="s">
        <v>54</v>
      </c>
      <c r="AA121" s="30" t="s">
        <v>55</v>
      </c>
      <c r="AB121" s="28" t="s">
        <v>56</v>
      </c>
      <c r="AC121" s="28"/>
      <c r="AD121" s="28" t="s">
        <v>48</v>
      </c>
      <c r="AE121" s="28">
        <v>1</v>
      </c>
      <c r="AF121" s="28" t="s">
        <v>48</v>
      </c>
      <c r="AG121" s="28" t="s">
        <v>57</v>
      </c>
      <c r="AH121" s="28">
        <v>25</v>
      </c>
      <c r="AI121" s="28">
        <v>50</v>
      </c>
      <c r="AJ121" s="28" t="s">
        <v>48</v>
      </c>
      <c r="AK121" s="28" t="s">
        <v>48</v>
      </c>
      <c r="AL121" s="28" t="s">
        <v>48</v>
      </c>
      <c r="AM121" s="28"/>
      <c r="AN121" s="28"/>
      <c r="AO121" s="30"/>
      <c r="AP121" s="30"/>
      <c r="AQ121" s="30" t="s">
        <v>49</v>
      </c>
    </row>
  </sheetData>
  <sortState ref="A3:AQ121">
    <sortCondition ref="A3:A121"/>
  </sortState>
  <mergeCells count="2">
    <mergeCell ref="E1:S1"/>
    <mergeCell ref="T1:AP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AC74D-88B1-40F0-A9B5-C6D87AC14539}">
  <dimension ref="A1:AB124"/>
  <sheetViews>
    <sheetView zoomScale="70" zoomScaleNormal="70" workbookViewId="0">
      <pane xSplit="1" ySplit="2" topLeftCell="B78" activePane="bottomRight" state="frozen"/>
      <selection pane="topRight" activeCell="B1" sqref="B1"/>
      <selection pane="bottomLeft" activeCell="A3" sqref="A3"/>
      <selection pane="bottomRight" activeCell="O107" sqref="O107"/>
    </sheetView>
  </sheetViews>
  <sheetFormatPr defaultRowHeight="14.4" x14ac:dyDescent="0.55000000000000004"/>
  <cols>
    <col min="16" max="16" width="10.15625" customWidth="1"/>
    <col min="22" max="22" width="11.5234375" bestFit="1" customWidth="1"/>
    <col min="24" max="24" width="10.578125" customWidth="1"/>
    <col min="25" max="25" width="9.7890625" customWidth="1"/>
    <col min="28" max="28" width="14.47265625" customWidth="1"/>
  </cols>
  <sheetData>
    <row r="1" spans="1:28" x14ac:dyDescent="0.55000000000000004">
      <c r="A1" s="6" t="s">
        <v>738</v>
      </c>
    </row>
    <row r="2" spans="1:28" s="26" customFormat="1" ht="28.8" x14ac:dyDescent="0.55000000000000004">
      <c r="A2" s="25" t="s">
        <v>737</v>
      </c>
      <c r="B2" s="25" t="s">
        <v>731</v>
      </c>
      <c r="C2" s="25" t="s">
        <v>727</v>
      </c>
      <c r="D2" s="25" t="s">
        <v>723</v>
      </c>
      <c r="E2" s="25" t="s">
        <v>724</v>
      </c>
      <c r="F2" s="25" t="s">
        <v>628</v>
      </c>
      <c r="G2" s="25" t="s">
        <v>728</v>
      </c>
      <c r="H2" s="25" t="s">
        <v>732</v>
      </c>
      <c r="I2" s="25" t="s">
        <v>720</v>
      </c>
      <c r="J2" s="25" t="s">
        <v>622</v>
      </c>
      <c r="K2" s="25" t="s">
        <v>733</v>
      </c>
      <c r="L2" s="25" t="s">
        <v>729</v>
      </c>
      <c r="M2" s="25" t="s">
        <v>721</v>
      </c>
      <c r="N2" s="25" t="s">
        <v>719</v>
      </c>
      <c r="O2" s="25" t="s">
        <v>634</v>
      </c>
      <c r="P2" s="25" t="s">
        <v>722</v>
      </c>
      <c r="Q2" s="25" t="s">
        <v>662</v>
      </c>
      <c r="R2" s="25" t="s">
        <v>730</v>
      </c>
      <c r="S2" s="25" t="s">
        <v>93</v>
      </c>
      <c r="T2" s="25" t="s">
        <v>725</v>
      </c>
      <c r="U2" s="25" t="s">
        <v>710</v>
      </c>
      <c r="V2" s="25" t="s">
        <v>735</v>
      </c>
      <c r="W2" s="25" t="s">
        <v>739</v>
      </c>
      <c r="X2" s="25" t="s">
        <v>642</v>
      </c>
      <c r="Y2" s="25" t="s">
        <v>726</v>
      </c>
      <c r="Z2" s="25" t="s">
        <v>481</v>
      </c>
      <c r="AA2" s="25" t="s">
        <v>711</v>
      </c>
      <c r="AB2" s="25" t="s">
        <v>736</v>
      </c>
    </row>
    <row r="3" spans="1:28" x14ac:dyDescent="0.55000000000000004">
      <c r="A3" s="9">
        <v>120</v>
      </c>
      <c r="B3" s="9">
        <v>0</v>
      </c>
      <c r="C3" s="9">
        <v>0</v>
      </c>
      <c r="D3" s="9">
        <v>0</v>
      </c>
      <c r="E3" s="9">
        <v>0</v>
      </c>
      <c r="F3" s="9">
        <v>0</v>
      </c>
      <c r="G3" s="9">
        <v>0</v>
      </c>
      <c r="H3" s="9">
        <v>0</v>
      </c>
      <c r="I3" s="9">
        <v>0</v>
      </c>
      <c r="J3" s="9">
        <v>2</v>
      </c>
      <c r="K3" s="9">
        <v>0</v>
      </c>
      <c r="L3" s="9">
        <v>0</v>
      </c>
      <c r="M3" s="9">
        <v>0</v>
      </c>
      <c r="N3" s="9">
        <v>1</v>
      </c>
      <c r="O3" s="9">
        <v>0</v>
      </c>
      <c r="P3" s="9">
        <v>0</v>
      </c>
      <c r="Q3" s="9">
        <v>0</v>
      </c>
      <c r="R3" s="9">
        <v>0</v>
      </c>
      <c r="S3" s="9">
        <v>0</v>
      </c>
      <c r="T3" s="9">
        <v>0</v>
      </c>
      <c r="U3" s="9">
        <v>0</v>
      </c>
      <c r="V3" s="9">
        <v>0</v>
      </c>
      <c r="W3" s="9">
        <v>0</v>
      </c>
      <c r="X3" s="9">
        <v>0</v>
      </c>
      <c r="Y3" s="9">
        <v>0</v>
      </c>
      <c r="Z3" s="9">
        <v>0</v>
      </c>
      <c r="AA3" s="9">
        <v>0</v>
      </c>
      <c r="AB3" s="9">
        <f>COUNTIF(B3:AA3,"&gt;=1")</f>
        <v>2</v>
      </c>
    </row>
    <row r="4" spans="1:28" x14ac:dyDescent="0.55000000000000004">
      <c r="A4" s="9">
        <v>114</v>
      </c>
      <c r="B4" s="9">
        <v>0</v>
      </c>
      <c r="C4" s="9">
        <v>0</v>
      </c>
      <c r="D4" s="9">
        <v>0</v>
      </c>
      <c r="E4" s="9">
        <v>0</v>
      </c>
      <c r="F4" s="9">
        <v>2</v>
      </c>
      <c r="G4" s="9">
        <v>0</v>
      </c>
      <c r="H4" s="9">
        <v>0</v>
      </c>
      <c r="I4" s="9">
        <v>0</v>
      </c>
      <c r="J4" s="9">
        <v>1</v>
      </c>
      <c r="K4" s="9">
        <v>0</v>
      </c>
      <c r="L4" s="9">
        <v>0</v>
      </c>
      <c r="M4" s="9">
        <v>0</v>
      </c>
      <c r="N4" s="9">
        <v>1</v>
      </c>
      <c r="O4" s="9">
        <v>1</v>
      </c>
      <c r="P4" s="9">
        <v>0</v>
      </c>
      <c r="Q4" s="9">
        <v>0</v>
      </c>
      <c r="R4" s="9">
        <v>0</v>
      </c>
      <c r="S4" s="9">
        <v>0</v>
      </c>
      <c r="T4" s="9">
        <v>0</v>
      </c>
      <c r="U4" s="9">
        <v>0</v>
      </c>
      <c r="V4" s="9">
        <v>0</v>
      </c>
      <c r="W4" s="9">
        <v>0</v>
      </c>
      <c r="X4" s="9">
        <v>0</v>
      </c>
      <c r="Y4" s="9">
        <v>0</v>
      </c>
      <c r="Z4" s="9">
        <v>0</v>
      </c>
      <c r="AA4" s="9">
        <v>0</v>
      </c>
      <c r="AB4" s="9">
        <f t="shared" ref="AB4:AB67" si="0">COUNTIF(B4:AA4,"&gt;=1")</f>
        <v>4</v>
      </c>
    </row>
    <row r="5" spans="1:28" x14ac:dyDescent="0.55000000000000004">
      <c r="A5" s="9">
        <v>113</v>
      </c>
      <c r="B5" s="9">
        <v>0</v>
      </c>
      <c r="C5" s="9">
        <v>0</v>
      </c>
      <c r="D5" s="9">
        <v>0</v>
      </c>
      <c r="E5" s="9">
        <v>0</v>
      </c>
      <c r="F5" s="9">
        <v>0</v>
      </c>
      <c r="G5" s="9">
        <v>0</v>
      </c>
      <c r="H5" s="9">
        <v>0</v>
      </c>
      <c r="I5" s="9">
        <v>0</v>
      </c>
      <c r="J5" s="9">
        <v>0</v>
      </c>
      <c r="K5" s="9">
        <v>0</v>
      </c>
      <c r="L5" s="9">
        <v>0</v>
      </c>
      <c r="M5" s="9">
        <v>0</v>
      </c>
      <c r="N5" s="9">
        <v>0</v>
      </c>
      <c r="O5" s="9">
        <v>0</v>
      </c>
      <c r="P5" s="9">
        <v>0</v>
      </c>
      <c r="Q5" s="9">
        <v>0</v>
      </c>
      <c r="R5" s="9">
        <v>0</v>
      </c>
      <c r="S5" s="9">
        <v>0</v>
      </c>
      <c r="T5" s="9">
        <v>0</v>
      </c>
      <c r="U5" s="9">
        <v>0</v>
      </c>
      <c r="V5" s="9">
        <v>0</v>
      </c>
      <c r="W5" s="9">
        <v>0</v>
      </c>
      <c r="X5" s="9">
        <v>0</v>
      </c>
      <c r="Y5" s="9">
        <v>0</v>
      </c>
      <c r="Z5" s="9">
        <v>0</v>
      </c>
      <c r="AA5" s="9">
        <v>0</v>
      </c>
      <c r="AB5" s="9">
        <f t="shared" si="0"/>
        <v>0</v>
      </c>
    </row>
    <row r="6" spans="1:28" x14ac:dyDescent="0.55000000000000004">
      <c r="A6" s="9">
        <v>116</v>
      </c>
      <c r="B6" s="9">
        <v>0</v>
      </c>
      <c r="C6" s="9">
        <v>0</v>
      </c>
      <c r="D6" s="9">
        <v>0</v>
      </c>
      <c r="E6" s="9">
        <v>0</v>
      </c>
      <c r="F6" s="9">
        <v>0</v>
      </c>
      <c r="G6" s="9">
        <v>0</v>
      </c>
      <c r="H6" s="9">
        <v>0</v>
      </c>
      <c r="I6" s="9">
        <v>0</v>
      </c>
      <c r="J6" s="9">
        <v>2</v>
      </c>
      <c r="K6" s="9">
        <v>0</v>
      </c>
      <c r="L6" s="9">
        <v>0</v>
      </c>
      <c r="M6" s="9">
        <v>0</v>
      </c>
      <c r="N6" s="9">
        <v>0</v>
      </c>
      <c r="O6" s="9">
        <v>0</v>
      </c>
      <c r="P6" s="9">
        <v>0</v>
      </c>
      <c r="Q6" s="9">
        <v>0</v>
      </c>
      <c r="R6" s="9">
        <v>0</v>
      </c>
      <c r="S6" s="9">
        <v>0</v>
      </c>
      <c r="T6" s="9">
        <v>0</v>
      </c>
      <c r="U6" s="9">
        <v>0</v>
      </c>
      <c r="V6" s="9">
        <v>0</v>
      </c>
      <c r="W6" s="9">
        <v>0</v>
      </c>
      <c r="X6" s="9">
        <v>0</v>
      </c>
      <c r="Y6" s="9">
        <v>0</v>
      </c>
      <c r="Z6" s="9">
        <v>0</v>
      </c>
      <c r="AA6" s="9">
        <v>2</v>
      </c>
      <c r="AB6" s="9">
        <f t="shared" si="0"/>
        <v>2</v>
      </c>
    </row>
    <row r="7" spans="1:28" x14ac:dyDescent="0.55000000000000004">
      <c r="A7" s="9">
        <v>8</v>
      </c>
      <c r="B7" s="9">
        <v>0</v>
      </c>
      <c r="C7" s="9">
        <v>0</v>
      </c>
      <c r="D7" s="9">
        <v>0</v>
      </c>
      <c r="E7" s="9">
        <v>0</v>
      </c>
      <c r="F7" s="9">
        <v>0</v>
      </c>
      <c r="G7" s="9">
        <v>0</v>
      </c>
      <c r="H7" s="9">
        <v>0</v>
      </c>
      <c r="I7" s="9">
        <v>2</v>
      </c>
      <c r="J7" s="9">
        <v>0</v>
      </c>
      <c r="K7" s="9">
        <v>0</v>
      </c>
      <c r="L7" s="9">
        <v>0</v>
      </c>
      <c r="M7" s="9">
        <v>0</v>
      </c>
      <c r="N7" s="9">
        <v>0</v>
      </c>
      <c r="O7" s="9">
        <v>2</v>
      </c>
      <c r="P7" s="9">
        <v>0</v>
      </c>
      <c r="Q7" s="9">
        <v>0</v>
      </c>
      <c r="R7" s="9">
        <v>0</v>
      </c>
      <c r="S7" s="9">
        <v>0</v>
      </c>
      <c r="T7" s="9">
        <v>0</v>
      </c>
      <c r="U7" s="9">
        <v>0</v>
      </c>
      <c r="V7" s="9">
        <v>0</v>
      </c>
      <c r="W7" s="9">
        <v>0</v>
      </c>
      <c r="X7" s="9">
        <v>0</v>
      </c>
      <c r="Y7" s="9">
        <v>0</v>
      </c>
      <c r="Z7" s="9">
        <v>0</v>
      </c>
      <c r="AA7" s="9">
        <v>0</v>
      </c>
      <c r="AB7" s="9">
        <f t="shared" si="0"/>
        <v>2</v>
      </c>
    </row>
    <row r="8" spans="1:28" x14ac:dyDescent="0.55000000000000004">
      <c r="A8" s="9">
        <v>117</v>
      </c>
      <c r="B8" s="9">
        <v>0</v>
      </c>
      <c r="C8" s="9">
        <v>0</v>
      </c>
      <c r="D8" s="9">
        <v>0</v>
      </c>
      <c r="E8" s="9">
        <v>0</v>
      </c>
      <c r="F8" s="9">
        <v>0</v>
      </c>
      <c r="G8" s="9">
        <v>0</v>
      </c>
      <c r="H8" s="9">
        <v>0</v>
      </c>
      <c r="I8" s="9">
        <v>1</v>
      </c>
      <c r="J8" s="9">
        <v>1</v>
      </c>
      <c r="K8" s="9">
        <v>0</v>
      </c>
      <c r="L8" s="9">
        <v>0</v>
      </c>
      <c r="M8" s="9">
        <v>0</v>
      </c>
      <c r="N8" s="9">
        <v>0</v>
      </c>
      <c r="O8" s="9">
        <v>0</v>
      </c>
      <c r="P8" s="9">
        <v>0</v>
      </c>
      <c r="Q8" s="9">
        <v>0</v>
      </c>
      <c r="R8" s="9">
        <v>0</v>
      </c>
      <c r="S8" s="9">
        <v>0</v>
      </c>
      <c r="T8" s="9">
        <v>0</v>
      </c>
      <c r="U8" s="9">
        <v>0</v>
      </c>
      <c r="V8" s="9">
        <v>0</v>
      </c>
      <c r="W8" s="9">
        <v>0</v>
      </c>
      <c r="X8" s="9">
        <v>0</v>
      </c>
      <c r="Y8" s="9">
        <v>0</v>
      </c>
      <c r="Z8" s="9">
        <v>0</v>
      </c>
      <c r="AA8" s="9">
        <v>0</v>
      </c>
      <c r="AB8" s="9">
        <f t="shared" si="0"/>
        <v>2</v>
      </c>
    </row>
    <row r="9" spans="1:28" x14ac:dyDescent="0.55000000000000004">
      <c r="A9" s="9">
        <v>28</v>
      </c>
      <c r="B9" s="9">
        <v>0</v>
      </c>
      <c r="C9" s="9">
        <v>1</v>
      </c>
      <c r="D9" s="9">
        <v>1</v>
      </c>
      <c r="E9" s="9">
        <v>0</v>
      </c>
      <c r="F9" s="9">
        <v>0</v>
      </c>
      <c r="G9" s="9">
        <v>0</v>
      </c>
      <c r="H9" s="9">
        <v>0</v>
      </c>
      <c r="I9" s="9">
        <v>0</v>
      </c>
      <c r="J9" s="9">
        <v>2</v>
      </c>
      <c r="K9" s="9">
        <v>0</v>
      </c>
      <c r="L9" s="9">
        <v>0</v>
      </c>
      <c r="M9" s="9">
        <v>0</v>
      </c>
      <c r="N9" s="9">
        <v>0</v>
      </c>
      <c r="O9" s="9">
        <v>0</v>
      </c>
      <c r="P9" s="9">
        <v>0</v>
      </c>
      <c r="Q9" s="9">
        <v>0</v>
      </c>
      <c r="R9" s="9">
        <v>0</v>
      </c>
      <c r="S9" s="9">
        <v>0</v>
      </c>
      <c r="T9" s="9">
        <v>0</v>
      </c>
      <c r="U9" s="9">
        <v>0</v>
      </c>
      <c r="V9" s="9">
        <v>0</v>
      </c>
      <c r="W9" s="9">
        <v>0</v>
      </c>
      <c r="X9" s="9">
        <v>0</v>
      </c>
      <c r="Y9" s="9">
        <v>0</v>
      </c>
      <c r="Z9" s="9">
        <v>0</v>
      </c>
      <c r="AA9" s="9">
        <v>0</v>
      </c>
      <c r="AB9" s="9">
        <f t="shared" si="0"/>
        <v>3</v>
      </c>
    </row>
    <row r="10" spans="1:28" x14ac:dyDescent="0.55000000000000004">
      <c r="A10" s="9">
        <v>51</v>
      </c>
      <c r="B10" s="9">
        <v>0</v>
      </c>
      <c r="C10" s="9">
        <v>0</v>
      </c>
      <c r="D10" s="9">
        <v>0</v>
      </c>
      <c r="E10" s="9">
        <v>0</v>
      </c>
      <c r="F10" s="9">
        <v>0</v>
      </c>
      <c r="G10" s="9">
        <v>0</v>
      </c>
      <c r="H10" s="9">
        <v>0</v>
      </c>
      <c r="I10" s="9">
        <v>0</v>
      </c>
      <c r="J10" s="9">
        <v>1</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f t="shared" si="0"/>
        <v>1</v>
      </c>
    </row>
    <row r="11" spans="1:28" x14ac:dyDescent="0.55000000000000004">
      <c r="A11" s="9">
        <v>85</v>
      </c>
      <c r="B11" s="9">
        <v>0</v>
      </c>
      <c r="C11" s="9">
        <v>0</v>
      </c>
      <c r="D11" s="9">
        <v>0</v>
      </c>
      <c r="E11" s="9">
        <v>0</v>
      </c>
      <c r="F11" s="9">
        <v>2</v>
      </c>
      <c r="G11" s="9">
        <v>0</v>
      </c>
      <c r="H11" s="9">
        <v>0</v>
      </c>
      <c r="I11" s="9">
        <v>0</v>
      </c>
      <c r="J11" s="9">
        <v>2</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f t="shared" si="0"/>
        <v>2</v>
      </c>
    </row>
    <row r="12" spans="1:28" x14ac:dyDescent="0.55000000000000004">
      <c r="A12" s="9">
        <v>98</v>
      </c>
      <c r="B12" s="9">
        <v>0</v>
      </c>
      <c r="C12" s="9">
        <v>0</v>
      </c>
      <c r="D12" s="9">
        <v>0</v>
      </c>
      <c r="E12" s="9">
        <v>0</v>
      </c>
      <c r="F12" s="9">
        <v>0</v>
      </c>
      <c r="G12" s="9">
        <v>0</v>
      </c>
      <c r="H12" s="9">
        <v>0</v>
      </c>
      <c r="I12" s="9">
        <v>0</v>
      </c>
      <c r="J12" s="9">
        <v>1</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f t="shared" si="0"/>
        <v>1</v>
      </c>
    </row>
    <row r="13" spans="1:28" x14ac:dyDescent="0.55000000000000004">
      <c r="A13" s="9">
        <v>1</v>
      </c>
      <c r="B13" s="9">
        <v>0</v>
      </c>
      <c r="C13" s="9">
        <v>0</v>
      </c>
      <c r="D13" s="9">
        <v>0</v>
      </c>
      <c r="E13" s="9">
        <v>0</v>
      </c>
      <c r="F13" s="9">
        <v>0</v>
      </c>
      <c r="G13" s="9">
        <v>0</v>
      </c>
      <c r="H13" s="9">
        <v>0</v>
      </c>
      <c r="I13" s="9">
        <v>0</v>
      </c>
      <c r="J13" s="9">
        <v>0</v>
      </c>
      <c r="K13" s="9">
        <v>0</v>
      </c>
      <c r="L13" s="9">
        <v>0</v>
      </c>
      <c r="M13" s="9">
        <v>0</v>
      </c>
      <c r="N13" s="9">
        <v>0</v>
      </c>
      <c r="O13" s="9">
        <v>2</v>
      </c>
      <c r="P13" s="9">
        <v>0</v>
      </c>
      <c r="Q13" s="9">
        <v>0</v>
      </c>
      <c r="R13" s="9">
        <v>0</v>
      </c>
      <c r="S13" s="9">
        <v>0</v>
      </c>
      <c r="T13" s="9">
        <v>0</v>
      </c>
      <c r="U13" s="9">
        <v>0</v>
      </c>
      <c r="V13" s="9">
        <v>0</v>
      </c>
      <c r="W13" s="9">
        <v>0</v>
      </c>
      <c r="X13" s="9">
        <v>0</v>
      </c>
      <c r="Y13" s="9">
        <v>0</v>
      </c>
      <c r="Z13" s="9">
        <v>0</v>
      </c>
      <c r="AA13" s="9">
        <v>0</v>
      </c>
      <c r="AB13" s="9">
        <f t="shared" si="0"/>
        <v>1</v>
      </c>
    </row>
    <row r="14" spans="1:28" x14ac:dyDescent="0.55000000000000004">
      <c r="A14" s="9">
        <v>2</v>
      </c>
      <c r="B14" s="9">
        <v>0</v>
      </c>
      <c r="C14" s="9">
        <v>0</v>
      </c>
      <c r="D14" s="9">
        <v>0</v>
      </c>
      <c r="E14" s="9">
        <v>0</v>
      </c>
      <c r="F14" s="9">
        <v>0</v>
      </c>
      <c r="G14" s="9">
        <v>0</v>
      </c>
      <c r="H14" s="9">
        <v>0</v>
      </c>
      <c r="I14" s="9">
        <v>0</v>
      </c>
      <c r="J14" s="9">
        <v>0</v>
      </c>
      <c r="K14" s="9">
        <v>0</v>
      </c>
      <c r="L14" s="9">
        <v>0</v>
      </c>
      <c r="M14" s="9">
        <v>0</v>
      </c>
      <c r="N14" s="9">
        <v>1</v>
      </c>
      <c r="O14" s="9">
        <v>0</v>
      </c>
      <c r="P14" s="9">
        <v>0</v>
      </c>
      <c r="Q14" s="9">
        <v>0</v>
      </c>
      <c r="R14" s="9">
        <v>0</v>
      </c>
      <c r="S14" s="9">
        <v>0</v>
      </c>
      <c r="T14" s="9">
        <v>0</v>
      </c>
      <c r="U14" s="9">
        <v>0</v>
      </c>
      <c r="V14" s="9">
        <v>0</v>
      </c>
      <c r="W14" s="9">
        <v>0</v>
      </c>
      <c r="X14" s="9">
        <v>0</v>
      </c>
      <c r="Y14" s="9">
        <v>0</v>
      </c>
      <c r="Z14" s="9">
        <v>0</v>
      </c>
      <c r="AA14" s="9">
        <v>0</v>
      </c>
      <c r="AB14" s="9">
        <f t="shared" si="0"/>
        <v>1</v>
      </c>
    </row>
    <row r="15" spans="1:28" x14ac:dyDescent="0.55000000000000004">
      <c r="A15" s="9">
        <v>11</v>
      </c>
      <c r="B15" s="9">
        <v>0</v>
      </c>
      <c r="C15" s="9">
        <v>0</v>
      </c>
      <c r="D15" s="9">
        <v>0</v>
      </c>
      <c r="E15" s="9">
        <v>2</v>
      </c>
      <c r="F15" s="9">
        <v>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f t="shared" si="0"/>
        <v>2</v>
      </c>
    </row>
    <row r="16" spans="1:28" x14ac:dyDescent="0.55000000000000004">
      <c r="A16" s="9">
        <v>14</v>
      </c>
      <c r="B16" s="9">
        <v>0</v>
      </c>
      <c r="C16" s="9">
        <v>0</v>
      </c>
      <c r="D16" s="9">
        <v>0</v>
      </c>
      <c r="E16" s="9">
        <v>0</v>
      </c>
      <c r="F16" s="9">
        <v>0</v>
      </c>
      <c r="G16" s="9">
        <v>0</v>
      </c>
      <c r="H16" s="9">
        <v>0</v>
      </c>
      <c r="I16" s="9">
        <v>2</v>
      </c>
      <c r="J16" s="9">
        <v>2</v>
      </c>
      <c r="K16" s="9">
        <v>0</v>
      </c>
      <c r="L16" s="9">
        <v>0</v>
      </c>
      <c r="M16" s="9">
        <v>0</v>
      </c>
      <c r="N16" s="9">
        <v>0</v>
      </c>
      <c r="O16" s="9">
        <v>2</v>
      </c>
      <c r="P16" s="9">
        <v>0</v>
      </c>
      <c r="Q16" s="9">
        <v>0</v>
      </c>
      <c r="R16" s="9">
        <v>0</v>
      </c>
      <c r="S16" s="9">
        <v>0</v>
      </c>
      <c r="T16" s="9">
        <v>0</v>
      </c>
      <c r="U16" s="9">
        <v>0</v>
      </c>
      <c r="V16" s="9">
        <v>0</v>
      </c>
      <c r="W16" s="9">
        <v>0</v>
      </c>
      <c r="X16" s="9">
        <v>0</v>
      </c>
      <c r="Y16" s="9">
        <v>0</v>
      </c>
      <c r="Z16" s="9">
        <v>0</v>
      </c>
      <c r="AA16" s="9">
        <v>0</v>
      </c>
      <c r="AB16" s="9">
        <f t="shared" si="0"/>
        <v>3</v>
      </c>
    </row>
    <row r="17" spans="1:28" x14ac:dyDescent="0.55000000000000004">
      <c r="A17" s="9">
        <v>16</v>
      </c>
      <c r="B17" s="9">
        <v>0</v>
      </c>
      <c r="C17" s="9">
        <v>0</v>
      </c>
      <c r="D17" s="9">
        <v>0</v>
      </c>
      <c r="E17" s="9">
        <v>0</v>
      </c>
      <c r="F17" s="9">
        <v>0</v>
      </c>
      <c r="G17" s="9">
        <v>0</v>
      </c>
      <c r="H17" s="9">
        <v>0</v>
      </c>
      <c r="I17" s="9">
        <v>1</v>
      </c>
      <c r="J17" s="9">
        <v>1</v>
      </c>
      <c r="K17" s="9">
        <v>0</v>
      </c>
      <c r="L17" s="9">
        <v>0</v>
      </c>
      <c r="M17" s="9">
        <v>0</v>
      </c>
      <c r="N17" s="9">
        <v>1</v>
      </c>
      <c r="O17" s="9">
        <v>2</v>
      </c>
      <c r="P17" s="9">
        <v>0</v>
      </c>
      <c r="Q17" s="9">
        <v>0</v>
      </c>
      <c r="R17" s="9">
        <v>0</v>
      </c>
      <c r="S17" s="9">
        <v>0</v>
      </c>
      <c r="T17" s="9">
        <v>0</v>
      </c>
      <c r="U17" s="9">
        <v>0</v>
      </c>
      <c r="V17" s="9">
        <v>0</v>
      </c>
      <c r="W17" s="9">
        <v>0</v>
      </c>
      <c r="X17" s="9">
        <v>0</v>
      </c>
      <c r="Y17" s="9">
        <v>0</v>
      </c>
      <c r="Z17" s="9">
        <v>0</v>
      </c>
      <c r="AA17" s="9">
        <v>0</v>
      </c>
      <c r="AB17" s="9">
        <f t="shared" si="0"/>
        <v>4</v>
      </c>
    </row>
    <row r="18" spans="1:28" x14ac:dyDescent="0.55000000000000004">
      <c r="A18" s="9">
        <v>19</v>
      </c>
      <c r="B18" s="9">
        <v>0</v>
      </c>
      <c r="C18" s="9">
        <v>0</v>
      </c>
      <c r="D18" s="9">
        <v>0</v>
      </c>
      <c r="E18" s="9">
        <v>1</v>
      </c>
      <c r="F18" s="9">
        <v>0</v>
      </c>
      <c r="G18" s="9">
        <v>0</v>
      </c>
      <c r="H18" s="9">
        <v>0</v>
      </c>
      <c r="I18" s="9">
        <v>2</v>
      </c>
      <c r="J18" s="9">
        <v>2</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f t="shared" si="0"/>
        <v>3</v>
      </c>
    </row>
    <row r="19" spans="1:28" x14ac:dyDescent="0.55000000000000004">
      <c r="A19" s="9">
        <v>21</v>
      </c>
      <c r="B19" s="9">
        <v>0</v>
      </c>
      <c r="C19" s="9">
        <v>0</v>
      </c>
      <c r="D19" s="9">
        <v>0</v>
      </c>
      <c r="E19" s="9">
        <v>0</v>
      </c>
      <c r="F19" s="9">
        <v>0</v>
      </c>
      <c r="G19" s="9">
        <v>0</v>
      </c>
      <c r="H19" s="9">
        <v>0</v>
      </c>
      <c r="I19" s="9">
        <v>0</v>
      </c>
      <c r="J19" s="9">
        <v>0</v>
      </c>
      <c r="K19" s="9">
        <v>0</v>
      </c>
      <c r="L19" s="9">
        <v>0</v>
      </c>
      <c r="M19" s="9">
        <v>0</v>
      </c>
      <c r="N19" s="9">
        <v>1</v>
      </c>
      <c r="O19" s="9">
        <v>0</v>
      </c>
      <c r="P19" s="9">
        <v>0</v>
      </c>
      <c r="Q19" s="9">
        <v>0</v>
      </c>
      <c r="R19" s="9">
        <v>0</v>
      </c>
      <c r="S19" s="9">
        <v>0</v>
      </c>
      <c r="T19" s="9">
        <v>0</v>
      </c>
      <c r="U19" s="9">
        <v>0</v>
      </c>
      <c r="V19" s="9">
        <v>0</v>
      </c>
      <c r="W19" s="9">
        <v>0</v>
      </c>
      <c r="X19" s="9">
        <v>0</v>
      </c>
      <c r="Y19" s="9">
        <v>0</v>
      </c>
      <c r="Z19" s="9">
        <v>0</v>
      </c>
      <c r="AA19" s="9">
        <v>0</v>
      </c>
      <c r="AB19" s="9">
        <f t="shared" si="0"/>
        <v>1</v>
      </c>
    </row>
    <row r="20" spans="1:28" x14ac:dyDescent="0.55000000000000004">
      <c r="A20" s="9">
        <v>13</v>
      </c>
      <c r="B20" s="9">
        <v>0</v>
      </c>
      <c r="C20" s="9">
        <v>0</v>
      </c>
      <c r="D20" s="9">
        <v>0</v>
      </c>
      <c r="E20" s="9">
        <v>0</v>
      </c>
      <c r="F20" s="9">
        <v>0</v>
      </c>
      <c r="G20" s="9">
        <v>0</v>
      </c>
      <c r="H20" s="9">
        <v>0</v>
      </c>
      <c r="I20" s="9">
        <v>2</v>
      </c>
      <c r="J20" s="9">
        <v>1</v>
      </c>
      <c r="K20" s="9">
        <v>0</v>
      </c>
      <c r="L20" s="9">
        <v>0</v>
      </c>
      <c r="M20" s="9">
        <v>0</v>
      </c>
      <c r="N20" s="9">
        <v>0</v>
      </c>
      <c r="O20" s="9">
        <v>2</v>
      </c>
      <c r="P20" s="9">
        <v>0</v>
      </c>
      <c r="Q20" s="9">
        <v>0</v>
      </c>
      <c r="R20" s="9">
        <v>0</v>
      </c>
      <c r="S20" s="9">
        <v>0</v>
      </c>
      <c r="T20" s="9">
        <v>0</v>
      </c>
      <c r="U20" s="9">
        <v>0</v>
      </c>
      <c r="V20" s="9">
        <v>0</v>
      </c>
      <c r="W20" s="9">
        <v>0</v>
      </c>
      <c r="X20" s="9">
        <v>0</v>
      </c>
      <c r="Y20" s="9">
        <v>0</v>
      </c>
      <c r="Z20" s="9">
        <v>0</v>
      </c>
      <c r="AA20" s="9">
        <v>0</v>
      </c>
      <c r="AB20" s="9">
        <f t="shared" si="0"/>
        <v>3</v>
      </c>
    </row>
    <row r="21" spans="1:28" x14ac:dyDescent="0.55000000000000004">
      <c r="A21" s="9">
        <v>23</v>
      </c>
      <c r="B21" s="9">
        <v>0</v>
      </c>
      <c r="C21" s="9">
        <v>0</v>
      </c>
      <c r="D21" s="9">
        <v>0</v>
      </c>
      <c r="E21" s="9">
        <v>0</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2</v>
      </c>
      <c r="X21" s="9">
        <v>0</v>
      </c>
      <c r="Y21" s="9">
        <v>0</v>
      </c>
      <c r="Z21" s="9">
        <v>0</v>
      </c>
      <c r="AA21" s="9">
        <v>0</v>
      </c>
      <c r="AB21" s="9">
        <f t="shared" si="0"/>
        <v>1</v>
      </c>
    </row>
    <row r="22" spans="1:28" x14ac:dyDescent="0.55000000000000004">
      <c r="A22" s="9">
        <v>26</v>
      </c>
      <c r="B22" s="9">
        <v>0</v>
      </c>
      <c r="C22" s="9">
        <v>0</v>
      </c>
      <c r="D22" s="9">
        <v>0</v>
      </c>
      <c r="E22" s="9">
        <v>0</v>
      </c>
      <c r="F22" s="9">
        <v>0</v>
      </c>
      <c r="G22" s="9">
        <v>0</v>
      </c>
      <c r="H22" s="9">
        <v>0</v>
      </c>
      <c r="I22" s="9">
        <v>0</v>
      </c>
      <c r="J22" s="9">
        <v>2</v>
      </c>
      <c r="K22" s="9">
        <v>0</v>
      </c>
      <c r="L22" s="9">
        <v>0</v>
      </c>
      <c r="M22" s="9">
        <v>0</v>
      </c>
      <c r="N22" s="9">
        <v>0</v>
      </c>
      <c r="O22" s="9">
        <v>0</v>
      </c>
      <c r="P22" s="9">
        <v>0</v>
      </c>
      <c r="Q22" s="9">
        <v>0</v>
      </c>
      <c r="R22" s="9">
        <v>0</v>
      </c>
      <c r="S22" s="9">
        <v>0</v>
      </c>
      <c r="T22" s="9">
        <v>1</v>
      </c>
      <c r="U22" s="9">
        <v>0</v>
      </c>
      <c r="V22" s="9">
        <v>0</v>
      </c>
      <c r="W22" s="9">
        <v>0</v>
      </c>
      <c r="X22" s="9">
        <v>0</v>
      </c>
      <c r="Y22" s="9">
        <v>0</v>
      </c>
      <c r="Z22" s="9">
        <v>0</v>
      </c>
      <c r="AA22" s="9">
        <v>0</v>
      </c>
      <c r="AB22" s="9">
        <f t="shared" si="0"/>
        <v>2</v>
      </c>
    </row>
    <row r="23" spans="1:28" x14ac:dyDescent="0.55000000000000004">
      <c r="A23" s="9">
        <v>50</v>
      </c>
      <c r="B23" s="9">
        <v>0</v>
      </c>
      <c r="C23" s="9">
        <v>0</v>
      </c>
      <c r="D23" s="9">
        <v>0</v>
      </c>
      <c r="E23" s="9">
        <v>0</v>
      </c>
      <c r="F23" s="9">
        <v>0</v>
      </c>
      <c r="G23" s="9">
        <v>0</v>
      </c>
      <c r="H23" s="9">
        <v>0</v>
      </c>
      <c r="I23" s="9">
        <v>1</v>
      </c>
      <c r="J23" s="9">
        <v>1</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f t="shared" si="0"/>
        <v>2</v>
      </c>
    </row>
    <row r="24" spans="1:28" x14ac:dyDescent="0.55000000000000004">
      <c r="A24" s="9">
        <v>18</v>
      </c>
      <c r="B24" s="9">
        <v>0</v>
      </c>
      <c r="C24" s="9">
        <v>0</v>
      </c>
      <c r="D24" s="9">
        <v>0</v>
      </c>
      <c r="E24" s="9">
        <v>0</v>
      </c>
      <c r="F24" s="9">
        <v>0</v>
      </c>
      <c r="G24" s="9">
        <v>0</v>
      </c>
      <c r="H24" s="9">
        <v>0</v>
      </c>
      <c r="I24" s="9">
        <v>2</v>
      </c>
      <c r="J24" s="9">
        <v>1</v>
      </c>
      <c r="K24" s="9">
        <v>0</v>
      </c>
      <c r="L24" s="9">
        <v>0</v>
      </c>
      <c r="M24" s="9">
        <v>0</v>
      </c>
      <c r="N24" s="9">
        <v>1</v>
      </c>
      <c r="O24" s="9">
        <v>0</v>
      </c>
      <c r="P24" s="9">
        <v>0</v>
      </c>
      <c r="Q24" s="9">
        <v>0</v>
      </c>
      <c r="R24" s="9">
        <v>0</v>
      </c>
      <c r="S24" s="9">
        <v>0</v>
      </c>
      <c r="T24" s="9">
        <v>0</v>
      </c>
      <c r="U24" s="9">
        <v>0</v>
      </c>
      <c r="V24" s="9">
        <v>0</v>
      </c>
      <c r="W24" s="9">
        <v>0</v>
      </c>
      <c r="X24" s="9">
        <v>0</v>
      </c>
      <c r="Y24" s="9">
        <v>0</v>
      </c>
      <c r="Z24" s="9">
        <v>0</v>
      </c>
      <c r="AA24" s="9">
        <v>0</v>
      </c>
      <c r="AB24" s="9">
        <f t="shared" si="0"/>
        <v>3</v>
      </c>
    </row>
    <row r="25" spans="1:28" x14ac:dyDescent="0.55000000000000004">
      <c r="A25" s="9">
        <v>58</v>
      </c>
      <c r="B25" s="9">
        <v>0</v>
      </c>
      <c r="C25" s="9">
        <v>0</v>
      </c>
      <c r="D25" s="9">
        <v>0</v>
      </c>
      <c r="E25" s="9">
        <v>0</v>
      </c>
      <c r="F25" s="9">
        <v>0</v>
      </c>
      <c r="G25" s="9">
        <v>0</v>
      </c>
      <c r="H25" s="9">
        <v>0</v>
      </c>
      <c r="I25" s="9">
        <v>0</v>
      </c>
      <c r="J25" s="9">
        <v>1</v>
      </c>
      <c r="K25" s="9">
        <v>0</v>
      </c>
      <c r="L25" s="9">
        <v>0</v>
      </c>
      <c r="M25" s="9">
        <v>0</v>
      </c>
      <c r="N25" s="9">
        <v>1</v>
      </c>
      <c r="O25" s="9">
        <v>0</v>
      </c>
      <c r="P25" s="9">
        <v>0</v>
      </c>
      <c r="Q25" s="9">
        <v>0</v>
      </c>
      <c r="R25" s="9">
        <v>0</v>
      </c>
      <c r="S25" s="9">
        <v>0</v>
      </c>
      <c r="T25" s="9">
        <v>0</v>
      </c>
      <c r="U25" s="9">
        <v>0</v>
      </c>
      <c r="V25" s="9">
        <v>0</v>
      </c>
      <c r="W25" s="9">
        <v>0</v>
      </c>
      <c r="X25" s="9">
        <v>0</v>
      </c>
      <c r="Y25" s="9">
        <v>0</v>
      </c>
      <c r="Z25" s="9">
        <v>0</v>
      </c>
      <c r="AA25" s="9">
        <v>0</v>
      </c>
      <c r="AB25" s="9">
        <f t="shared" si="0"/>
        <v>2</v>
      </c>
    </row>
    <row r="26" spans="1:28" x14ac:dyDescent="0.55000000000000004">
      <c r="A26" s="9">
        <v>62</v>
      </c>
      <c r="B26" s="9">
        <v>0</v>
      </c>
      <c r="C26" s="9">
        <v>0</v>
      </c>
      <c r="D26" s="9">
        <v>0</v>
      </c>
      <c r="E26" s="9">
        <v>0</v>
      </c>
      <c r="F26" s="9">
        <v>0</v>
      </c>
      <c r="G26" s="9">
        <v>0</v>
      </c>
      <c r="H26" s="9">
        <v>0</v>
      </c>
      <c r="I26" s="9">
        <v>0</v>
      </c>
      <c r="J26" s="9">
        <v>0</v>
      </c>
      <c r="K26" s="9">
        <v>0</v>
      </c>
      <c r="L26" s="9">
        <v>0</v>
      </c>
      <c r="M26" s="9">
        <v>0</v>
      </c>
      <c r="N26" s="9">
        <v>1</v>
      </c>
      <c r="O26" s="9">
        <v>0</v>
      </c>
      <c r="P26" s="9">
        <v>0</v>
      </c>
      <c r="Q26" s="9">
        <v>0</v>
      </c>
      <c r="R26" s="9">
        <v>0</v>
      </c>
      <c r="S26" s="9">
        <v>0</v>
      </c>
      <c r="T26" s="9">
        <v>0</v>
      </c>
      <c r="U26" s="9">
        <v>0</v>
      </c>
      <c r="V26" s="9">
        <v>0</v>
      </c>
      <c r="W26" s="9">
        <v>0</v>
      </c>
      <c r="X26" s="9">
        <v>0</v>
      </c>
      <c r="Y26" s="9">
        <v>0</v>
      </c>
      <c r="Z26" s="9">
        <v>0</v>
      </c>
      <c r="AA26" s="9">
        <v>0</v>
      </c>
      <c r="AB26" s="9">
        <f t="shared" si="0"/>
        <v>1</v>
      </c>
    </row>
    <row r="27" spans="1:28" x14ac:dyDescent="0.55000000000000004">
      <c r="A27" s="9">
        <v>22</v>
      </c>
      <c r="B27" s="9">
        <v>0</v>
      </c>
      <c r="C27" s="9">
        <v>0</v>
      </c>
      <c r="D27" s="9">
        <v>0</v>
      </c>
      <c r="E27" s="9">
        <v>0</v>
      </c>
      <c r="F27" s="9">
        <v>0</v>
      </c>
      <c r="G27" s="9">
        <v>0</v>
      </c>
      <c r="H27" s="9">
        <v>0</v>
      </c>
      <c r="I27" s="9">
        <v>2</v>
      </c>
      <c r="J27" s="9">
        <v>2</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f t="shared" si="0"/>
        <v>2</v>
      </c>
    </row>
    <row r="28" spans="1:28" x14ac:dyDescent="0.55000000000000004">
      <c r="A28" s="9">
        <v>65</v>
      </c>
      <c r="B28" s="9">
        <v>0</v>
      </c>
      <c r="C28" s="9">
        <v>0</v>
      </c>
      <c r="D28" s="9">
        <v>0</v>
      </c>
      <c r="E28" s="9">
        <v>0</v>
      </c>
      <c r="F28" s="9">
        <v>0</v>
      </c>
      <c r="G28" s="9">
        <v>0</v>
      </c>
      <c r="H28" s="9">
        <v>0</v>
      </c>
      <c r="I28" s="9">
        <v>0</v>
      </c>
      <c r="J28" s="9">
        <v>1</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f t="shared" si="0"/>
        <v>1</v>
      </c>
    </row>
    <row r="29" spans="1:28" x14ac:dyDescent="0.55000000000000004">
      <c r="A29" s="9">
        <v>39</v>
      </c>
      <c r="B29" s="9">
        <v>0</v>
      </c>
      <c r="C29" s="9">
        <v>0</v>
      </c>
      <c r="D29" s="9">
        <v>0</v>
      </c>
      <c r="E29" s="9">
        <v>0</v>
      </c>
      <c r="F29" s="9">
        <v>0</v>
      </c>
      <c r="G29" s="9">
        <v>0</v>
      </c>
      <c r="H29" s="9">
        <v>0</v>
      </c>
      <c r="I29" s="9">
        <v>0</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f t="shared" si="0"/>
        <v>0</v>
      </c>
    </row>
    <row r="30" spans="1:28" x14ac:dyDescent="0.55000000000000004">
      <c r="A30" s="9">
        <v>40</v>
      </c>
      <c r="B30" s="9">
        <v>0</v>
      </c>
      <c r="C30" s="9">
        <v>0</v>
      </c>
      <c r="D30" s="9">
        <v>0</v>
      </c>
      <c r="E30" s="9">
        <v>0</v>
      </c>
      <c r="F30" s="9">
        <v>0</v>
      </c>
      <c r="G30" s="9">
        <v>0</v>
      </c>
      <c r="H30" s="9">
        <v>0</v>
      </c>
      <c r="I30" s="9">
        <v>2</v>
      </c>
      <c r="J30" s="9">
        <v>2</v>
      </c>
      <c r="K30" s="9">
        <v>0</v>
      </c>
      <c r="L30" s="9">
        <v>0</v>
      </c>
      <c r="M30" s="9">
        <v>2</v>
      </c>
      <c r="N30" s="9">
        <v>2</v>
      </c>
      <c r="O30" s="9">
        <v>0</v>
      </c>
      <c r="P30" s="9">
        <v>0</v>
      </c>
      <c r="Q30" s="9">
        <v>0</v>
      </c>
      <c r="R30" s="9">
        <v>0</v>
      </c>
      <c r="S30" s="9">
        <v>0</v>
      </c>
      <c r="T30" s="9">
        <v>0</v>
      </c>
      <c r="U30" s="9">
        <v>0</v>
      </c>
      <c r="V30" s="9">
        <v>0</v>
      </c>
      <c r="W30" s="9">
        <v>0</v>
      </c>
      <c r="X30" s="9">
        <v>0</v>
      </c>
      <c r="Y30" s="9">
        <v>0</v>
      </c>
      <c r="Z30" s="9">
        <v>0</v>
      </c>
      <c r="AA30" s="9">
        <v>0</v>
      </c>
      <c r="AB30" s="9">
        <f t="shared" si="0"/>
        <v>4</v>
      </c>
    </row>
    <row r="31" spans="1:28" x14ac:dyDescent="0.55000000000000004">
      <c r="A31" s="9">
        <v>24</v>
      </c>
      <c r="B31" s="9">
        <v>0</v>
      </c>
      <c r="C31" s="9">
        <v>0</v>
      </c>
      <c r="D31" s="9">
        <v>2</v>
      </c>
      <c r="E31" s="9">
        <v>0</v>
      </c>
      <c r="F31" s="9">
        <v>0</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f t="shared" si="0"/>
        <v>1</v>
      </c>
    </row>
    <row r="32" spans="1:28" x14ac:dyDescent="0.55000000000000004">
      <c r="A32" s="9">
        <v>25</v>
      </c>
      <c r="B32" s="9">
        <v>0</v>
      </c>
      <c r="C32" s="9">
        <v>0</v>
      </c>
      <c r="D32" s="9">
        <v>0</v>
      </c>
      <c r="E32" s="9">
        <v>0</v>
      </c>
      <c r="F32" s="9">
        <v>0</v>
      </c>
      <c r="G32" s="9">
        <v>0</v>
      </c>
      <c r="H32" s="9">
        <v>0</v>
      </c>
      <c r="I32" s="9">
        <v>2</v>
      </c>
      <c r="J32" s="9">
        <v>2</v>
      </c>
      <c r="K32" s="9">
        <v>0</v>
      </c>
      <c r="L32" s="9">
        <v>0</v>
      </c>
      <c r="M32" s="9">
        <v>0</v>
      </c>
      <c r="N32" s="9">
        <v>0</v>
      </c>
      <c r="O32" s="9">
        <v>2</v>
      </c>
      <c r="P32" s="9">
        <v>0</v>
      </c>
      <c r="Q32" s="9">
        <v>0</v>
      </c>
      <c r="R32" s="9">
        <v>0</v>
      </c>
      <c r="S32" s="9">
        <v>0</v>
      </c>
      <c r="T32" s="9">
        <v>0</v>
      </c>
      <c r="U32" s="9">
        <v>0</v>
      </c>
      <c r="V32" s="9">
        <v>0</v>
      </c>
      <c r="W32" s="9">
        <v>0</v>
      </c>
      <c r="X32" s="9">
        <v>0</v>
      </c>
      <c r="Y32" s="9">
        <v>0</v>
      </c>
      <c r="Z32" s="9">
        <v>0</v>
      </c>
      <c r="AA32" s="9">
        <v>0</v>
      </c>
      <c r="AB32" s="9">
        <f t="shared" si="0"/>
        <v>3</v>
      </c>
    </row>
    <row r="33" spans="1:28" x14ac:dyDescent="0.55000000000000004">
      <c r="A33" s="9">
        <v>27</v>
      </c>
      <c r="B33" s="9">
        <v>0</v>
      </c>
      <c r="C33" s="9">
        <v>0</v>
      </c>
      <c r="D33" s="9">
        <v>1</v>
      </c>
      <c r="E33" s="9">
        <v>0</v>
      </c>
      <c r="F33" s="9">
        <v>0</v>
      </c>
      <c r="G33" s="9">
        <v>0</v>
      </c>
      <c r="H33" s="9">
        <v>0</v>
      </c>
      <c r="I33" s="9">
        <v>0</v>
      </c>
      <c r="J33" s="9">
        <v>2</v>
      </c>
      <c r="K33" s="9">
        <v>0</v>
      </c>
      <c r="L33" s="9">
        <v>0</v>
      </c>
      <c r="M33" s="9">
        <v>0</v>
      </c>
      <c r="N33" s="9">
        <v>0</v>
      </c>
      <c r="O33" s="9">
        <v>0</v>
      </c>
      <c r="P33" s="9">
        <v>0</v>
      </c>
      <c r="Q33" s="9">
        <v>0</v>
      </c>
      <c r="R33" s="9">
        <v>0</v>
      </c>
      <c r="S33" s="9">
        <v>0</v>
      </c>
      <c r="T33" s="9">
        <v>1</v>
      </c>
      <c r="U33" s="9">
        <v>0</v>
      </c>
      <c r="V33" s="9">
        <v>0</v>
      </c>
      <c r="W33" s="9">
        <v>0</v>
      </c>
      <c r="X33" s="9">
        <v>0</v>
      </c>
      <c r="Y33" s="9">
        <v>0</v>
      </c>
      <c r="Z33" s="9">
        <v>0</v>
      </c>
      <c r="AA33" s="9">
        <v>0</v>
      </c>
      <c r="AB33" s="9">
        <f t="shared" si="0"/>
        <v>3</v>
      </c>
    </row>
    <row r="34" spans="1:28" x14ac:dyDescent="0.55000000000000004">
      <c r="A34" s="9">
        <v>9</v>
      </c>
      <c r="B34" s="9">
        <v>0</v>
      </c>
      <c r="C34" s="9">
        <v>0</v>
      </c>
      <c r="D34" s="9">
        <v>0</v>
      </c>
      <c r="E34" s="9">
        <v>2</v>
      </c>
      <c r="F34" s="9">
        <v>2</v>
      </c>
      <c r="G34" s="9">
        <v>0</v>
      </c>
      <c r="H34" s="9">
        <v>0</v>
      </c>
      <c r="I34" s="9">
        <v>1</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f t="shared" si="0"/>
        <v>3</v>
      </c>
    </row>
    <row r="35" spans="1:28" x14ac:dyDescent="0.55000000000000004">
      <c r="A35" s="9">
        <v>104</v>
      </c>
      <c r="B35" s="9">
        <v>0</v>
      </c>
      <c r="C35" s="9">
        <v>0</v>
      </c>
      <c r="D35" s="9">
        <v>0</v>
      </c>
      <c r="E35" s="9">
        <v>0</v>
      </c>
      <c r="F35" s="9">
        <v>1</v>
      </c>
      <c r="G35" s="9">
        <v>0</v>
      </c>
      <c r="H35" s="9">
        <v>0</v>
      </c>
      <c r="I35" s="9">
        <v>0</v>
      </c>
      <c r="J35" s="9">
        <v>2</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f t="shared" si="0"/>
        <v>2</v>
      </c>
    </row>
    <row r="36" spans="1:28" x14ac:dyDescent="0.55000000000000004">
      <c r="A36" s="9">
        <v>3</v>
      </c>
      <c r="B36" s="9">
        <v>0</v>
      </c>
      <c r="C36" s="9">
        <v>0</v>
      </c>
      <c r="D36" s="9">
        <v>0</v>
      </c>
      <c r="E36" s="9">
        <v>0</v>
      </c>
      <c r="F36" s="9">
        <v>0</v>
      </c>
      <c r="G36" s="9">
        <v>0</v>
      </c>
      <c r="H36" s="9">
        <v>0</v>
      </c>
      <c r="I36" s="9">
        <v>0</v>
      </c>
      <c r="J36" s="9">
        <v>0</v>
      </c>
      <c r="K36" s="9">
        <v>0</v>
      </c>
      <c r="L36" s="9">
        <v>1</v>
      </c>
      <c r="M36" s="9">
        <v>0</v>
      </c>
      <c r="N36" s="9">
        <v>0</v>
      </c>
      <c r="O36" s="9">
        <v>2</v>
      </c>
      <c r="P36" s="9">
        <v>0</v>
      </c>
      <c r="Q36" s="9">
        <v>0</v>
      </c>
      <c r="R36" s="9">
        <v>0</v>
      </c>
      <c r="S36" s="9">
        <v>0</v>
      </c>
      <c r="T36" s="9">
        <v>0</v>
      </c>
      <c r="U36" s="9">
        <v>0</v>
      </c>
      <c r="V36" s="9">
        <v>0</v>
      </c>
      <c r="W36" s="9">
        <v>0</v>
      </c>
      <c r="X36" s="9">
        <v>0</v>
      </c>
      <c r="Y36" s="9">
        <v>0</v>
      </c>
      <c r="Z36" s="9">
        <v>0</v>
      </c>
      <c r="AA36" s="9">
        <v>0</v>
      </c>
      <c r="AB36" s="9">
        <f t="shared" si="0"/>
        <v>2</v>
      </c>
    </row>
    <row r="37" spans="1:28" x14ac:dyDescent="0.55000000000000004">
      <c r="A37" s="9">
        <v>31</v>
      </c>
      <c r="B37" s="9">
        <v>0</v>
      </c>
      <c r="C37" s="9">
        <v>0</v>
      </c>
      <c r="D37" s="9">
        <v>0</v>
      </c>
      <c r="E37" s="9">
        <v>0</v>
      </c>
      <c r="F37" s="9">
        <v>0</v>
      </c>
      <c r="G37" s="9">
        <v>0</v>
      </c>
      <c r="H37" s="9">
        <v>0</v>
      </c>
      <c r="I37" s="9">
        <v>0</v>
      </c>
      <c r="J37" s="9">
        <v>1</v>
      </c>
      <c r="K37" s="9">
        <v>0</v>
      </c>
      <c r="L37" s="9">
        <v>0</v>
      </c>
      <c r="M37" s="9">
        <v>0</v>
      </c>
      <c r="N37" s="9">
        <v>0</v>
      </c>
      <c r="O37" s="9">
        <v>0</v>
      </c>
      <c r="P37" s="9">
        <v>0</v>
      </c>
      <c r="Q37" s="9">
        <v>0</v>
      </c>
      <c r="R37" s="9">
        <v>0</v>
      </c>
      <c r="S37" s="9">
        <v>0</v>
      </c>
      <c r="T37" s="9">
        <v>0</v>
      </c>
      <c r="U37" s="9">
        <v>0</v>
      </c>
      <c r="V37" s="9">
        <v>0</v>
      </c>
      <c r="W37" s="9">
        <v>0</v>
      </c>
      <c r="X37" s="9">
        <v>0</v>
      </c>
      <c r="Y37" s="9">
        <v>2</v>
      </c>
      <c r="Z37" s="9">
        <v>0</v>
      </c>
      <c r="AA37" s="9">
        <v>0</v>
      </c>
      <c r="AB37" s="9">
        <f t="shared" si="0"/>
        <v>2</v>
      </c>
    </row>
    <row r="38" spans="1:28" x14ac:dyDescent="0.55000000000000004">
      <c r="A38" s="9">
        <v>32</v>
      </c>
      <c r="B38" s="9">
        <v>0</v>
      </c>
      <c r="C38" s="9">
        <v>0</v>
      </c>
      <c r="D38" s="9">
        <v>0</v>
      </c>
      <c r="E38" s="9">
        <v>0</v>
      </c>
      <c r="F38" s="9">
        <v>0</v>
      </c>
      <c r="G38" s="9">
        <v>0</v>
      </c>
      <c r="H38" s="9">
        <v>0</v>
      </c>
      <c r="I38" s="9">
        <v>0</v>
      </c>
      <c r="J38" s="9">
        <v>0</v>
      </c>
      <c r="K38" s="9">
        <v>0</v>
      </c>
      <c r="L38" s="9">
        <v>0</v>
      </c>
      <c r="M38" s="9">
        <v>2</v>
      </c>
      <c r="N38" s="9">
        <v>0</v>
      </c>
      <c r="O38" s="9">
        <v>0</v>
      </c>
      <c r="P38" s="9">
        <v>0</v>
      </c>
      <c r="Q38" s="9">
        <v>0</v>
      </c>
      <c r="R38" s="9">
        <v>0</v>
      </c>
      <c r="S38" s="9">
        <v>0</v>
      </c>
      <c r="T38" s="9">
        <v>0</v>
      </c>
      <c r="U38" s="9">
        <v>0</v>
      </c>
      <c r="V38" s="9">
        <v>0</v>
      </c>
      <c r="W38" s="9">
        <v>0</v>
      </c>
      <c r="X38" s="9">
        <v>0</v>
      </c>
      <c r="Y38" s="9">
        <v>0</v>
      </c>
      <c r="Z38" s="9">
        <v>0</v>
      </c>
      <c r="AA38" s="9">
        <v>0</v>
      </c>
      <c r="AB38" s="9">
        <f t="shared" si="0"/>
        <v>1</v>
      </c>
    </row>
    <row r="39" spans="1:28" x14ac:dyDescent="0.55000000000000004">
      <c r="A39" s="9">
        <v>4</v>
      </c>
      <c r="B39" s="9">
        <v>0</v>
      </c>
      <c r="C39" s="9">
        <v>0</v>
      </c>
      <c r="D39" s="9">
        <v>0</v>
      </c>
      <c r="E39" s="9">
        <v>0</v>
      </c>
      <c r="F39" s="9">
        <v>2</v>
      </c>
      <c r="G39" s="9">
        <v>0</v>
      </c>
      <c r="H39" s="9">
        <v>0</v>
      </c>
      <c r="I39" s="9">
        <v>0</v>
      </c>
      <c r="J39" s="9">
        <v>0</v>
      </c>
      <c r="K39" s="9">
        <v>0</v>
      </c>
      <c r="L39" s="9">
        <v>0</v>
      </c>
      <c r="M39" s="9">
        <v>0</v>
      </c>
      <c r="N39" s="9">
        <v>1</v>
      </c>
      <c r="O39" s="9">
        <v>0</v>
      </c>
      <c r="P39" s="9">
        <v>0</v>
      </c>
      <c r="Q39" s="9">
        <v>0</v>
      </c>
      <c r="R39" s="9">
        <v>0</v>
      </c>
      <c r="S39" s="9">
        <v>1</v>
      </c>
      <c r="T39" s="9">
        <v>0</v>
      </c>
      <c r="U39" s="9">
        <v>0</v>
      </c>
      <c r="V39" s="9">
        <v>0</v>
      </c>
      <c r="W39" s="9">
        <v>0</v>
      </c>
      <c r="X39" s="9">
        <v>0</v>
      </c>
      <c r="Y39" s="9">
        <v>0</v>
      </c>
      <c r="Z39" s="9">
        <v>0</v>
      </c>
      <c r="AA39" s="9">
        <v>0</v>
      </c>
      <c r="AB39" s="9">
        <f t="shared" si="0"/>
        <v>3</v>
      </c>
    </row>
    <row r="40" spans="1:28" x14ac:dyDescent="0.55000000000000004">
      <c r="A40" s="9">
        <v>15</v>
      </c>
      <c r="B40" s="9">
        <v>0</v>
      </c>
      <c r="C40" s="9">
        <v>0</v>
      </c>
      <c r="D40" s="9">
        <v>0</v>
      </c>
      <c r="E40" s="9">
        <v>2</v>
      </c>
      <c r="F40" s="9">
        <v>0</v>
      </c>
      <c r="G40" s="9">
        <v>0</v>
      </c>
      <c r="H40" s="9">
        <v>0</v>
      </c>
      <c r="I40" s="9">
        <v>0</v>
      </c>
      <c r="J40" s="9">
        <v>2</v>
      </c>
      <c r="K40" s="9">
        <v>0</v>
      </c>
      <c r="L40" s="9">
        <v>0</v>
      </c>
      <c r="M40" s="9">
        <v>0</v>
      </c>
      <c r="N40" s="9">
        <v>0</v>
      </c>
      <c r="O40" s="9">
        <v>1</v>
      </c>
      <c r="P40" s="9">
        <v>0</v>
      </c>
      <c r="Q40" s="9">
        <v>0</v>
      </c>
      <c r="R40" s="9">
        <v>0</v>
      </c>
      <c r="S40" s="9">
        <v>0</v>
      </c>
      <c r="T40" s="9">
        <v>0</v>
      </c>
      <c r="U40" s="9">
        <v>0</v>
      </c>
      <c r="V40" s="9">
        <v>0</v>
      </c>
      <c r="W40" s="9">
        <v>0</v>
      </c>
      <c r="X40" s="9">
        <v>0</v>
      </c>
      <c r="Y40" s="9">
        <v>0</v>
      </c>
      <c r="Z40" s="9">
        <v>0</v>
      </c>
      <c r="AA40" s="9">
        <v>0</v>
      </c>
      <c r="AB40" s="9">
        <f t="shared" si="0"/>
        <v>3</v>
      </c>
    </row>
    <row r="41" spans="1:28" x14ac:dyDescent="0.55000000000000004">
      <c r="A41" s="9">
        <v>35</v>
      </c>
      <c r="B41" s="9">
        <v>0</v>
      </c>
      <c r="C41" s="9">
        <v>0</v>
      </c>
      <c r="D41" s="9">
        <v>0</v>
      </c>
      <c r="E41" s="9">
        <v>0</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f t="shared" si="0"/>
        <v>0</v>
      </c>
    </row>
    <row r="42" spans="1:28" x14ac:dyDescent="0.55000000000000004">
      <c r="A42" s="9">
        <v>37</v>
      </c>
      <c r="B42" s="9">
        <v>0</v>
      </c>
      <c r="C42" s="9">
        <v>0</v>
      </c>
      <c r="D42" s="9">
        <v>0</v>
      </c>
      <c r="E42" s="9">
        <v>0</v>
      </c>
      <c r="F42" s="9">
        <v>0</v>
      </c>
      <c r="G42" s="9">
        <v>0</v>
      </c>
      <c r="H42" s="9">
        <v>0</v>
      </c>
      <c r="I42" s="9">
        <v>0</v>
      </c>
      <c r="J42" s="9">
        <v>0</v>
      </c>
      <c r="K42" s="9">
        <v>0</v>
      </c>
      <c r="L42" s="9">
        <v>0</v>
      </c>
      <c r="M42" s="9">
        <v>1</v>
      </c>
      <c r="N42" s="9">
        <v>0</v>
      </c>
      <c r="O42" s="9">
        <v>0</v>
      </c>
      <c r="P42" s="9">
        <v>0</v>
      </c>
      <c r="Q42" s="9">
        <v>0</v>
      </c>
      <c r="R42" s="9">
        <v>0</v>
      </c>
      <c r="S42" s="9">
        <v>0</v>
      </c>
      <c r="T42" s="9">
        <v>0</v>
      </c>
      <c r="U42" s="9">
        <v>0</v>
      </c>
      <c r="V42" s="9">
        <v>0</v>
      </c>
      <c r="W42" s="9">
        <v>0</v>
      </c>
      <c r="X42" s="9">
        <v>0</v>
      </c>
      <c r="Y42" s="9">
        <v>0</v>
      </c>
      <c r="Z42" s="9">
        <v>0</v>
      </c>
      <c r="AA42" s="9">
        <v>0</v>
      </c>
      <c r="AB42" s="9">
        <f t="shared" si="0"/>
        <v>1</v>
      </c>
    </row>
    <row r="43" spans="1:28" x14ac:dyDescent="0.55000000000000004">
      <c r="A43" s="9">
        <v>44</v>
      </c>
      <c r="B43" s="9">
        <v>0</v>
      </c>
      <c r="C43" s="9">
        <v>0</v>
      </c>
      <c r="D43" s="9">
        <v>0</v>
      </c>
      <c r="E43" s="9">
        <v>0</v>
      </c>
      <c r="F43" s="9">
        <v>0</v>
      </c>
      <c r="G43" s="9">
        <v>0</v>
      </c>
      <c r="H43" s="9">
        <v>0</v>
      </c>
      <c r="I43" s="9">
        <v>1</v>
      </c>
      <c r="J43" s="9">
        <v>2</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f t="shared" si="0"/>
        <v>2</v>
      </c>
    </row>
    <row r="44" spans="1:28" x14ac:dyDescent="0.55000000000000004">
      <c r="A44" s="9">
        <v>47</v>
      </c>
      <c r="B44" s="9">
        <v>0</v>
      </c>
      <c r="C44" s="9">
        <v>0</v>
      </c>
      <c r="D44" s="9">
        <v>0</v>
      </c>
      <c r="E44" s="9">
        <v>0</v>
      </c>
      <c r="F44" s="9">
        <v>0</v>
      </c>
      <c r="G44" s="9">
        <v>0</v>
      </c>
      <c r="H44" s="9">
        <v>0</v>
      </c>
      <c r="I44" s="9">
        <v>0</v>
      </c>
      <c r="J44" s="9">
        <v>2</v>
      </c>
      <c r="K44" s="9">
        <v>0</v>
      </c>
      <c r="L44" s="9">
        <v>0</v>
      </c>
      <c r="M44" s="9">
        <v>0</v>
      </c>
      <c r="N44" s="9">
        <v>1</v>
      </c>
      <c r="O44" s="9">
        <v>0</v>
      </c>
      <c r="P44" s="9">
        <v>0</v>
      </c>
      <c r="Q44" s="9">
        <v>0</v>
      </c>
      <c r="R44" s="9">
        <v>0</v>
      </c>
      <c r="S44" s="9">
        <v>0</v>
      </c>
      <c r="T44" s="9">
        <v>0</v>
      </c>
      <c r="U44" s="9">
        <v>0</v>
      </c>
      <c r="V44" s="9">
        <v>0</v>
      </c>
      <c r="W44" s="9">
        <v>0</v>
      </c>
      <c r="X44" s="9">
        <v>0</v>
      </c>
      <c r="Y44" s="9">
        <v>0</v>
      </c>
      <c r="Z44" s="9">
        <v>0</v>
      </c>
      <c r="AA44" s="9">
        <v>0</v>
      </c>
      <c r="AB44" s="9">
        <f t="shared" si="0"/>
        <v>2</v>
      </c>
    </row>
    <row r="45" spans="1:28" x14ac:dyDescent="0.55000000000000004">
      <c r="A45" s="9">
        <v>49</v>
      </c>
      <c r="B45" s="9">
        <v>0</v>
      </c>
      <c r="C45" s="9">
        <v>0</v>
      </c>
      <c r="D45" s="9">
        <v>0</v>
      </c>
      <c r="E45" s="9">
        <v>0</v>
      </c>
      <c r="F45" s="9">
        <v>0</v>
      </c>
      <c r="G45" s="9">
        <v>0</v>
      </c>
      <c r="H45" s="9">
        <v>0</v>
      </c>
      <c r="I45" s="9">
        <v>1</v>
      </c>
      <c r="J45" s="9">
        <v>2</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f t="shared" si="0"/>
        <v>2</v>
      </c>
    </row>
    <row r="46" spans="1:28" x14ac:dyDescent="0.55000000000000004">
      <c r="A46" s="9">
        <v>29</v>
      </c>
      <c r="B46" s="9">
        <v>0</v>
      </c>
      <c r="C46" s="9">
        <v>0</v>
      </c>
      <c r="D46" s="9">
        <v>0</v>
      </c>
      <c r="E46" s="9">
        <v>0</v>
      </c>
      <c r="F46" s="9">
        <v>0</v>
      </c>
      <c r="G46" s="9">
        <v>0</v>
      </c>
      <c r="H46" s="9">
        <v>0</v>
      </c>
      <c r="I46" s="9">
        <v>0</v>
      </c>
      <c r="J46" s="9">
        <v>2</v>
      </c>
      <c r="K46" s="9">
        <v>0</v>
      </c>
      <c r="L46" s="9">
        <v>0</v>
      </c>
      <c r="M46" s="9">
        <v>0</v>
      </c>
      <c r="N46" s="9">
        <v>0</v>
      </c>
      <c r="O46" s="9">
        <v>0</v>
      </c>
      <c r="P46" s="9">
        <v>0</v>
      </c>
      <c r="Q46" s="9">
        <v>0</v>
      </c>
      <c r="R46" s="9">
        <v>0</v>
      </c>
      <c r="S46" s="9">
        <v>0</v>
      </c>
      <c r="T46" s="9">
        <v>0</v>
      </c>
      <c r="U46" s="9">
        <v>0</v>
      </c>
      <c r="V46" s="9">
        <v>1</v>
      </c>
      <c r="W46" s="9">
        <v>0</v>
      </c>
      <c r="X46" s="9">
        <v>2</v>
      </c>
      <c r="Y46" s="9">
        <v>0</v>
      </c>
      <c r="Z46" s="9">
        <v>0</v>
      </c>
      <c r="AA46" s="9">
        <v>0</v>
      </c>
      <c r="AB46" s="9">
        <f t="shared" si="0"/>
        <v>3</v>
      </c>
    </row>
    <row r="47" spans="1:28" x14ac:dyDescent="0.55000000000000004">
      <c r="A47" s="9">
        <v>52</v>
      </c>
      <c r="B47" s="9">
        <v>0</v>
      </c>
      <c r="C47" s="9">
        <v>0</v>
      </c>
      <c r="D47" s="9">
        <v>1</v>
      </c>
      <c r="E47" s="9">
        <v>0</v>
      </c>
      <c r="F47" s="9">
        <v>0</v>
      </c>
      <c r="G47" s="9">
        <v>0</v>
      </c>
      <c r="H47" s="9">
        <v>0</v>
      </c>
      <c r="I47" s="9">
        <v>0</v>
      </c>
      <c r="J47" s="9">
        <v>2</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f t="shared" si="0"/>
        <v>2</v>
      </c>
    </row>
    <row r="48" spans="1:28" x14ac:dyDescent="0.55000000000000004">
      <c r="A48" s="9">
        <v>53</v>
      </c>
      <c r="B48" s="9">
        <v>0</v>
      </c>
      <c r="C48" s="9">
        <v>0</v>
      </c>
      <c r="D48" s="9">
        <v>0</v>
      </c>
      <c r="E48" s="9">
        <v>0</v>
      </c>
      <c r="F48" s="9">
        <v>0</v>
      </c>
      <c r="G48" s="9">
        <v>0</v>
      </c>
      <c r="H48" s="9">
        <v>0</v>
      </c>
      <c r="I48" s="9">
        <v>0</v>
      </c>
      <c r="J48" s="9">
        <v>0</v>
      </c>
      <c r="K48" s="9">
        <v>0</v>
      </c>
      <c r="L48" s="9">
        <v>0</v>
      </c>
      <c r="M48" s="9">
        <v>0</v>
      </c>
      <c r="N48" s="9">
        <v>1</v>
      </c>
      <c r="O48" s="9">
        <v>0</v>
      </c>
      <c r="P48" s="9">
        <v>0</v>
      </c>
      <c r="Q48" s="9">
        <v>0</v>
      </c>
      <c r="R48" s="9">
        <v>0</v>
      </c>
      <c r="S48" s="9">
        <v>0</v>
      </c>
      <c r="T48" s="9">
        <v>0</v>
      </c>
      <c r="U48" s="9">
        <v>0</v>
      </c>
      <c r="V48" s="9">
        <v>0</v>
      </c>
      <c r="W48" s="9">
        <v>0</v>
      </c>
      <c r="X48" s="9">
        <v>0</v>
      </c>
      <c r="Y48" s="9">
        <v>0</v>
      </c>
      <c r="Z48" s="9">
        <v>0</v>
      </c>
      <c r="AA48" s="9">
        <v>0</v>
      </c>
      <c r="AB48" s="9">
        <f t="shared" si="0"/>
        <v>1</v>
      </c>
    </row>
    <row r="49" spans="1:28" x14ac:dyDescent="0.55000000000000004">
      <c r="A49" s="9">
        <v>54</v>
      </c>
      <c r="B49" s="9">
        <v>0</v>
      </c>
      <c r="C49" s="9">
        <v>0</v>
      </c>
      <c r="D49" s="9">
        <v>0</v>
      </c>
      <c r="E49" s="9">
        <v>0</v>
      </c>
      <c r="F49" s="9">
        <v>0</v>
      </c>
      <c r="G49" s="9">
        <v>0</v>
      </c>
      <c r="H49" s="9">
        <v>0</v>
      </c>
      <c r="I49" s="9">
        <v>0</v>
      </c>
      <c r="J49" s="9">
        <v>1</v>
      </c>
      <c r="K49" s="9">
        <v>0</v>
      </c>
      <c r="L49" s="9">
        <v>0</v>
      </c>
      <c r="M49" s="9">
        <v>0</v>
      </c>
      <c r="N49" s="9">
        <v>1</v>
      </c>
      <c r="O49" s="9">
        <v>0</v>
      </c>
      <c r="P49" s="9">
        <v>0</v>
      </c>
      <c r="Q49" s="9">
        <v>0</v>
      </c>
      <c r="R49" s="9">
        <v>0</v>
      </c>
      <c r="S49" s="9">
        <v>0</v>
      </c>
      <c r="T49" s="9">
        <v>0</v>
      </c>
      <c r="U49" s="9">
        <v>0</v>
      </c>
      <c r="V49" s="9">
        <v>0</v>
      </c>
      <c r="W49" s="9">
        <v>0</v>
      </c>
      <c r="X49" s="9">
        <v>0</v>
      </c>
      <c r="Y49" s="9">
        <v>0</v>
      </c>
      <c r="Z49" s="9">
        <v>0</v>
      </c>
      <c r="AA49" s="9">
        <v>0</v>
      </c>
      <c r="AB49" s="9">
        <f t="shared" si="0"/>
        <v>2</v>
      </c>
    </row>
    <row r="50" spans="1:28" x14ac:dyDescent="0.55000000000000004">
      <c r="A50" s="9">
        <v>55</v>
      </c>
      <c r="B50" s="9">
        <v>0</v>
      </c>
      <c r="C50" s="9">
        <v>0</v>
      </c>
      <c r="D50" s="9">
        <v>0</v>
      </c>
      <c r="E50" s="9">
        <v>0</v>
      </c>
      <c r="F50" s="9">
        <v>0</v>
      </c>
      <c r="G50" s="9">
        <v>0</v>
      </c>
      <c r="H50" s="9">
        <v>0</v>
      </c>
      <c r="I50" s="9">
        <v>0</v>
      </c>
      <c r="J50" s="9">
        <v>0</v>
      </c>
      <c r="K50" s="9">
        <v>0</v>
      </c>
      <c r="L50" s="9">
        <v>0</v>
      </c>
      <c r="M50" s="9">
        <v>0</v>
      </c>
      <c r="N50" s="9">
        <v>1</v>
      </c>
      <c r="O50" s="9">
        <v>0</v>
      </c>
      <c r="P50" s="9">
        <v>1</v>
      </c>
      <c r="Q50" s="9">
        <v>0</v>
      </c>
      <c r="R50" s="9">
        <v>0</v>
      </c>
      <c r="S50" s="9">
        <v>0</v>
      </c>
      <c r="T50" s="9">
        <v>0</v>
      </c>
      <c r="U50" s="9">
        <v>0</v>
      </c>
      <c r="V50" s="9">
        <v>0</v>
      </c>
      <c r="W50" s="9">
        <v>0</v>
      </c>
      <c r="X50" s="9">
        <v>0</v>
      </c>
      <c r="Y50" s="9">
        <v>0</v>
      </c>
      <c r="Z50" s="9">
        <v>0</v>
      </c>
      <c r="AA50" s="9">
        <v>0</v>
      </c>
      <c r="AB50" s="9">
        <f t="shared" si="0"/>
        <v>2</v>
      </c>
    </row>
    <row r="51" spans="1:28" x14ac:dyDescent="0.55000000000000004">
      <c r="A51" s="9">
        <v>56</v>
      </c>
      <c r="B51" s="9">
        <v>0</v>
      </c>
      <c r="C51" s="9">
        <v>0</v>
      </c>
      <c r="D51" s="9">
        <v>0</v>
      </c>
      <c r="E51" s="9">
        <v>0</v>
      </c>
      <c r="F51" s="9">
        <v>0</v>
      </c>
      <c r="G51" s="9">
        <v>0</v>
      </c>
      <c r="H51" s="9">
        <v>0</v>
      </c>
      <c r="I51" s="9">
        <v>0</v>
      </c>
      <c r="J51" s="9">
        <v>2</v>
      </c>
      <c r="K51" s="9">
        <v>0</v>
      </c>
      <c r="L51" s="9">
        <v>0</v>
      </c>
      <c r="M51" s="9">
        <v>0</v>
      </c>
      <c r="N51" s="9">
        <v>0</v>
      </c>
      <c r="O51" s="9">
        <v>0</v>
      </c>
      <c r="P51" s="9">
        <v>1</v>
      </c>
      <c r="Q51" s="9">
        <v>0</v>
      </c>
      <c r="R51" s="9">
        <v>0</v>
      </c>
      <c r="S51" s="9">
        <v>0</v>
      </c>
      <c r="T51" s="9">
        <v>0</v>
      </c>
      <c r="U51" s="9">
        <v>0</v>
      </c>
      <c r="V51" s="9">
        <v>0</v>
      </c>
      <c r="W51" s="9">
        <v>0</v>
      </c>
      <c r="X51" s="9">
        <v>0</v>
      </c>
      <c r="Y51" s="9">
        <v>0</v>
      </c>
      <c r="Z51" s="9">
        <v>0</v>
      </c>
      <c r="AA51" s="9">
        <v>0</v>
      </c>
      <c r="AB51" s="9">
        <f t="shared" si="0"/>
        <v>2</v>
      </c>
    </row>
    <row r="52" spans="1:28" x14ac:dyDescent="0.55000000000000004">
      <c r="A52" s="9">
        <v>63</v>
      </c>
      <c r="B52" s="9">
        <v>0</v>
      </c>
      <c r="C52" s="9">
        <v>0</v>
      </c>
      <c r="D52" s="9">
        <v>0</v>
      </c>
      <c r="E52" s="9">
        <v>0</v>
      </c>
      <c r="F52" s="9">
        <v>0</v>
      </c>
      <c r="G52" s="9">
        <v>0</v>
      </c>
      <c r="H52" s="9">
        <v>0</v>
      </c>
      <c r="I52" s="9">
        <v>0</v>
      </c>
      <c r="J52" s="9">
        <v>0</v>
      </c>
      <c r="K52" s="9">
        <v>0</v>
      </c>
      <c r="L52" s="9">
        <v>0</v>
      </c>
      <c r="M52" s="9">
        <v>0</v>
      </c>
      <c r="N52" s="9">
        <v>0</v>
      </c>
      <c r="O52" s="9">
        <v>0</v>
      </c>
      <c r="P52" s="9">
        <v>2</v>
      </c>
      <c r="Q52" s="9">
        <v>0</v>
      </c>
      <c r="R52" s="9">
        <v>0</v>
      </c>
      <c r="S52" s="9">
        <v>0</v>
      </c>
      <c r="T52" s="9">
        <v>0</v>
      </c>
      <c r="U52" s="9">
        <v>0</v>
      </c>
      <c r="V52" s="9">
        <v>0</v>
      </c>
      <c r="W52" s="9">
        <v>0</v>
      </c>
      <c r="X52" s="9">
        <v>0</v>
      </c>
      <c r="Y52" s="9">
        <v>0</v>
      </c>
      <c r="Z52" s="9">
        <v>0</v>
      </c>
      <c r="AA52" s="9">
        <v>0</v>
      </c>
      <c r="AB52" s="9">
        <f t="shared" si="0"/>
        <v>1</v>
      </c>
    </row>
    <row r="53" spans="1:28" x14ac:dyDescent="0.55000000000000004">
      <c r="A53" s="9">
        <v>59</v>
      </c>
      <c r="B53" s="9">
        <v>0</v>
      </c>
      <c r="C53" s="9">
        <v>0</v>
      </c>
      <c r="D53" s="9">
        <v>0</v>
      </c>
      <c r="E53" s="9">
        <v>0</v>
      </c>
      <c r="F53" s="9">
        <v>0</v>
      </c>
      <c r="G53" s="9">
        <v>0</v>
      </c>
      <c r="H53" s="9">
        <v>0</v>
      </c>
      <c r="I53" s="9">
        <v>0</v>
      </c>
      <c r="J53" s="9">
        <v>1</v>
      </c>
      <c r="K53" s="9">
        <v>0</v>
      </c>
      <c r="L53" s="9">
        <v>0</v>
      </c>
      <c r="M53" s="9">
        <v>0</v>
      </c>
      <c r="N53" s="9">
        <v>1</v>
      </c>
      <c r="O53" s="9">
        <v>0</v>
      </c>
      <c r="P53" s="9">
        <v>0</v>
      </c>
      <c r="Q53" s="9">
        <v>0</v>
      </c>
      <c r="R53" s="9">
        <v>0</v>
      </c>
      <c r="S53" s="9">
        <v>0</v>
      </c>
      <c r="T53" s="9">
        <v>0</v>
      </c>
      <c r="U53" s="9">
        <v>0</v>
      </c>
      <c r="V53" s="9">
        <v>0</v>
      </c>
      <c r="W53" s="9">
        <v>0</v>
      </c>
      <c r="X53" s="9">
        <v>0</v>
      </c>
      <c r="Y53" s="9">
        <v>0</v>
      </c>
      <c r="Z53" s="9">
        <v>0</v>
      </c>
      <c r="AA53" s="9">
        <v>0</v>
      </c>
      <c r="AB53" s="9">
        <f t="shared" si="0"/>
        <v>2</v>
      </c>
    </row>
    <row r="54" spans="1:28" x14ac:dyDescent="0.55000000000000004">
      <c r="A54" s="9">
        <v>60</v>
      </c>
      <c r="B54" s="9">
        <v>0</v>
      </c>
      <c r="C54" s="9">
        <v>0</v>
      </c>
      <c r="D54" s="9">
        <v>0</v>
      </c>
      <c r="E54" s="9">
        <v>0</v>
      </c>
      <c r="F54" s="9">
        <v>0</v>
      </c>
      <c r="G54" s="9">
        <v>0</v>
      </c>
      <c r="H54" s="9">
        <v>0</v>
      </c>
      <c r="I54" s="9">
        <v>2</v>
      </c>
      <c r="J54" s="9">
        <v>1</v>
      </c>
      <c r="K54" s="9">
        <v>0</v>
      </c>
      <c r="L54" s="9">
        <v>0</v>
      </c>
      <c r="M54" s="9">
        <v>0</v>
      </c>
      <c r="N54" s="9">
        <v>0</v>
      </c>
      <c r="O54" s="9">
        <v>0</v>
      </c>
      <c r="P54" s="9">
        <v>1</v>
      </c>
      <c r="Q54" s="9">
        <v>0</v>
      </c>
      <c r="R54" s="9">
        <v>0</v>
      </c>
      <c r="S54" s="9">
        <v>0</v>
      </c>
      <c r="T54" s="9">
        <v>0</v>
      </c>
      <c r="U54" s="9">
        <v>0</v>
      </c>
      <c r="V54" s="9">
        <v>0</v>
      </c>
      <c r="W54" s="9">
        <v>0</v>
      </c>
      <c r="X54" s="9">
        <v>0</v>
      </c>
      <c r="Y54" s="9">
        <v>0</v>
      </c>
      <c r="Z54" s="9">
        <v>0</v>
      </c>
      <c r="AA54" s="9">
        <v>0</v>
      </c>
      <c r="AB54" s="9">
        <f t="shared" si="0"/>
        <v>3</v>
      </c>
    </row>
    <row r="55" spans="1:28" x14ac:dyDescent="0.55000000000000004">
      <c r="A55" s="9">
        <v>61</v>
      </c>
      <c r="B55" s="9">
        <v>0</v>
      </c>
      <c r="C55" s="9">
        <v>0</v>
      </c>
      <c r="D55" s="9">
        <v>0</v>
      </c>
      <c r="E55" s="9">
        <v>0</v>
      </c>
      <c r="F55" s="9">
        <v>0</v>
      </c>
      <c r="G55" s="9">
        <v>0</v>
      </c>
      <c r="H55" s="9">
        <v>0</v>
      </c>
      <c r="I55" s="9">
        <v>0</v>
      </c>
      <c r="J55" s="9">
        <v>2</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f t="shared" si="0"/>
        <v>1</v>
      </c>
    </row>
    <row r="56" spans="1:28" x14ac:dyDescent="0.55000000000000004">
      <c r="A56" s="9">
        <v>73</v>
      </c>
      <c r="B56" s="9">
        <v>0</v>
      </c>
      <c r="C56" s="9">
        <v>0</v>
      </c>
      <c r="D56" s="9">
        <v>0</v>
      </c>
      <c r="E56" s="9">
        <v>0</v>
      </c>
      <c r="F56" s="9">
        <v>0</v>
      </c>
      <c r="G56" s="9">
        <v>0</v>
      </c>
      <c r="H56" s="9">
        <v>0</v>
      </c>
      <c r="I56" s="9">
        <v>0</v>
      </c>
      <c r="J56" s="9">
        <v>2</v>
      </c>
      <c r="K56" s="9">
        <v>0</v>
      </c>
      <c r="L56" s="9">
        <v>0</v>
      </c>
      <c r="M56" s="9">
        <v>0</v>
      </c>
      <c r="N56" s="9">
        <v>0</v>
      </c>
      <c r="O56" s="9">
        <v>0</v>
      </c>
      <c r="P56" s="9">
        <v>1</v>
      </c>
      <c r="Q56" s="9">
        <v>0</v>
      </c>
      <c r="R56" s="9">
        <v>0</v>
      </c>
      <c r="S56" s="9">
        <v>0</v>
      </c>
      <c r="T56" s="9">
        <v>0</v>
      </c>
      <c r="U56" s="9">
        <v>0</v>
      </c>
      <c r="V56" s="9">
        <v>0</v>
      </c>
      <c r="W56" s="9">
        <v>0</v>
      </c>
      <c r="X56" s="9">
        <v>0</v>
      </c>
      <c r="Y56" s="9">
        <v>0</v>
      </c>
      <c r="Z56" s="9">
        <v>0</v>
      </c>
      <c r="AA56" s="9">
        <v>0</v>
      </c>
      <c r="AB56" s="9">
        <f t="shared" si="0"/>
        <v>2</v>
      </c>
    </row>
    <row r="57" spans="1:28" x14ac:dyDescent="0.55000000000000004">
      <c r="A57" s="9">
        <v>64</v>
      </c>
      <c r="B57" s="9">
        <v>0</v>
      </c>
      <c r="C57" s="9">
        <v>0</v>
      </c>
      <c r="D57" s="9">
        <v>0</v>
      </c>
      <c r="E57" s="9">
        <v>0</v>
      </c>
      <c r="F57" s="9">
        <v>0</v>
      </c>
      <c r="G57" s="9">
        <v>0</v>
      </c>
      <c r="H57" s="9">
        <v>0</v>
      </c>
      <c r="I57" s="9">
        <v>0</v>
      </c>
      <c r="J57" s="9">
        <v>1</v>
      </c>
      <c r="K57" s="9">
        <v>0</v>
      </c>
      <c r="L57" s="9">
        <v>0</v>
      </c>
      <c r="M57" s="9">
        <v>0</v>
      </c>
      <c r="N57" s="9">
        <v>1</v>
      </c>
      <c r="O57" s="9">
        <v>0</v>
      </c>
      <c r="P57" s="9">
        <v>0</v>
      </c>
      <c r="Q57" s="9">
        <v>0</v>
      </c>
      <c r="R57" s="9">
        <v>0</v>
      </c>
      <c r="S57" s="9">
        <v>0</v>
      </c>
      <c r="T57" s="9">
        <v>0</v>
      </c>
      <c r="U57" s="9">
        <v>0</v>
      </c>
      <c r="V57" s="9">
        <v>0</v>
      </c>
      <c r="W57" s="9">
        <v>0</v>
      </c>
      <c r="X57" s="9">
        <v>0</v>
      </c>
      <c r="Y57" s="9">
        <v>0</v>
      </c>
      <c r="Z57" s="9">
        <v>0</v>
      </c>
      <c r="AA57" s="9">
        <v>0</v>
      </c>
      <c r="AB57" s="9">
        <f t="shared" si="0"/>
        <v>2</v>
      </c>
    </row>
    <row r="58" spans="1:28" x14ac:dyDescent="0.55000000000000004">
      <c r="A58" s="9">
        <v>82</v>
      </c>
      <c r="B58" s="9">
        <v>0</v>
      </c>
      <c r="C58" s="9">
        <v>0</v>
      </c>
      <c r="D58" s="9">
        <v>0</v>
      </c>
      <c r="E58" s="9">
        <v>0</v>
      </c>
      <c r="F58" s="9">
        <v>0</v>
      </c>
      <c r="G58" s="9">
        <v>0</v>
      </c>
      <c r="H58" s="9">
        <v>0</v>
      </c>
      <c r="I58" s="9">
        <v>0</v>
      </c>
      <c r="J58" s="9">
        <v>2</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f t="shared" si="0"/>
        <v>1</v>
      </c>
    </row>
    <row r="59" spans="1:28" x14ac:dyDescent="0.55000000000000004">
      <c r="A59" s="9">
        <v>90</v>
      </c>
      <c r="B59" s="9">
        <v>0</v>
      </c>
      <c r="C59" s="9">
        <v>0</v>
      </c>
      <c r="D59" s="9">
        <v>0</v>
      </c>
      <c r="E59" s="9">
        <v>0</v>
      </c>
      <c r="F59" s="9">
        <v>0</v>
      </c>
      <c r="G59" s="9">
        <v>0</v>
      </c>
      <c r="H59" s="9">
        <v>0</v>
      </c>
      <c r="I59" s="9">
        <v>0</v>
      </c>
      <c r="J59" s="9">
        <v>2</v>
      </c>
      <c r="K59" s="9">
        <v>0</v>
      </c>
      <c r="L59" s="9">
        <v>0</v>
      </c>
      <c r="M59" s="9">
        <v>0</v>
      </c>
      <c r="N59" s="9">
        <v>0</v>
      </c>
      <c r="O59" s="9">
        <v>0</v>
      </c>
      <c r="P59" s="9">
        <v>0</v>
      </c>
      <c r="Q59" s="9">
        <v>0</v>
      </c>
      <c r="R59" s="9">
        <v>0</v>
      </c>
      <c r="S59" s="9">
        <v>0</v>
      </c>
      <c r="T59" s="9">
        <v>0</v>
      </c>
      <c r="U59" s="9">
        <v>0</v>
      </c>
      <c r="V59" s="9">
        <v>1</v>
      </c>
      <c r="W59" s="9">
        <v>0</v>
      </c>
      <c r="X59" s="9">
        <v>0</v>
      </c>
      <c r="Y59" s="9">
        <v>0</v>
      </c>
      <c r="Z59" s="9">
        <v>0</v>
      </c>
      <c r="AA59" s="9">
        <v>0</v>
      </c>
      <c r="AB59" s="9">
        <f t="shared" si="0"/>
        <v>2</v>
      </c>
    </row>
    <row r="60" spans="1:28" x14ac:dyDescent="0.55000000000000004">
      <c r="A60" s="9">
        <v>67</v>
      </c>
      <c r="B60" s="9">
        <v>0</v>
      </c>
      <c r="C60" s="9">
        <v>0</v>
      </c>
      <c r="D60" s="9">
        <v>0</v>
      </c>
      <c r="E60" s="9">
        <v>0</v>
      </c>
      <c r="F60" s="9">
        <v>0</v>
      </c>
      <c r="G60" s="9">
        <v>0</v>
      </c>
      <c r="H60" s="9">
        <v>0</v>
      </c>
      <c r="I60" s="9">
        <v>0</v>
      </c>
      <c r="J60" s="9">
        <v>2</v>
      </c>
      <c r="K60" s="9">
        <v>0</v>
      </c>
      <c r="L60" s="9">
        <v>0</v>
      </c>
      <c r="M60" s="9">
        <v>0</v>
      </c>
      <c r="N60" s="9">
        <v>0</v>
      </c>
      <c r="O60" s="9">
        <v>0</v>
      </c>
      <c r="P60" s="9">
        <v>0</v>
      </c>
      <c r="Q60" s="9">
        <v>0</v>
      </c>
      <c r="R60" s="9">
        <v>0</v>
      </c>
      <c r="S60" s="9">
        <v>0</v>
      </c>
      <c r="T60" s="9">
        <v>0</v>
      </c>
      <c r="U60" s="9">
        <v>0</v>
      </c>
      <c r="V60" s="9">
        <v>0</v>
      </c>
      <c r="W60" s="9">
        <v>0</v>
      </c>
      <c r="X60" s="9">
        <v>0</v>
      </c>
      <c r="Y60" s="9">
        <v>0</v>
      </c>
      <c r="Z60" s="9">
        <v>0</v>
      </c>
      <c r="AA60" s="9">
        <v>0</v>
      </c>
      <c r="AB60" s="9">
        <f t="shared" si="0"/>
        <v>1</v>
      </c>
    </row>
    <row r="61" spans="1:28" x14ac:dyDescent="0.55000000000000004">
      <c r="A61" s="9">
        <v>69</v>
      </c>
      <c r="B61" s="9">
        <v>0</v>
      </c>
      <c r="C61" s="9">
        <v>0</v>
      </c>
      <c r="D61" s="9">
        <v>0</v>
      </c>
      <c r="E61" s="9">
        <v>0</v>
      </c>
      <c r="F61" s="9">
        <v>0</v>
      </c>
      <c r="G61" s="9">
        <v>0</v>
      </c>
      <c r="H61" s="9">
        <v>0</v>
      </c>
      <c r="I61" s="9">
        <v>0</v>
      </c>
      <c r="J61" s="9">
        <v>1</v>
      </c>
      <c r="K61" s="9">
        <v>0</v>
      </c>
      <c r="L61" s="9">
        <v>0</v>
      </c>
      <c r="M61" s="9">
        <v>0</v>
      </c>
      <c r="N61" s="9">
        <v>0</v>
      </c>
      <c r="O61" s="9">
        <v>0</v>
      </c>
      <c r="P61" s="9">
        <v>0</v>
      </c>
      <c r="Q61" s="9">
        <v>0</v>
      </c>
      <c r="R61" s="9">
        <v>0</v>
      </c>
      <c r="S61" s="9">
        <v>0</v>
      </c>
      <c r="T61" s="9">
        <v>0</v>
      </c>
      <c r="U61" s="9">
        <v>0</v>
      </c>
      <c r="V61" s="9">
        <v>0</v>
      </c>
      <c r="W61" s="9">
        <v>0</v>
      </c>
      <c r="X61" s="9">
        <v>0</v>
      </c>
      <c r="Y61" s="9">
        <v>0</v>
      </c>
      <c r="Z61" s="9">
        <v>0</v>
      </c>
      <c r="AA61" s="9">
        <v>0</v>
      </c>
      <c r="AB61" s="9">
        <f t="shared" si="0"/>
        <v>1</v>
      </c>
    </row>
    <row r="62" spans="1:28" x14ac:dyDescent="0.55000000000000004">
      <c r="A62" s="9">
        <v>70</v>
      </c>
      <c r="B62" s="9">
        <v>0</v>
      </c>
      <c r="C62" s="9">
        <v>0</v>
      </c>
      <c r="D62" s="9">
        <v>0</v>
      </c>
      <c r="E62" s="9">
        <v>0</v>
      </c>
      <c r="F62" s="9">
        <v>0</v>
      </c>
      <c r="G62" s="9">
        <v>0</v>
      </c>
      <c r="H62" s="9">
        <v>0</v>
      </c>
      <c r="I62" s="9">
        <v>0</v>
      </c>
      <c r="J62" s="9">
        <v>2</v>
      </c>
      <c r="K62" s="9">
        <v>0</v>
      </c>
      <c r="L62" s="9">
        <v>0</v>
      </c>
      <c r="M62" s="9">
        <v>0</v>
      </c>
      <c r="N62" s="9">
        <v>0</v>
      </c>
      <c r="O62" s="9">
        <v>0</v>
      </c>
      <c r="P62" s="9">
        <v>0</v>
      </c>
      <c r="Q62" s="9">
        <v>0</v>
      </c>
      <c r="R62" s="9">
        <v>0</v>
      </c>
      <c r="S62" s="9">
        <v>0</v>
      </c>
      <c r="T62" s="9">
        <v>0</v>
      </c>
      <c r="U62" s="9">
        <v>0</v>
      </c>
      <c r="V62" s="9">
        <v>0</v>
      </c>
      <c r="W62" s="9">
        <v>0</v>
      </c>
      <c r="X62" s="9">
        <v>0</v>
      </c>
      <c r="Y62" s="9">
        <v>0</v>
      </c>
      <c r="Z62" s="9">
        <v>0</v>
      </c>
      <c r="AA62" s="9">
        <v>0</v>
      </c>
      <c r="AB62" s="9">
        <f t="shared" si="0"/>
        <v>1</v>
      </c>
    </row>
    <row r="63" spans="1:28" x14ac:dyDescent="0.55000000000000004">
      <c r="A63" s="9">
        <v>71</v>
      </c>
      <c r="B63" s="9">
        <v>0</v>
      </c>
      <c r="C63" s="9">
        <v>0</v>
      </c>
      <c r="D63" s="9">
        <v>0</v>
      </c>
      <c r="E63" s="9">
        <v>0</v>
      </c>
      <c r="F63" s="9">
        <v>0</v>
      </c>
      <c r="G63" s="9">
        <v>0</v>
      </c>
      <c r="H63" s="9">
        <v>0</v>
      </c>
      <c r="I63" s="9">
        <v>0</v>
      </c>
      <c r="J63" s="9">
        <v>2</v>
      </c>
      <c r="K63" s="9">
        <v>0</v>
      </c>
      <c r="L63" s="9">
        <v>0</v>
      </c>
      <c r="M63" s="9">
        <v>0</v>
      </c>
      <c r="N63" s="9">
        <v>0</v>
      </c>
      <c r="O63" s="9">
        <v>0</v>
      </c>
      <c r="P63" s="9">
        <v>0</v>
      </c>
      <c r="Q63" s="9">
        <v>0</v>
      </c>
      <c r="R63" s="9">
        <v>0</v>
      </c>
      <c r="S63" s="9">
        <v>0</v>
      </c>
      <c r="T63" s="9">
        <v>0</v>
      </c>
      <c r="U63" s="9">
        <v>0</v>
      </c>
      <c r="V63" s="9">
        <v>0</v>
      </c>
      <c r="W63" s="9">
        <v>0</v>
      </c>
      <c r="X63" s="9">
        <v>0</v>
      </c>
      <c r="Y63" s="9">
        <v>0</v>
      </c>
      <c r="Z63" s="9">
        <v>0</v>
      </c>
      <c r="AA63" s="9">
        <v>0</v>
      </c>
      <c r="AB63" s="9">
        <f t="shared" si="0"/>
        <v>1</v>
      </c>
    </row>
    <row r="64" spans="1:28" x14ac:dyDescent="0.55000000000000004">
      <c r="A64" s="9">
        <v>72</v>
      </c>
      <c r="B64" s="9">
        <v>0</v>
      </c>
      <c r="C64" s="9">
        <v>0</v>
      </c>
      <c r="D64" s="9">
        <v>0</v>
      </c>
      <c r="E64" s="9">
        <v>0</v>
      </c>
      <c r="F64" s="9">
        <v>0</v>
      </c>
      <c r="G64" s="9">
        <v>0</v>
      </c>
      <c r="H64" s="9">
        <v>0</v>
      </c>
      <c r="I64" s="9">
        <v>0</v>
      </c>
      <c r="J64" s="9">
        <v>2</v>
      </c>
      <c r="K64" s="9">
        <v>0</v>
      </c>
      <c r="L64" s="9">
        <v>0</v>
      </c>
      <c r="M64" s="9">
        <v>0</v>
      </c>
      <c r="N64" s="9">
        <v>0</v>
      </c>
      <c r="O64" s="9">
        <v>0</v>
      </c>
      <c r="P64" s="9">
        <v>0</v>
      </c>
      <c r="Q64" s="9">
        <v>0</v>
      </c>
      <c r="R64" s="9">
        <v>0</v>
      </c>
      <c r="S64" s="9">
        <v>0</v>
      </c>
      <c r="T64" s="9">
        <v>0</v>
      </c>
      <c r="U64" s="9">
        <v>0</v>
      </c>
      <c r="V64" s="9">
        <v>0</v>
      </c>
      <c r="W64" s="9">
        <v>0</v>
      </c>
      <c r="X64" s="9">
        <v>0</v>
      </c>
      <c r="Y64" s="9">
        <v>0</v>
      </c>
      <c r="Z64" s="9">
        <v>0</v>
      </c>
      <c r="AA64" s="9">
        <v>0</v>
      </c>
      <c r="AB64" s="9">
        <f t="shared" si="0"/>
        <v>1</v>
      </c>
    </row>
    <row r="65" spans="1:28" x14ac:dyDescent="0.55000000000000004">
      <c r="A65" s="9">
        <v>91</v>
      </c>
      <c r="B65" s="9">
        <v>0</v>
      </c>
      <c r="C65" s="9">
        <v>0</v>
      </c>
      <c r="D65" s="9">
        <v>0</v>
      </c>
      <c r="E65" s="9">
        <v>0</v>
      </c>
      <c r="F65" s="9">
        <v>0</v>
      </c>
      <c r="G65" s="9">
        <v>0</v>
      </c>
      <c r="H65" s="9">
        <v>0</v>
      </c>
      <c r="I65" s="9">
        <v>0</v>
      </c>
      <c r="J65" s="9">
        <v>0</v>
      </c>
      <c r="K65" s="9">
        <v>0</v>
      </c>
      <c r="L65" s="9">
        <v>0</v>
      </c>
      <c r="M65" s="9">
        <v>0</v>
      </c>
      <c r="N65" s="9">
        <v>0</v>
      </c>
      <c r="O65" s="9">
        <v>0</v>
      </c>
      <c r="P65" s="9">
        <v>0</v>
      </c>
      <c r="Q65" s="9">
        <v>0</v>
      </c>
      <c r="R65" s="9">
        <v>1</v>
      </c>
      <c r="S65" s="9">
        <v>0</v>
      </c>
      <c r="T65" s="9">
        <v>0</v>
      </c>
      <c r="U65" s="9">
        <v>0</v>
      </c>
      <c r="V65" s="9">
        <v>0</v>
      </c>
      <c r="W65" s="9">
        <v>0</v>
      </c>
      <c r="X65" s="9">
        <v>0</v>
      </c>
      <c r="Y65" s="9">
        <v>0</v>
      </c>
      <c r="Z65" s="9">
        <v>0</v>
      </c>
      <c r="AA65" s="9">
        <v>0</v>
      </c>
      <c r="AB65" s="9">
        <f t="shared" si="0"/>
        <v>1</v>
      </c>
    </row>
    <row r="66" spans="1:28" x14ac:dyDescent="0.55000000000000004">
      <c r="A66" s="9">
        <v>74</v>
      </c>
      <c r="B66" s="9">
        <v>0</v>
      </c>
      <c r="C66" s="9">
        <v>0</v>
      </c>
      <c r="D66" s="9">
        <v>0</v>
      </c>
      <c r="E66" s="9">
        <v>0</v>
      </c>
      <c r="F66" s="9">
        <v>0</v>
      </c>
      <c r="G66" s="9">
        <v>0</v>
      </c>
      <c r="H66" s="9">
        <v>0</v>
      </c>
      <c r="I66" s="9">
        <v>0</v>
      </c>
      <c r="J66" s="9">
        <v>0</v>
      </c>
      <c r="K66" s="9">
        <v>0</v>
      </c>
      <c r="L66" s="9">
        <v>0</v>
      </c>
      <c r="M66" s="9">
        <v>0</v>
      </c>
      <c r="N66" s="9">
        <v>0</v>
      </c>
      <c r="O66" s="9">
        <v>1</v>
      </c>
      <c r="P66" s="9">
        <v>0</v>
      </c>
      <c r="Q66" s="9">
        <v>0</v>
      </c>
      <c r="R66" s="9">
        <v>0</v>
      </c>
      <c r="S66" s="9">
        <v>0</v>
      </c>
      <c r="T66" s="9">
        <v>0</v>
      </c>
      <c r="U66" s="9">
        <v>0</v>
      </c>
      <c r="V66" s="9">
        <v>0</v>
      </c>
      <c r="W66" s="9">
        <v>0</v>
      </c>
      <c r="X66" s="9">
        <v>0</v>
      </c>
      <c r="Y66" s="9">
        <v>0</v>
      </c>
      <c r="Z66" s="9">
        <v>0</v>
      </c>
      <c r="AA66" s="9">
        <v>0</v>
      </c>
      <c r="AB66" s="9">
        <f t="shared" si="0"/>
        <v>1</v>
      </c>
    </row>
    <row r="67" spans="1:28" x14ac:dyDescent="0.55000000000000004">
      <c r="A67" s="9">
        <v>75</v>
      </c>
      <c r="B67" s="9">
        <v>0</v>
      </c>
      <c r="C67" s="9">
        <v>0</v>
      </c>
      <c r="D67" s="9">
        <v>0</v>
      </c>
      <c r="E67" s="9">
        <v>0</v>
      </c>
      <c r="F67" s="9">
        <v>0</v>
      </c>
      <c r="G67" s="9">
        <v>0</v>
      </c>
      <c r="H67" s="9">
        <v>0</v>
      </c>
      <c r="I67" s="9">
        <v>0</v>
      </c>
      <c r="J67" s="9">
        <v>2</v>
      </c>
      <c r="K67" s="9">
        <v>0</v>
      </c>
      <c r="L67" s="9">
        <v>0</v>
      </c>
      <c r="M67" s="9">
        <v>0</v>
      </c>
      <c r="N67" s="9">
        <v>0</v>
      </c>
      <c r="O67" s="9">
        <v>0</v>
      </c>
      <c r="P67" s="9">
        <v>2</v>
      </c>
      <c r="Q67" s="9">
        <v>0</v>
      </c>
      <c r="R67" s="9">
        <v>0</v>
      </c>
      <c r="S67" s="9">
        <v>0</v>
      </c>
      <c r="T67" s="9">
        <v>0</v>
      </c>
      <c r="U67" s="9">
        <v>0</v>
      </c>
      <c r="V67" s="9">
        <v>0</v>
      </c>
      <c r="W67" s="9">
        <v>0</v>
      </c>
      <c r="X67" s="9">
        <v>0</v>
      </c>
      <c r="Y67" s="9">
        <v>0</v>
      </c>
      <c r="Z67" s="9">
        <v>0</v>
      </c>
      <c r="AA67" s="9">
        <v>0</v>
      </c>
      <c r="AB67" s="9">
        <f t="shared" si="0"/>
        <v>2</v>
      </c>
    </row>
    <row r="68" spans="1:28" x14ac:dyDescent="0.55000000000000004">
      <c r="A68" s="9">
        <v>92</v>
      </c>
      <c r="B68" s="9">
        <v>0</v>
      </c>
      <c r="C68" s="9">
        <v>0</v>
      </c>
      <c r="D68" s="9">
        <v>0</v>
      </c>
      <c r="E68" s="9">
        <v>0</v>
      </c>
      <c r="F68" s="9">
        <v>0</v>
      </c>
      <c r="G68" s="9">
        <v>0</v>
      </c>
      <c r="H68" s="9">
        <v>0</v>
      </c>
      <c r="I68" s="9">
        <v>0</v>
      </c>
      <c r="J68" s="9">
        <v>2</v>
      </c>
      <c r="K68" s="9">
        <v>0</v>
      </c>
      <c r="L68" s="9">
        <v>0</v>
      </c>
      <c r="M68" s="9">
        <v>0</v>
      </c>
      <c r="N68" s="9">
        <v>0</v>
      </c>
      <c r="O68" s="9">
        <v>1</v>
      </c>
      <c r="P68" s="9">
        <v>0</v>
      </c>
      <c r="Q68" s="9">
        <v>0</v>
      </c>
      <c r="R68" s="9">
        <v>0</v>
      </c>
      <c r="S68" s="9">
        <v>0</v>
      </c>
      <c r="T68" s="9">
        <v>0</v>
      </c>
      <c r="U68" s="9">
        <v>0</v>
      </c>
      <c r="V68" s="9">
        <v>0</v>
      </c>
      <c r="W68" s="9">
        <v>0</v>
      </c>
      <c r="X68" s="9">
        <v>0</v>
      </c>
      <c r="Y68" s="9">
        <v>0</v>
      </c>
      <c r="Z68" s="9">
        <v>0</v>
      </c>
      <c r="AA68" s="9">
        <v>0</v>
      </c>
      <c r="AB68" s="9">
        <f t="shared" ref="AB68:AB122" si="1">COUNTIF(B68:AA68,"&gt;=1")</f>
        <v>2</v>
      </c>
    </row>
    <row r="69" spans="1:28" x14ac:dyDescent="0.55000000000000004">
      <c r="A69" s="9">
        <v>77</v>
      </c>
      <c r="B69" s="9">
        <v>0</v>
      </c>
      <c r="C69" s="9">
        <v>0</v>
      </c>
      <c r="D69" s="9">
        <v>0</v>
      </c>
      <c r="E69" s="9">
        <v>0</v>
      </c>
      <c r="F69" s="9">
        <v>0</v>
      </c>
      <c r="G69" s="9">
        <v>0</v>
      </c>
      <c r="H69" s="9">
        <v>0</v>
      </c>
      <c r="I69" s="9">
        <v>0</v>
      </c>
      <c r="J69" s="9">
        <v>0</v>
      </c>
      <c r="K69" s="9">
        <v>0</v>
      </c>
      <c r="L69" s="9">
        <v>0</v>
      </c>
      <c r="M69" s="9">
        <v>0</v>
      </c>
      <c r="N69" s="9">
        <v>0</v>
      </c>
      <c r="O69" s="9">
        <v>0</v>
      </c>
      <c r="P69" s="9">
        <v>2</v>
      </c>
      <c r="Q69" s="9">
        <v>0</v>
      </c>
      <c r="R69" s="9">
        <v>0</v>
      </c>
      <c r="S69" s="9">
        <v>0</v>
      </c>
      <c r="T69" s="9">
        <v>0</v>
      </c>
      <c r="U69" s="9">
        <v>0</v>
      </c>
      <c r="V69" s="9">
        <v>0</v>
      </c>
      <c r="W69" s="9">
        <v>0</v>
      </c>
      <c r="X69" s="9">
        <v>0</v>
      </c>
      <c r="Y69" s="9">
        <v>0</v>
      </c>
      <c r="Z69" s="9">
        <v>0</v>
      </c>
      <c r="AA69" s="9">
        <v>0</v>
      </c>
      <c r="AB69" s="9">
        <f t="shared" si="1"/>
        <v>1</v>
      </c>
    </row>
    <row r="70" spans="1:28" x14ac:dyDescent="0.55000000000000004">
      <c r="A70" s="9">
        <v>78</v>
      </c>
      <c r="B70" s="9">
        <v>0</v>
      </c>
      <c r="C70" s="9">
        <v>0</v>
      </c>
      <c r="D70" s="9">
        <v>0</v>
      </c>
      <c r="E70" s="9">
        <v>0</v>
      </c>
      <c r="F70" s="9">
        <v>0</v>
      </c>
      <c r="G70" s="9">
        <v>0</v>
      </c>
      <c r="H70" s="9">
        <v>0</v>
      </c>
      <c r="I70" s="9">
        <v>0</v>
      </c>
      <c r="J70" s="9">
        <v>2</v>
      </c>
      <c r="K70" s="9">
        <v>0</v>
      </c>
      <c r="L70" s="9">
        <v>0</v>
      </c>
      <c r="M70" s="9">
        <v>0</v>
      </c>
      <c r="N70" s="9">
        <v>0</v>
      </c>
      <c r="O70" s="9">
        <v>0</v>
      </c>
      <c r="P70" s="9">
        <v>0</v>
      </c>
      <c r="Q70" s="9">
        <v>0</v>
      </c>
      <c r="R70" s="9">
        <v>0</v>
      </c>
      <c r="S70" s="9">
        <v>0</v>
      </c>
      <c r="T70" s="9">
        <v>0</v>
      </c>
      <c r="U70" s="9">
        <v>0</v>
      </c>
      <c r="V70" s="9">
        <v>0</v>
      </c>
      <c r="W70" s="9">
        <v>0</v>
      </c>
      <c r="X70" s="9">
        <v>0</v>
      </c>
      <c r="Y70" s="9">
        <v>0</v>
      </c>
      <c r="Z70" s="9">
        <v>0</v>
      </c>
      <c r="AA70" s="9">
        <v>0</v>
      </c>
      <c r="AB70" s="9">
        <f t="shared" si="1"/>
        <v>1</v>
      </c>
    </row>
    <row r="71" spans="1:28" x14ac:dyDescent="0.55000000000000004">
      <c r="A71" s="9">
        <v>79</v>
      </c>
      <c r="B71" s="9">
        <v>0</v>
      </c>
      <c r="C71" s="9">
        <v>0</v>
      </c>
      <c r="D71" s="9">
        <v>0</v>
      </c>
      <c r="E71" s="9">
        <v>0</v>
      </c>
      <c r="F71" s="9">
        <v>0</v>
      </c>
      <c r="G71" s="9">
        <v>0</v>
      </c>
      <c r="H71" s="9">
        <v>0</v>
      </c>
      <c r="I71" s="9">
        <v>0</v>
      </c>
      <c r="J71" s="9">
        <v>0</v>
      </c>
      <c r="K71" s="9">
        <v>0</v>
      </c>
      <c r="L71" s="9">
        <v>0</v>
      </c>
      <c r="M71" s="9">
        <v>2</v>
      </c>
      <c r="N71" s="9">
        <v>0</v>
      </c>
      <c r="O71" s="9">
        <v>0</v>
      </c>
      <c r="P71" s="9">
        <v>0</v>
      </c>
      <c r="Q71" s="9">
        <v>0</v>
      </c>
      <c r="R71" s="9">
        <v>0</v>
      </c>
      <c r="S71" s="9">
        <v>0</v>
      </c>
      <c r="T71" s="9">
        <v>0</v>
      </c>
      <c r="U71" s="9">
        <v>0</v>
      </c>
      <c r="V71" s="9">
        <v>0</v>
      </c>
      <c r="W71" s="9">
        <v>0</v>
      </c>
      <c r="X71" s="9">
        <v>0</v>
      </c>
      <c r="Y71" s="9">
        <v>0</v>
      </c>
      <c r="Z71" s="9">
        <v>0</v>
      </c>
      <c r="AA71" s="9">
        <v>0</v>
      </c>
      <c r="AB71" s="9">
        <f t="shared" si="1"/>
        <v>1</v>
      </c>
    </row>
    <row r="72" spans="1:28" x14ac:dyDescent="0.55000000000000004">
      <c r="A72" s="9">
        <v>81</v>
      </c>
      <c r="B72" s="9">
        <v>0</v>
      </c>
      <c r="C72" s="9">
        <v>0</v>
      </c>
      <c r="D72" s="9">
        <v>0</v>
      </c>
      <c r="E72" s="9">
        <v>0</v>
      </c>
      <c r="F72" s="9">
        <v>0</v>
      </c>
      <c r="G72" s="9">
        <v>0</v>
      </c>
      <c r="H72" s="9">
        <v>0</v>
      </c>
      <c r="I72" s="9">
        <v>0</v>
      </c>
      <c r="J72" s="9">
        <v>0</v>
      </c>
      <c r="K72" s="9">
        <v>0</v>
      </c>
      <c r="L72" s="9">
        <v>0</v>
      </c>
      <c r="M72" s="9">
        <v>1</v>
      </c>
      <c r="N72" s="9">
        <v>0</v>
      </c>
      <c r="O72" s="9">
        <v>0</v>
      </c>
      <c r="P72" s="9">
        <v>0</v>
      </c>
      <c r="Q72" s="9">
        <v>0</v>
      </c>
      <c r="R72" s="9">
        <v>0</v>
      </c>
      <c r="S72" s="9">
        <v>0</v>
      </c>
      <c r="T72" s="9">
        <v>0</v>
      </c>
      <c r="U72" s="9">
        <v>0</v>
      </c>
      <c r="V72" s="9">
        <v>0</v>
      </c>
      <c r="W72" s="9">
        <v>0</v>
      </c>
      <c r="X72" s="9">
        <v>0</v>
      </c>
      <c r="Y72" s="9">
        <v>0</v>
      </c>
      <c r="Z72" s="9">
        <v>0</v>
      </c>
      <c r="AA72" s="9">
        <v>0</v>
      </c>
      <c r="AB72" s="9">
        <f t="shared" si="1"/>
        <v>1</v>
      </c>
    </row>
    <row r="73" spans="1:28" x14ac:dyDescent="0.55000000000000004">
      <c r="A73" s="9">
        <v>97</v>
      </c>
      <c r="B73" s="9">
        <v>0</v>
      </c>
      <c r="C73" s="9">
        <v>0</v>
      </c>
      <c r="D73" s="9">
        <v>0</v>
      </c>
      <c r="E73" s="9">
        <v>0</v>
      </c>
      <c r="F73" s="9">
        <v>0</v>
      </c>
      <c r="G73" s="9">
        <v>0</v>
      </c>
      <c r="H73" s="9">
        <v>0</v>
      </c>
      <c r="I73" s="9">
        <v>0</v>
      </c>
      <c r="J73" s="9">
        <v>0</v>
      </c>
      <c r="K73" s="9">
        <v>0</v>
      </c>
      <c r="L73" s="9">
        <v>0</v>
      </c>
      <c r="M73" s="9">
        <v>0</v>
      </c>
      <c r="N73" s="9">
        <v>0</v>
      </c>
      <c r="O73" s="9">
        <v>0</v>
      </c>
      <c r="P73" s="9">
        <v>0</v>
      </c>
      <c r="Q73" s="9">
        <v>0</v>
      </c>
      <c r="R73" s="9">
        <v>0</v>
      </c>
      <c r="S73" s="9">
        <v>0</v>
      </c>
      <c r="T73" s="9">
        <v>0</v>
      </c>
      <c r="U73" s="9">
        <v>0</v>
      </c>
      <c r="V73" s="9">
        <v>0</v>
      </c>
      <c r="W73" s="9">
        <v>0</v>
      </c>
      <c r="X73" s="9">
        <v>0</v>
      </c>
      <c r="Y73" s="9">
        <v>0</v>
      </c>
      <c r="Z73" s="9">
        <v>0</v>
      </c>
      <c r="AA73" s="9">
        <v>0</v>
      </c>
      <c r="AB73" s="9">
        <f t="shared" si="1"/>
        <v>0</v>
      </c>
    </row>
    <row r="74" spans="1:28" x14ac:dyDescent="0.55000000000000004">
      <c r="A74" s="9">
        <v>84</v>
      </c>
      <c r="B74" s="9">
        <v>0</v>
      </c>
      <c r="C74" s="9">
        <v>0</v>
      </c>
      <c r="D74" s="9">
        <v>0</v>
      </c>
      <c r="E74" s="9">
        <v>0</v>
      </c>
      <c r="F74" s="9">
        <v>0</v>
      </c>
      <c r="G74" s="9">
        <v>0</v>
      </c>
      <c r="H74" s="9">
        <v>0</v>
      </c>
      <c r="I74" s="9">
        <v>0</v>
      </c>
      <c r="J74" s="9">
        <v>2</v>
      </c>
      <c r="K74" s="9">
        <v>0</v>
      </c>
      <c r="L74" s="9">
        <v>0</v>
      </c>
      <c r="M74" s="9">
        <v>0</v>
      </c>
      <c r="N74" s="9">
        <v>1</v>
      </c>
      <c r="O74" s="9">
        <v>0</v>
      </c>
      <c r="P74" s="9">
        <v>0</v>
      </c>
      <c r="Q74" s="9">
        <v>0</v>
      </c>
      <c r="R74" s="9">
        <v>0</v>
      </c>
      <c r="S74" s="9">
        <v>0</v>
      </c>
      <c r="T74" s="9">
        <v>0</v>
      </c>
      <c r="U74" s="9">
        <v>2</v>
      </c>
      <c r="V74" s="9">
        <v>0</v>
      </c>
      <c r="W74" s="9">
        <v>0</v>
      </c>
      <c r="X74" s="9">
        <v>0</v>
      </c>
      <c r="Y74" s="9">
        <v>0</v>
      </c>
      <c r="Z74" s="9">
        <v>0</v>
      </c>
      <c r="AA74" s="9">
        <v>0</v>
      </c>
      <c r="AB74" s="9">
        <f t="shared" si="1"/>
        <v>3</v>
      </c>
    </row>
    <row r="75" spans="1:28" x14ac:dyDescent="0.55000000000000004">
      <c r="A75" s="9">
        <v>87</v>
      </c>
      <c r="B75" s="9">
        <v>0</v>
      </c>
      <c r="C75" s="9">
        <v>0</v>
      </c>
      <c r="D75" s="9">
        <v>0</v>
      </c>
      <c r="E75" s="9">
        <v>0</v>
      </c>
      <c r="F75" s="9">
        <v>0</v>
      </c>
      <c r="G75" s="9">
        <v>0</v>
      </c>
      <c r="H75" s="9">
        <v>0</v>
      </c>
      <c r="I75" s="9">
        <v>0</v>
      </c>
      <c r="J75" s="9">
        <v>2</v>
      </c>
      <c r="K75" s="9">
        <v>0</v>
      </c>
      <c r="L75" s="9">
        <v>0</v>
      </c>
      <c r="M75" s="9">
        <v>0</v>
      </c>
      <c r="N75" s="9">
        <v>0</v>
      </c>
      <c r="O75" s="9">
        <v>0</v>
      </c>
      <c r="P75" s="9">
        <v>0</v>
      </c>
      <c r="Q75" s="9">
        <v>0</v>
      </c>
      <c r="R75" s="9">
        <v>0</v>
      </c>
      <c r="S75" s="9">
        <v>0</v>
      </c>
      <c r="T75" s="9">
        <v>0</v>
      </c>
      <c r="U75" s="9">
        <v>0</v>
      </c>
      <c r="V75" s="9">
        <v>0</v>
      </c>
      <c r="W75" s="9">
        <v>0</v>
      </c>
      <c r="X75" s="9">
        <v>0</v>
      </c>
      <c r="Y75" s="9">
        <v>2</v>
      </c>
      <c r="Z75" s="9">
        <v>0</v>
      </c>
      <c r="AA75" s="9">
        <v>0</v>
      </c>
      <c r="AB75" s="9">
        <f t="shared" si="1"/>
        <v>2</v>
      </c>
    </row>
    <row r="76" spans="1:28" x14ac:dyDescent="0.55000000000000004">
      <c r="A76" s="9">
        <v>89</v>
      </c>
      <c r="B76" s="9">
        <v>0</v>
      </c>
      <c r="C76" s="9">
        <v>0</v>
      </c>
      <c r="D76" s="9">
        <v>0</v>
      </c>
      <c r="E76" s="9">
        <v>0</v>
      </c>
      <c r="F76" s="9">
        <v>0</v>
      </c>
      <c r="G76" s="9">
        <v>0</v>
      </c>
      <c r="H76" s="9">
        <v>0</v>
      </c>
      <c r="I76" s="9">
        <v>0</v>
      </c>
      <c r="J76" s="9">
        <v>1</v>
      </c>
      <c r="K76" s="9">
        <v>0</v>
      </c>
      <c r="L76" s="9">
        <v>0</v>
      </c>
      <c r="M76" s="9">
        <v>0</v>
      </c>
      <c r="N76" s="9">
        <v>0</v>
      </c>
      <c r="O76" s="9">
        <v>0</v>
      </c>
      <c r="P76" s="9">
        <v>0</v>
      </c>
      <c r="Q76" s="9">
        <v>0</v>
      </c>
      <c r="R76" s="9">
        <v>0</v>
      </c>
      <c r="S76" s="9">
        <v>0</v>
      </c>
      <c r="T76" s="9">
        <v>1</v>
      </c>
      <c r="U76" s="9">
        <v>0</v>
      </c>
      <c r="V76" s="9">
        <v>0</v>
      </c>
      <c r="W76" s="9">
        <v>0</v>
      </c>
      <c r="X76" s="9">
        <v>0</v>
      </c>
      <c r="Y76" s="9">
        <v>0</v>
      </c>
      <c r="Z76" s="9">
        <v>0</v>
      </c>
      <c r="AA76" s="9">
        <v>0</v>
      </c>
      <c r="AB76" s="9">
        <f t="shared" si="1"/>
        <v>2</v>
      </c>
    </row>
    <row r="77" spans="1:28" x14ac:dyDescent="0.55000000000000004">
      <c r="A77" s="9">
        <v>101</v>
      </c>
      <c r="B77" s="9">
        <v>0</v>
      </c>
      <c r="C77" s="9">
        <v>0</v>
      </c>
      <c r="D77" s="9">
        <v>0</v>
      </c>
      <c r="E77" s="9">
        <v>0</v>
      </c>
      <c r="F77" s="9">
        <v>1</v>
      </c>
      <c r="G77" s="9">
        <v>0</v>
      </c>
      <c r="H77" s="9">
        <v>0</v>
      </c>
      <c r="I77" s="9">
        <v>0</v>
      </c>
      <c r="J77" s="9">
        <v>0</v>
      </c>
      <c r="K77" s="9">
        <v>0</v>
      </c>
      <c r="L77" s="9">
        <v>0</v>
      </c>
      <c r="M77" s="9">
        <v>1</v>
      </c>
      <c r="N77" s="9">
        <v>0</v>
      </c>
      <c r="O77" s="9">
        <v>0</v>
      </c>
      <c r="P77" s="9">
        <v>0</v>
      </c>
      <c r="Q77" s="9">
        <v>0</v>
      </c>
      <c r="R77" s="9">
        <v>0</v>
      </c>
      <c r="S77" s="9">
        <v>0</v>
      </c>
      <c r="T77" s="9">
        <v>0</v>
      </c>
      <c r="U77" s="9">
        <v>0</v>
      </c>
      <c r="V77" s="9">
        <v>0</v>
      </c>
      <c r="W77" s="9">
        <v>0</v>
      </c>
      <c r="X77" s="9">
        <v>0</v>
      </c>
      <c r="Y77" s="9">
        <v>0</v>
      </c>
      <c r="Z77" s="9">
        <v>0</v>
      </c>
      <c r="AA77" s="9">
        <v>0</v>
      </c>
      <c r="AB77" s="9">
        <f t="shared" si="1"/>
        <v>2</v>
      </c>
    </row>
    <row r="78" spans="1:28" x14ac:dyDescent="0.55000000000000004">
      <c r="A78" s="9">
        <v>10</v>
      </c>
      <c r="B78" s="9">
        <v>0</v>
      </c>
      <c r="C78" s="9">
        <v>0</v>
      </c>
      <c r="D78" s="9">
        <v>0</v>
      </c>
      <c r="E78" s="9">
        <v>0</v>
      </c>
      <c r="F78" s="9">
        <v>0</v>
      </c>
      <c r="G78" s="9">
        <v>0</v>
      </c>
      <c r="H78" s="9">
        <v>0</v>
      </c>
      <c r="I78" s="9">
        <v>0</v>
      </c>
      <c r="J78" s="9">
        <v>0</v>
      </c>
      <c r="K78" s="9">
        <v>0</v>
      </c>
      <c r="L78" s="9">
        <v>0</v>
      </c>
      <c r="M78" s="9">
        <v>0</v>
      </c>
      <c r="N78" s="9">
        <v>2</v>
      </c>
      <c r="O78" s="9">
        <v>0</v>
      </c>
      <c r="P78" s="9">
        <v>0</v>
      </c>
      <c r="Q78" s="9">
        <v>0</v>
      </c>
      <c r="R78" s="9">
        <v>0</v>
      </c>
      <c r="S78" s="9">
        <v>0</v>
      </c>
      <c r="T78" s="9">
        <v>0</v>
      </c>
      <c r="U78" s="9">
        <v>0</v>
      </c>
      <c r="V78" s="9">
        <v>0</v>
      </c>
      <c r="W78" s="9">
        <v>0</v>
      </c>
      <c r="X78" s="9">
        <v>0</v>
      </c>
      <c r="Y78" s="9">
        <v>0</v>
      </c>
      <c r="Z78" s="9">
        <v>0</v>
      </c>
      <c r="AA78" s="9">
        <v>0</v>
      </c>
      <c r="AB78" s="9">
        <f t="shared" si="1"/>
        <v>1</v>
      </c>
    </row>
    <row r="79" spans="1:28" x14ac:dyDescent="0.55000000000000004">
      <c r="A79" s="9">
        <v>94</v>
      </c>
      <c r="B79" s="9">
        <v>0</v>
      </c>
      <c r="C79" s="9">
        <v>0</v>
      </c>
      <c r="D79" s="9">
        <v>0</v>
      </c>
      <c r="E79" s="9">
        <v>0</v>
      </c>
      <c r="F79" s="9">
        <v>0</v>
      </c>
      <c r="G79" s="9">
        <v>0</v>
      </c>
      <c r="H79" s="9">
        <v>0</v>
      </c>
      <c r="I79" s="9">
        <v>0</v>
      </c>
      <c r="J79" s="9">
        <v>1</v>
      </c>
      <c r="K79" s="9">
        <v>0</v>
      </c>
      <c r="L79" s="9">
        <v>0</v>
      </c>
      <c r="M79" s="9">
        <v>0</v>
      </c>
      <c r="N79" s="9">
        <v>0</v>
      </c>
      <c r="O79" s="9">
        <v>0</v>
      </c>
      <c r="P79" s="9">
        <v>0</v>
      </c>
      <c r="Q79" s="9">
        <v>0</v>
      </c>
      <c r="R79" s="9">
        <v>0</v>
      </c>
      <c r="S79" s="9">
        <v>0</v>
      </c>
      <c r="T79" s="9">
        <v>0</v>
      </c>
      <c r="U79" s="9">
        <v>0</v>
      </c>
      <c r="V79" s="9">
        <v>0</v>
      </c>
      <c r="W79" s="9">
        <v>0</v>
      </c>
      <c r="X79" s="9">
        <v>0</v>
      </c>
      <c r="Y79" s="9">
        <v>1</v>
      </c>
      <c r="Z79" s="9">
        <v>0</v>
      </c>
      <c r="AA79" s="9">
        <v>0</v>
      </c>
      <c r="AB79" s="9">
        <f t="shared" si="1"/>
        <v>2</v>
      </c>
    </row>
    <row r="80" spans="1:28" x14ac:dyDescent="0.55000000000000004">
      <c r="A80" s="9">
        <v>95</v>
      </c>
      <c r="B80" s="9">
        <v>0</v>
      </c>
      <c r="C80" s="9">
        <v>0</v>
      </c>
      <c r="D80" s="9">
        <v>1</v>
      </c>
      <c r="E80" s="9">
        <v>0</v>
      </c>
      <c r="F80" s="9">
        <v>0</v>
      </c>
      <c r="G80" s="9">
        <v>0</v>
      </c>
      <c r="H80" s="9">
        <v>0</v>
      </c>
      <c r="I80" s="9">
        <v>0</v>
      </c>
      <c r="J80" s="9">
        <v>1</v>
      </c>
      <c r="K80" s="9">
        <v>0</v>
      </c>
      <c r="L80" s="9">
        <v>0</v>
      </c>
      <c r="M80" s="9">
        <v>0</v>
      </c>
      <c r="N80" s="9">
        <v>0</v>
      </c>
      <c r="O80" s="9">
        <v>0</v>
      </c>
      <c r="P80" s="9">
        <v>0</v>
      </c>
      <c r="Q80" s="9">
        <v>0</v>
      </c>
      <c r="R80" s="9">
        <v>0</v>
      </c>
      <c r="S80" s="9">
        <v>0</v>
      </c>
      <c r="T80" s="9">
        <v>0</v>
      </c>
      <c r="U80" s="9">
        <v>0</v>
      </c>
      <c r="V80" s="9">
        <v>0</v>
      </c>
      <c r="W80" s="9">
        <v>0</v>
      </c>
      <c r="X80" s="9">
        <v>0</v>
      </c>
      <c r="Y80" s="9">
        <v>1</v>
      </c>
      <c r="Z80" s="9">
        <v>0</v>
      </c>
      <c r="AA80" s="9">
        <v>0</v>
      </c>
      <c r="AB80" s="9">
        <f t="shared" si="1"/>
        <v>3</v>
      </c>
    </row>
    <row r="81" spans="1:28" x14ac:dyDescent="0.55000000000000004">
      <c r="A81" s="9">
        <v>30</v>
      </c>
      <c r="B81" s="9">
        <v>0</v>
      </c>
      <c r="C81" s="9">
        <v>0</v>
      </c>
      <c r="D81" s="9">
        <v>0</v>
      </c>
      <c r="E81" s="9">
        <v>0</v>
      </c>
      <c r="F81" s="9">
        <v>0</v>
      </c>
      <c r="G81" s="9">
        <v>0</v>
      </c>
      <c r="H81" s="9">
        <v>0</v>
      </c>
      <c r="I81" s="9">
        <v>0</v>
      </c>
      <c r="J81" s="9">
        <v>0</v>
      </c>
      <c r="K81" s="9">
        <v>0</v>
      </c>
      <c r="L81" s="9">
        <v>0</v>
      </c>
      <c r="M81" s="9">
        <v>0</v>
      </c>
      <c r="N81" s="9">
        <v>0</v>
      </c>
      <c r="O81" s="9">
        <v>2</v>
      </c>
      <c r="P81" s="9">
        <v>0</v>
      </c>
      <c r="Q81" s="9">
        <v>0</v>
      </c>
      <c r="R81" s="9">
        <v>0</v>
      </c>
      <c r="S81" s="9">
        <v>0</v>
      </c>
      <c r="T81" s="9">
        <v>0</v>
      </c>
      <c r="U81" s="9">
        <v>0</v>
      </c>
      <c r="V81" s="9">
        <v>0</v>
      </c>
      <c r="W81" s="9">
        <v>0</v>
      </c>
      <c r="X81" s="9">
        <v>0</v>
      </c>
      <c r="Y81" s="9">
        <v>0</v>
      </c>
      <c r="Z81" s="9">
        <v>0</v>
      </c>
      <c r="AA81" s="9">
        <v>0</v>
      </c>
      <c r="AB81" s="9">
        <f t="shared" si="1"/>
        <v>1</v>
      </c>
    </row>
    <row r="82" spans="1:28" x14ac:dyDescent="0.55000000000000004">
      <c r="A82" s="9">
        <v>99</v>
      </c>
      <c r="B82" s="9">
        <v>0</v>
      </c>
      <c r="C82" s="9">
        <v>0</v>
      </c>
      <c r="D82" s="9">
        <v>0</v>
      </c>
      <c r="E82" s="9">
        <v>0</v>
      </c>
      <c r="F82" s="9">
        <v>0</v>
      </c>
      <c r="G82" s="9">
        <v>0</v>
      </c>
      <c r="H82" s="9">
        <v>0</v>
      </c>
      <c r="I82" s="9">
        <v>0</v>
      </c>
      <c r="J82" s="9">
        <v>1</v>
      </c>
      <c r="K82" s="9">
        <v>0</v>
      </c>
      <c r="L82" s="9">
        <v>0</v>
      </c>
      <c r="M82" s="9">
        <v>1</v>
      </c>
      <c r="N82" s="9">
        <v>0</v>
      </c>
      <c r="O82" s="9">
        <v>0</v>
      </c>
      <c r="P82" s="9">
        <v>0</v>
      </c>
      <c r="Q82" s="9">
        <v>0</v>
      </c>
      <c r="R82" s="9">
        <v>0</v>
      </c>
      <c r="S82" s="9">
        <v>1</v>
      </c>
      <c r="T82" s="9">
        <v>0</v>
      </c>
      <c r="U82" s="9">
        <v>0</v>
      </c>
      <c r="V82" s="9">
        <v>0</v>
      </c>
      <c r="W82" s="9">
        <v>0</v>
      </c>
      <c r="X82" s="9">
        <v>0</v>
      </c>
      <c r="Y82" s="9">
        <v>0</v>
      </c>
      <c r="Z82" s="9">
        <v>0</v>
      </c>
      <c r="AA82" s="9">
        <v>0</v>
      </c>
      <c r="AB82" s="9">
        <f t="shared" si="1"/>
        <v>3</v>
      </c>
    </row>
    <row r="83" spans="1:28" x14ac:dyDescent="0.55000000000000004">
      <c r="A83" s="9">
        <v>100</v>
      </c>
      <c r="B83" s="9">
        <v>0</v>
      </c>
      <c r="C83" s="9">
        <v>0</v>
      </c>
      <c r="D83" s="9">
        <v>0</v>
      </c>
      <c r="E83" s="9">
        <v>0</v>
      </c>
      <c r="F83" s="9">
        <v>2</v>
      </c>
      <c r="G83" s="9">
        <v>0</v>
      </c>
      <c r="H83" s="9">
        <v>0</v>
      </c>
      <c r="I83" s="9">
        <v>1</v>
      </c>
      <c r="J83" s="9">
        <v>1</v>
      </c>
      <c r="K83" s="9">
        <v>0</v>
      </c>
      <c r="L83" s="9">
        <v>0</v>
      </c>
      <c r="M83" s="9">
        <v>0</v>
      </c>
      <c r="N83" s="9">
        <v>0</v>
      </c>
      <c r="O83" s="9">
        <v>0</v>
      </c>
      <c r="P83" s="9">
        <v>0</v>
      </c>
      <c r="Q83" s="9">
        <v>0</v>
      </c>
      <c r="R83" s="9">
        <v>0</v>
      </c>
      <c r="S83" s="9">
        <v>0</v>
      </c>
      <c r="T83" s="9">
        <v>0</v>
      </c>
      <c r="U83" s="9">
        <v>0</v>
      </c>
      <c r="V83" s="9">
        <v>0</v>
      </c>
      <c r="W83" s="9">
        <v>0</v>
      </c>
      <c r="X83" s="9">
        <v>0</v>
      </c>
      <c r="Y83" s="9">
        <v>0</v>
      </c>
      <c r="Z83" s="9">
        <v>0</v>
      </c>
      <c r="AA83" s="9">
        <v>0</v>
      </c>
      <c r="AB83" s="9">
        <f t="shared" si="1"/>
        <v>3</v>
      </c>
    </row>
    <row r="84" spans="1:28" x14ac:dyDescent="0.55000000000000004">
      <c r="A84" s="9">
        <v>76</v>
      </c>
      <c r="B84" s="9">
        <v>0</v>
      </c>
      <c r="C84" s="9">
        <v>0</v>
      </c>
      <c r="D84" s="9">
        <v>0</v>
      </c>
      <c r="E84" s="9">
        <v>0</v>
      </c>
      <c r="F84" s="9">
        <v>0</v>
      </c>
      <c r="G84" s="9">
        <v>0</v>
      </c>
      <c r="H84" s="9">
        <v>0</v>
      </c>
      <c r="I84" s="9">
        <v>0</v>
      </c>
      <c r="J84" s="9">
        <v>2</v>
      </c>
      <c r="K84" s="9">
        <v>0</v>
      </c>
      <c r="L84" s="9">
        <v>0</v>
      </c>
      <c r="M84" s="9">
        <v>0</v>
      </c>
      <c r="N84" s="9">
        <v>0</v>
      </c>
      <c r="O84" s="9">
        <v>0</v>
      </c>
      <c r="P84" s="9">
        <v>0</v>
      </c>
      <c r="Q84" s="9">
        <v>0</v>
      </c>
      <c r="R84" s="9">
        <v>0</v>
      </c>
      <c r="S84" s="9">
        <v>0</v>
      </c>
      <c r="T84" s="9">
        <v>0</v>
      </c>
      <c r="U84" s="9">
        <v>0</v>
      </c>
      <c r="V84" s="9">
        <v>0</v>
      </c>
      <c r="W84" s="9">
        <v>0</v>
      </c>
      <c r="X84" s="9">
        <v>0</v>
      </c>
      <c r="Y84" s="9">
        <v>0</v>
      </c>
      <c r="Z84" s="9">
        <v>0</v>
      </c>
      <c r="AA84" s="9">
        <v>0</v>
      </c>
      <c r="AB84" s="9">
        <f t="shared" si="1"/>
        <v>1</v>
      </c>
    </row>
    <row r="85" spans="1:28" x14ac:dyDescent="0.55000000000000004">
      <c r="A85" s="9">
        <v>102</v>
      </c>
      <c r="B85" s="9">
        <v>0</v>
      </c>
      <c r="C85" s="9">
        <v>0</v>
      </c>
      <c r="D85" s="9">
        <v>0</v>
      </c>
      <c r="E85" s="9">
        <v>0</v>
      </c>
      <c r="F85" s="9">
        <v>0</v>
      </c>
      <c r="G85" s="9">
        <v>0</v>
      </c>
      <c r="H85" s="9">
        <v>0</v>
      </c>
      <c r="I85" s="9">
        <v>0</v>
      </c>
      <c r="J85" s="9">
        <v>0</v>
      </c>
      <c r="K85" s="9">
        <v>0</v>
      </c>
      <c r="L85" s="9">
        <v>0</v>
      </c>
      <c r="M85" s="9">
        <v>0</v>
      </c>
      <c r="N85" s="9">
        <v>0</v>
      </c>
      <c r="O85" s="9">
        <v>0</v>
      </c>
      <c r="P85" s="9">
        <v>0</v>
      </c>
      <c r="Q85" s="9">
        <v>0</v>
      </c>
      <c r="R85" s="9">
        <v>0</v>
      </c>
      <c r="S85" s="9">
        <v>0</v>
      </c>
      <c r="T85" s="9">
        <v>0</v>
      </c>
      <c r="U85" s="9">
        <v>0</v>
      </c>
      <c r="V85" s="9">
        <v>0</v>
      </c>
      <c r="W85" s="9">
        <v>0</v>
      </c>
      <c r="X85" s="9">
        <v>0</v>
      </c>
      <c r="Y85" s="9">
        <v>0</v>
      </c>
      <c r="Z85" s="9">
        <v>0</v>
      </c>
      <c r="AA85" s="9">
        <v>0</v>
      </c>
      <c r="AB85" s="9">
        <f t="shared" si="1"/>
        <v>0</v>
      </c>
    </row>
    <row r="86" spans="1:28" x14ac:dyDescent="0.55000000000000004">
      <c r="A86" s="9">
        <v>103</v>
      </c>
      <c r="B86" s="9">
        <v>0</v>
      </c>
      <c r="C86" s="9">
        <v>0</v>
      </c>
      <c r="D86" s="9">
        <v>0</v>
      </c>
      <c r="E86" s="9">
        <v>0</v>
      </c>
      <c r="F86" s="9">
        <v>0</v>
      </c>
      <c r="G86" s="9">
        <v>0</v>
      </c>
      <c r="H86" s="9">
        <v>0</v>
      </c>
      <c r="I86" s="9">
        <v>0</v>
      </c>
      <c r="J86" s="9">
        <v>1</v>
      </c>
      <c r="K86" s="9">
        <v>0</v>
      </c>
      <c r="L86" s="9">
        <v>0</v>
      </c>
      <c r="M86" s="9">
        <v>0</v>
      </c>
      <c r="N86" s="9">
        <v>0</v>
      </c>
      <c r="O86" s="9">
        <v>0</v>
      </c>
      <c r="P86" s="9">
        <v>0</v>
      </c>
      <c r="Q86" s="9">
        <v>0</v>
      </c>
      <c r="R86" s="9">
        <v>0</v>
      </c>
      <c r="S86" s="9">
        <v>0</v>
      </c>
      <c r="T86" s="9">
        <v>0</v>
      </c>
      <c r="U86" s="9">
        <v>0</v>
      </c>
      <c r="V86" s="9">
        <v>0</v>
      </c>
      <c r="W86" s="9">
        <v>0</v>
      </c>
      <c r="X86" s="9">
        <v>0</v>
      </c>
      <c r="Y86" s="9">
        <v>0</v>
      </c>
      <c r="Z86" s="9">
        <v>0</v>
      </c>
      <c r="AA86" s="9">
        <v>0</v>
      </c>
      <c r="AB86" s="9">
        <f t="shared" si="1"/>
        <v>1</v>
      </c>
    </row>
    <row r="87" spans="1:28" x14ac:dyDescent="0.55000000000000004">
      <c r="A87" s="9">
        <v>105</v>
      </c>
      <c r="B87" s="9">
        <v>0</v>
      </c>
      <c r="C87" s="9">
        <v>0</v>
      </c>
      <c r="D87" s="9">
        <v>0</v>
      </c>
      <c r="E87" s="9">
        <v>0</v>
      </c>
      <c r="F87" s="9">
        <v>0</v>
      </c>
      <c r="G87" s="9">
        <v>0</v>
      </c>
      <c r="H87" s="9">
        <v>0</v>
      </c>
      <c r="I87" s="9">
        <v>0</v>
      </c>
      <c r="J87" s="9">
        <v>1</v>
      </c>
      <c r="K87" s="9">
        <v>0</v>
      </c>
      <c r="L87" s="9">
        <v>0</v>
      </c>
      <c r="M87" s="9">
        <v>1</v>
      </c>
      <c r="N87" s="9">
        <v>0</v>
      </c>
      <c r="O87" s="9">
        <v>0</v>
      </c>
      <c r="P87" s="9">
        <v>0</v>
      </c>
      <c r="Q87" s="9">
        <v>0</v>
      </c>
      <c r="R87" s="9">
        <v>0</v>
      </c>
      <c r="S87" s="9">
        <v>0</v>
      </c>
      <c r="T87" s="9">
        <v>0</v>
      </c>
      <c r="U87" s="9">
        <v>0</v>
      </c>
      <c r="V87" s="9">
        <v>0</v>
      </c>
      <c r="W87" s="9">
        <v>0</v>
      </c>
      <c r="X87" s="9">
        <v>0</v>
      </c>
      <c r="Y87" s="9">
        <v>0</v>
      </c>
      <c r="Z87" s="9">
        <v>0</v>
      </c>
      <c r="AA87" s="9">
        <v>0</v>
      </c>
      <c r="AB87" s="9">
        <f t="shared" si="1"/>
        <v>2</v>
      </c>
    </row>
    <row r="88" spans="1:28" x14ac:dyDescent="0.55000000000000004">
      <c r="A88" s="9">
        <v>106</v>
      </c>
      <c r="B88" s="9">
        <v>0</v>
      </c>
      <c r="C88" s="9">
        <v>0</v>
      </c>
      <c r="D88" s="9">
        <v>0</v>
      </c>
      <c r="E88" s="9">
        <v>0</v>
      </c>
      <c r="F88" s="9">
        <v>0</v>
      </c>
      <c r="G88" s="9">
        <v>0</v>
      </c>
      <c r="H88" s="9">
        <v>0</v>
      </c>
      <c r="I88" s="9">
        <v>0</v>
      </c>
      <c r="J88" s="9">
        <v>0</v>
      </c>
      <c r="K88" s="9">
        <v>0</v>
      </c>
      <c r="L88" s="9">
        <v>0</v>
      </c>
      <c r="M88" s="9">
        <v>0</v>
      </c>
      <c r="N88" s="9">
        <v>0</v>
      </c>
      <c r="O88" s="9">
        <v>0</v>
      </c>
      <c r="P88" s="9">
        <v>0</v>
      </c>
      <c r="Q88" s="9">
        <v>0</v>
      </c>
      <c r="R88" s="9">
        <v>0</v>
      </c>
      <c r="S88" s="9">
        <v>0</v>
      </c>
      <c r="T88" s="9">
        <v>0</v>
      </c>
      <c r="U88" s="9">
        <v>0</v>
      </c>
      <c r="V88" s="9">
        <v>0</v>
      </c>
      <c r="W88" s="9">
        <v>0</v>
      </c>
      <c r="X88" s="9">
        <v>0</v>
      </c>
      <c r="Y88" s="9">
        <v>0</v>
      </c>
      <c r="Z88" s="9">
        <v>0</v>
      </c>
      <c r="AA88" s="9">
        <v>0</v>
      </c>
      <c r="AB88" s="9">
        <f t="shared" si="1"/>
        <v>0</v>
      </c>
    </row>
    <row r="89" spans="1:28" x14ac:dyDescent="0.55000000000000004">
      <c r="A89" s="9">
        <v>107</v>
      </c>
      <c r="B89" s="9">
        <v>0</v>
      </c>
      <c r="C89" s="9">
        <v>0</v>
      </c>
      <c r="D89" s="9">
        <v>0</v>
      </c>
      <c r="E89" s="9">
        <v>0</v>
      </c>
      <c r="F89" s="9">
        <v>0</v>
      </c>
      <c r="G89" s="9">
        <v>0</v>
      </c>
      <c r="H89" s="9">
        <v>0</v>
      </c>
      <c r="I89" s="9">
        <v>0</v>
      </c>
      <c r="J89" s="9">
        <v>0</v>
      </c>
      <c r="K89" s="9">
        <v>0</v>
      </c>
      <c r="L89" s="9">
        <v>0</v>
      </c>
      <c r="M89" s="9">
        <v>0</v>
      </c>
      <c r="N89" s="9">
        <v>0</v>
      </c>
      <c r="O89" s="9">
        <v>0</v>
      </c>
      <c r="P89" s="9">
        <v>0</v>
      </c>
      <c r="Q89" s="9">
        <v>0</v>
      </c>
      <c r="R89" s="9">
        <v>0</v>
      </c>
      <c r="S89" s="9">
        <v>0</v>
      </c>
      <c r="T89" s="9">
        <v>0</v>
      </c>
      <c r="U89" s="9">
        <v>0</v>
      </c>
      <c r="V89" s="9">
        <v>0</v>
      </c>
      <c r="W89" s="9">
        <v>0</v>
      </c>
      <c r="X89" s="9">
        <v>0</v>
      </c>
      <c r="Y89" s="9">
        <v>0</v>
      </c>
      <c r="Z89" s="9">
        <v>0</v>
      </c>
      <c r="AA89" s="9">
        <v>0</v>
      </c>
      <c r="AB89" s="9">
        <f t="shared" si="1"/>
        <v>0</v>
      </c>
    </row>
    <row r="90" spans="1:28" x14ac:dyDescent="0.55000000000000004">
      <c r="A90" s="9">
        <v>108</v>
      </c>
      <c r="B90" s="9">
        <v>0</v>
      </c>
      <c r="C90" s="9">
        <v>0</v>
      </c>
      <c r="D90" s="9">
        <v>2</v>
      </c>
      <c r="E90" s="9">
        <v>0</v>
      </c>
      <c r="F90" s="9">
        <v>0</v>
      </c>
      <c r="G90" s="9">
        <v>0</v>
      </c>
      <c r="H90" s="9">
        <v>0</v>
      </c>
      <c r="I90" s="9">
        <v>0</v>
      </c>
      <c r="J90" s="9">
        <v>1</v>
      </c>
      <c r="K90" s="9">
        <v>0</v>
      </c>
      <c r="L90" s="9">
        <v>0</v>
      </c>
      <c r="M90" s="9">
        <v>0</v>
      </c>
      <c r="N90" s="9">
        <v>0</v>
      </c>
      <c r="O90" s="9">
        <v>0</v>
      </c>
      <c r="P90" s="9">
        <v>0</v>
      </c>
      <c r="Q90" s="9">
        <v>0</v>
      </c>
      <c r="R90" s="9">
        <v>0</v>
      </c>
      <c r="S90" s="9">
        <v>0</v>
      </c>
      <c r="T90" s="9">
        <v>0</v>
      </c>
      <c r="U90" s="9">
        <v>0</v>
      </c>
      <c r="V90" s="9">
        <v>0</v>
      </c>
      <c r="W90" s="9">
        <v>0</v>
      </c>
      <c r="X90" s="9">
        <v>0</v>
      </c>
      <c r="Y90" s="9">
        <v>0</v>
      </c>
      <c r="Z90" s="9">
        <v>0</v>
      </c>
      <c r="AA90" s="9">
        <v>0</v>
      </c>
      <c r="AB90" s="9">
        <f t="shared" si="1"/>
        <v>2</v>
      </c>
    </row>
    <row r="91" spans="1:28" x14ac:dyDescent="0.55000000000000004">
      <c r="A91" s="9">
        <v>109</v>
      </c>
      <c r="B91" s="9">
        <v>0</v>
      </c>
      <c r="C91" s="9">
        <v>0</v>
      </c>
      <c r="D91" s="9">
        <v>0</v>
      </c>
      <c r="E91" s="9">
        <v>0</v>
      </c>
      <c r="F91" s="9">
        <v>0</v>
      </c>
      <c r="G91" s="9">
        <v>0</v>
      </c>
      <c r="H91" s="9">
        <v>0</v>
      </c>
      <c r="I91" s="9">
        <v>0</v>
      </c>
      <c r="J91" s="9">
        <v>2</v>
      </c>
      <c r="K91" s="9">
        <v>0</v>
      </c>
      <c r="L91" s="9">
        <v>0</v>
      </c>
      <c r="M91" s="9">
        <v>0</v>
      </c>
      <c r="N91" s="9">
        <v>0</v>
      </c>
      <c r="O91" s="9">
        <v>0</v>
      </c>
      <c r="P91" s="9">
        <v>0</v>
      </c>
      <c r="Q91" s="9">
        <v>0</v>
      </c>
      <c r="R91" s="9">
        <v>0</v>
      </c>
      <c r="S91" s="9">
        <v>0</v>
      </c>
      <c r="T91" s="9">
        <v>0</v>
      </c>
      <c r="U91" s="9">
        <v>0</v>
      </c>
      <c r="V91" s="9">
        <v>0</v>
      </c>
      <c r="W91" s="9">
        <v>0</v>
      </c>
      <c r="X91" s="9">
        <v>0</v>
      </c>
      <c r="Y91" s="9">
        <v>0</v>
      </c>
      <c r="Z91" s="9">
        <v>0</v>
      </c>
      <c r="AA91" s="9">
        <v>0</v>
      </c>
      <c r="AB91" s="9">
        <f t="shared" si="1"/>
        <v>1</v>
      </c>
    </row>
    <row r="92" spans="1:28" x14ac:dyDescent="0.55000000000000004">
      <c r="A92" s="9">
        <v>110</v>
      </c>
      <c r="B92" s="9">
        <v>0</v>
      </c>
      <c r="C92" s="9">
        <v>0</v>
      </c>
      <c r="D92" s="9">
        <v>0</v>
      </c>
      <c r="E92" s="9">
        <v>0</v>
      </c>
      <c r="F92" s="9">
        <v>0</v>
      </c>
      <c r="G92" s="9">
        <v>0</v>
      </c>
      <c r="H92" s="9">
        <v>0</v>
      </c>
      <c r="I92" s="9">
        <v>0</v>
      </c>
      <c r="J92" s="9">
        <v>0</v>
      </c>
      <c r="K92" s="9">
        <v>0</v>
      </c>
      <c r="L92" s="9">
        <v>0</v>
      </c>
      <c r="M92" s="9">
        <v>0</v>
      </c>
      <c r="N92" s="9">
        <v>0</v>
      </c>
      <c r="O92" s="9">
        <v>0</v>
      </c>
      <c r="P92" s="9">
        <v>0</v>
      </c>
      <c r="Q92" s="9">
        <v>0</v>
      </c>
      <c r="R92" s="9">
        <v>0</v>
      </c>
      <c r="S92" s="9">
        <v>0</v>
      </c>
      <c r="T92" s="9">
        <v>0</v>
      </c>
      <c r="U92" s="9">
        <v>0</v>
      </c>
      <c r="V92" s="9">
        <v>0</v>
      </c>
      <c r="W92" s="9">
        <v>0</v>
      </c>
      <c r="X92" s="9">
        <v>0</v>
      </c>
      <c r="Y92" s="9">
        <v>0</v>
      </c>
      <c r="Z92" s="9">
        <v>2</v>
      </c>
      <c r="AA92" s="9">
        <v>0</v>
      </c>
      <c r="AB92" s="9">
        <f t="shared" si="1"/>
        <v>1</v>
      </c>
    </row>
    <row r="93" spans="1:28" x14ac:dyDescent="0.55000000000000004">
      <c r="A93" s="9">
        <v>33</v>
      </c>
      <c r="B93" s="9">
        <v>0</v>
      </c>
      <c r="C93" s="9">
        <v>0</v>
      </c>
      <c r="D93" s="9">
        <v>0</v>
      </c>
      <c r="E93" s="9">
        <v>0</v>
      </c>
      <c r="F93" s="9">
        <v>0</v>
      </c>
      <c r="G93" s="9">
        <v>0</v>
      </c>
      <c r="H93" s="9">
        <v>0</v>
      </c>
      <c r="I93" s="9">
        <v>0</v>
      </c>
      <c r="J93" s="9">
        <v>1</v>
      </c>
      <c r="K93" s="9">
        <v>0</v>
      </c>
      <c r="L93" s="9">
        <v>0</v>
      </c>
      <c r="M93" s="9">
        <v>2</v>
      </c>
      <c r="N93" s="9">
        <v>0</v>
      </c>
      <c r="O93" s="9">
        <v>0</v>
      </c>
      <c r="P93" s="9">
        <v>0</v>
      </c>
      <c r="Q93" s="9">
        <v>0</v>
      </c>
      <c r="R93" s="9">
        <v>0</v>
      </c>
      <c r="S93" s="9">
        <v>0</v>
      </c>
      <c r="T93" s="9">
        <v>0</v>
      </c>
      <c r="U93" s="9">
        <v>0</v>
      </c>
      <c r="V93" s="9">
        <v>0</v>
      </c>
      <c r="W93" s="9">
        <v>0</v>
      </c>
      <c r="X93" s="9">
        <v>0</v>
      </c>
      <c r="Y93" s="9">
        <v>0</v>
      </c>
      <c r="Z93" s="9">
        <v>0</v>
      </c>
      <c r="AA93" s="9">
        <v>0</v>
      </c>
      <c r="AB93" s="9">
        <f t="shared" si="1"/>
        <v>2</v>
      </c>
    </row>
    <row r="94" spans="1:28" x14ac:dyDescent="0.55000000000000004">
      <c r="A94" s="9">
        <v>34</v>
      </c>
      <c r="B94" s="9">
        <v>0</v>
      </c>
      <c r="C94" s="9">
        <v>0</v>
      </c>
      <c r="D94" s="9">
        <v>0</v>
      </c>
      <c r="E94" s="9">
        <v>0</v>
      </c>
      <c r="F94" s="9">
        <v>0</v>
      </c>
      <c r="G94" s="9">
        <v>0</v>
      </c>
      <c r="H94" s="9">
        <v>0</v>
      </c>
      <c r="I94" s="9">
        <v>2</v>
      </c>
      <c r="J94" s="9">
        <v>2</v>
      </c>
      <c r="K94" s="9">
        <v>0</v>
      </c>
      <c r="L94" s="9">
        <v>0</v>
      </c>
      <c r="M94" s="9">
        <v>0</v>
      </c>
      <c r="N94" s="9">
        <v>2</v>
      </c>
      <c r="O94" s="9">
        <v>0</v>
      </c>
      <c r="P94" s="9">
        <v>0</v>
      </c>
      <c r="Q94" s="9">
        <v>0</v>
      </c>
      <c r="R94" s="9">
        <v>0</v>
      </c>
      <c r="S94" s="9">
        <v>0</v>
      </c>
      <c r="T94" s="9">
        <v>0</v>
      </c>
      <c r="U94" s="9">
        <v>0</v>
      </c>
      <c r="V94" s="9">
        <v>0</v>
      </c>
      <c r="W94" s="9">
        <v>0</v>
      </c>
      <c r="X94" s="9">
        <v>0</v>
      </c>
      <c r="Y94" s="9">
        <v>0</v>
      </c>
      <c r="Z94" s="9">
        <v>0</v>
      </c>
      <c r="AA94" s="9">
        <v>0</v>
      </c>
      <c r="AB94" s="9">
        <f t="shared" si="1"/>
        <v>3</v>
      </c>
    </row>
    <row r="95" spans="1:28" x14ac:dyDescent="0.55000000000000004">
      <c r="A95" s="9">
        <v>43</v>
      </c>
      <c r="B95" s="9">
        <v>0</v>
      </c>
      <c r="C95" s="9">
        <v>0</v>
      </c>
      <c r="D95" s="9">
        <v>0</v>
      </c>
      <c r="E95" s="9">
        <v>0</v>
      </c>
      <c r="F95" s="9">
        <v>0</v>
      </c>
      <c r="G95" s="9">
        <v>0</v>
      </c>
      <c r="H95" s="9">
        <v>0</v>
      </c>
      <c r="I95" s="9">
        <v>0</v>
      </c>
      <c r="J95" s="9">
        <v>1</v>
      </c>
      <c r="K95" s="9">
        <v>0</v>
      </c>
      <c r="L95" s="9">
        <v>0</v>
      </c>
      <c r="M95" s="9">
        <v>0</v>
      </c>
      <c r="N95" s="9">
        <v>0</v>
      </c>
      <c r="O95" s="9">
        <v>0</v>
      </c>
      <c r="P95" s="9">
        <v>0</v>
      </c>
      <c r="Q95" s="9">
        <v>0</v>
      </c>
      <c r="R95" s="9">
        <v>0</v>
      </c>
      <c r="S95" s="9">
        <v>0</v>
      </c>
      <c r="T95" s="9">
        <v>0</v>
      </c>
      <c r="U95" s="9">
        <v>0</v>
      </c>
      <c r="V95" s="9">
        <v>0</v>
      </c>
      <c r="W95" s="9">
        <v>0</v>
      </c>
      <c r="X95" s="9">
        <v>0</v>
      </c>
      <c r="Y95" s="9">
        <v>0</v>
      </c>
      <c r="Z95" s="9">
        <v>0</v>
      </c>
      <c r="AA95" s="9">
        <v>0</v>
      </c>
      <c r="AB95" s="9">
        <f t="shared" si="1"/>
        <v>1</v>
      </c>
    </row>
    <row r="96" spans="1:28" x14ac:dyDescent="0.55000000000000004">
      <c r="A96" s="9">
        <v>119</v>
      </c>
      <c r="B96" s="9">
        <v>0</v>
      </c>
      <c r="C96" s="9">
        <v>0</v>
      </c>
      <c r="D96" s="9">
        <v>0</v>
      </c>
      <c r="E96" s="9">
        <v>0</v>
      </c>
      <c r="F96" s="9">
        <v>0</v>
      </c>
      <c r="G96" s="9">
        <v>0</v>
      </c>
      <c r="H96" s="9">
        <v>0</v>
      </c>
      <c r="I96" s="9">
        <v>0</v>
      </c>
      <c r="J96" s="9">
        <v>1</v>
      </c>
      <c r="K96" s="9">
        <v>0</v>
      </c>
      <c r="L96" s="9">
        <v>0</v>
      </c>
      <c r="M96" s="9">
        <v>0</v>
      </c>
      <c r="N96" s="9">
        <v>0</v>
      </c>
      <c r="O96" s="9">
        <v>0</v>
      </c>
      <c r="P96" s="9">
        <v>0</v>
      </c>
      <c r="Q96" s="9">
        <v>0</v>
      </c>
      <c r="R96" s="9">
        <v>0</v>
      </c>
      <c r="S96" s="9">
        <v>0</v>
      </c>
      <c r="T96" s="9">
        <v>0</v>
      </c>
      <c r="U96" s="9">
        <v>0</v>
      </c>
      <c r="V96" s="9">
        <v>0</v>
      </c>
      <c r="W96" s="9">
        <v>0</v>
      </c>
      <c r="X96" s="9">
        <v>1</v>
      </c>
      <c r="Y96" s="9">
        <v>0</v>
      </c>
      <c r="Z96" s="9">
        <v>0</v>
      </c>
      <c r="AA96" s="9">
        <v>0</v>
      </c>
      <c r="AB96" s="9">
        <f t="shared" si="1"/>
        <v>2</v>
      </c>
    </row>
    <row r="97" spans="1:28" x14ac:dyDescent="0.55000000000000004">
      <c r="A97" s="9">
        <v>112</v>
      </c>
      <c r="B97" s="9">
        <v>0</v>
      </c>
      <c r="C97" s="9">
        <v>0</v>
      </c>
      <c r="D97" s="9">
        <v>0</v>
      </c>
      <c r="E97" s="9">
        <v>0</v>
      </c>
      <c r="F97" s="9">
        <v>0</v>
      </c>
      <c r="G97" s="9">
        <v>0</v>
      </c>
      <c r="H97" s="9">
        <v>0</v>
      </c>
      <c r="I97" s="9">
        <v>0</v>
      </c>
      <c r="J97" s="9">
        <v>0</v>
      </c>
      <c r="K97" s="9">
        <v>0</v>
      </c>
      <c r="L97" s="9">
        <v>0</v>
      </c>
      <c r="M97" s="9">
        <v>0</v>
      </c>
      <c r="N97" s="9">
        <v>0</v>
      </c>
      <c r="O97" s="9">
        <v>0</v>
      </c>
      <c r="P97" s="9">
        <v>0</v>
      </c>
      <c r="Q97" s="9">
        <v>0</v>
      </c>
      <c r="R97" s="9">
        <v>0</v>
      </c>
      <c r="S97" s="9">
        <v>0</v>
      </c>
      <c r="T97" s="9">
        <v>0</v>
      </c>
      <c r="U97" s="9">
        <v>0</v>
      </c>
      <c r="V97" s="9">
        <v>0</v>
      </c>
      <c r="W97" s="9">
        <v>0</v>
      </c>
      <c r="X97" s="9">
        <v>0</v>
      </c>
      <c r="Y97" s="9">
        <v>0</v>
      </c>
      <c r="Z97" s="9">
        <v>0</v>
      </c>
      <c r="AA97" s="9">
        <v>0</v>
      </c>
      <c r="AB97" s="9">
        <f t="shared" si="1"/>
        <v>0</v>
      </c>
    </row>
    <row r="98" spans="1:28" x14ac:dyDescent="0.55000000000000004">
      <c r="A98" s="9">
        <v>115</v>
      </c>
      <c r="B98" s="9">
        <v>0</v>
      </c>
      <c r="C98" s="9">
        <v>0</v>
      </c>
      <c r="D98" s="9">
        <v>0</v>
      </c>
      <c r="E98" s="9">
        <v>0</v>
      </c>
      <c r="F98" s="9">
        <v>0</v>
      </c>
      <c r="G98" s="9">
        <v>0</v>
      </c>
      <c r="H98" s="9">
        <v>0</v>
      </c>
      <c r="I98" s="9">
        <v>0</v>
      </c>
      <c r="J98" s="9">
        <v>0</v>
      </c>
      <c r="K98" s="9">
        <v>0</v>
      </c>
      <c r="L98" s="9">
        <v>0</v>
      </c>
      <c r="M98" s="9">
        <v>0</v>
      </c>
      <c r="N98" s="9">
        <v>0</v>
      </c>
      <c r="O98" s="9">
        <v>0</v>
      </c>
      <c r="P98" s="9">
        <v>0</v>
      </c>
      <c r="Q98" s="9">
        <v>0</v>
      </c>
      <c r="R98" s="9">
        <v>0</v>
      </c>
      <c r="S98" s="9">
        <v>0</v>
      </c>
      <c r="T98" s="9">
        <v>0</v>
      </c>
      <c r="U98" s="9">
        <v>0</v>
      </c>
      <c r="V98" s="9">
        <v>0</v>
      </c>
      <c r="W98" s="9">
        <v>0</v>
      </c>
      <c r="X98" s="9">
        <v>0</v>
      </c>
      <c r="Y98" s="9">
        <v>0</v>
      </c>
      <c r="Z98" s="9">
        <v>0</v>
      </c>
      <c r="AA98" s="9">
        <v>0</v>
      </c>
      <c r="AB98" s="9">
        <f t="shared" si="1"/>
        <v>0</v>
      </c>
    </row>
    <row r="99" spans="1:28" x14ac:dyDescent="0.55000000000000004">
      <c r="A99" s="9">
        <v>20</v>
      </c>
      <c r="B99" s="9">
        <v>0</v>
      </c>
      <c r="C99" s="9">
        <v>0</v>
      </c>
      <c r="D99" s="9">
        <v>0</v>
      </c>
      <c r="E99" s="9">
        <v>0</v>
      </c>
      <c r="F99" s="9">
        <v>0</v>
      </c>
      <c r="G99" s="9">
        <v>0</v>
      </c>
      <c r="H99" s="9">
        <v>0</v>
      </c>
      <c r="I99" s="9">
        <v>0</v>
      </c>
      <c r="J99" s="9">
        <v>1</v>
      </c>
      <c r="K99" s="9">
        <v>0</v>
      </c>
      <c r="L99" s="9">
        <v>0</v>
      </c>
      <c r="M99" s="9">
        <v>0</v>
      </c>
      <c r="N99" s="9">
        <v>0</v>
      </c>
      <c r="O99" s="9">
        <v>0</v>
      </c>
      <c r="P99" s="9">
        <v>0</v>
      </c>
      <c r="Q99" s="9">
        <v>0</v>
      </c>
      <c r="R99" s="9">
        <v>0</v>
      </c>
      <c r="S99" s="9">
        <v>0</v>
      </c>
      <c r="T99" s="9">
        <v>0</v>
      </c>
      <c r="U99" s="9">
        <v>0</v>
      </c>
      <c r="V99" s="9">
        <v>0</v>
      </c>
      <c r="W99" s="9">
        <v>0</v>
      </c>
      <c r="X99" s="9">
        <v>0</v>
      </c>
      <c r="Y99" s="9">
        <v>0</v>
      </c>
      <c r="Z99" s="9">
        <v>0</v>
      </c>
      <c r="AA99" s="9">
        <v>0</v>
      </c>
      <c r="AB99" s="9">
        <f t="shared" si="1"/>
        <v>1</v>
      </c>
    </row>
    <row r="100" spans="1:28" x14ac:dyDescent="0.55000000000000004">
      <c r="A100" s="9">
        <v>45</v>
      </c>
      <c r="B100" s="9">
        <v>0</v>
      </c>
      <c r="C100" s="9">
        <v>0</v>
      </c>
      <c r="D100" s="9">
        <v>0</v>
      </c>
      <c r="E100" s="9">
        <v>0</v>
      </c>
      <c r="F100" s="9">
        <v>0</v>
      </c>
      <c r="G100" s="9">
        <v>0</v>
      </c>
      <c r="H100" s="9">
        <v>0</v>
      </c>
      <c r="I100" s="9">
        <v>0</v>
      </c>
      <c r="J100" s="9">
        <v>1</v>
      </c>
      <c r="K100" s="9">
        <v>0</v>
      </c>
      <c r="L100" s="9">
        <v>0</v>
      </c>
      <c r="M100" s="9">
        <v>0</v>
      </c>
      <c r="N100" s="9">
        <v>0</v>
      </c>
      <c r="O100" s="9">
        <v>0</v>
      </c>
      <c r="P100" s="9">
        <v>0</v>
      </c>
      <c r="Q100" s="9">
        <v>0</v>
      </c>
      <c r="R100" s="9">
        <v>0</v>
      </c>
      <c r="S100" s="9">
        <v>0</v>
      </c>
      <c r="T100" s="9">
        <v>0</v>
      </c>
      <c r="U100" s="9">
        <v>0</v>
      </c>
      <c r="V100" s="9">
        <v>0</v>
      </c>
      <c r="W100" s="9">
        <v>0</v>
      </c>
      <c r="X100" s="9">
        <v>0</v>
      </c>
      <c r="Y100" s="9">
        <v>0</v>
      </c>
      <c r="Z100" s="9">
        <v>0</v>
      </c>
      <c r="AA100" s="9">
        <v>0</v>
      </c>
      <c r="AB100" s="9">
        <f t="shared" si="1"/>
        <v>1</v>
      </c>
    </row>
    <row r="101" spans="1:28" x14ac:dyDescent="0.55000000000000004">
      <c r="A101" s="9">
        <v>48</v>
      </c>
      <c r="B101" s="9">
        <v>0</v>
      </c>
      <c r="C101" s="9">
        <v>0</v>
      </c>
      <c r="D101" s="9">
        <v>0</v>
      </c>
      <c r="E101" s="9">
        <v>0</v>
      </c>
      <c r="F101" s="9">
        <v>0</v>
      </c>
      <c r="G101" s="9">
        <v>0</v>
      </c>
      <c r="H101" s="9">
        <v>0</v>
      </c>
      <c r="I101" s="9">
        <v>0</v>
      </c>
      <c r="J101" s="9">
        <v>0</v>
      </c>
      <c r="K101" s="9">
        <v>0</v>
      </c>
      <c r="L101" s="9">
        <v>0</v>
      </c>
      <c r="M101" s="9">
        <v>0</v>
      </c>
      <c r="N101" s="9">
        <v>0</v>
      </c>
      <c r="O101" s="9">
        <v>0</v>
      </c>
      <c r="P101" s="9">
        <v>0</v>
      </c>
      <c r="Q101" s="9">
        <v>0</v>
      </c>
      <c r="R101" s="9">
        <v>0</v>
      </c>
      <c r="S101" s="9">
        <v>0</v>
      </c>
      <c r="T101" s="9">
        <v>0</v>
      </c>
      <c r="U101" s="9">
        <v>0</v>
      </c>
      <c r="V101" s="9">
        <v>0</v>
      </c>
      <c r="W101" s="9">
        <v>0</v>
      </c>
      <c r="X101" s="9">
        <v>0</v>
      </c>
      <c r="Y101" s="9">
        <v>0</v>
      </c>
      <c r="Z101" s="9">
        <v>0</v>
      </c>
      <c r="AA101" s="9">
        <v>0</v>
      </c>
      <c r="AB101" s="9">
        <f t="shared" si="1"/>
        <v>0</v>
      </c>
    </row>
    <row r="102" spans="1:28" x14ac:dyDescent="0.55000000000000004">
      <c r="A102" s="9">
        <v>66</v>
      </c>
      <c r="B102" s="9">
        <v>0</v>
      </c>
      <c r="C102" s="9">
        <v>0</v>
      </c>
      <c r="D102" s="9">
        <v>0</v>
      </c>
      <c r="E102" s="9">
        <v>0</v>
      </c>
      <c r="F102" s="9">
        <v>0</v>
      </c>
      <c r="G102" s="9">
        <v>0</v>
      </c>
      <c r="H102" s="9">
        <v>0</v>
      </c>
      <c r="I102" s="9">
        <v>0</v>
      </c>
      <c r="J102" s="9">
        <v>1</v>
      </c>
      <c r="K102" s="9">
        <v>0</v>
      </c>
      <c r="L102" s="9">
        <v>0</v>
      </c>
      <c r="M102" s="9">
        <v>0</v>
      </c>
      <c r="N102" s="9">
        <v>0</v>
      </c>
      <c r="O102" s="9">
        <v>0</v>
      </c>
      <c r="P102" s="9">
        <v>0</v>
      </c>
      <c r="Q102" s="9">
        <v>0</v>
      </c>
      <c r="R102" s="9">
        <v>0</v>
      </c>
      <c r="S102" s="9">
        <v>0</v>
      </c>
      <c r="T102" s="9">
        <v>0</v>
      </c>
      <c r="U102" s="9">
        <v>0</v>
      </c>
      <c r="V102" s="9">
        <v>0</v>
      </c>
      <c r="W102" s="9">
        <v>0</v>
      </c>
      <c r="X102" s="9">
        <v>0</v>
      </c>
      <c r="Y102" s="9">
        <v>0</v>
      </c>
      <c r="Z102" s="9">
        <v>0</v>
      </c>
      <c r="AA102" s="9">
        <v>0</v>
      </c>
      <c r="AB102" s="9">
        <f t="shared" si="1"/>
        <v>1</v>
      </c>
    </row>
    <row r="103" spans="1:28" x14ac:dyDescent="0.55000000000000004">
      <c r="A103" s="9">
        <v>83</v>
      </c>
      <c r="B103" s="9">
        <v>0</v>
      </c>
      <c r="C103" s="9">
        <v>0</v>
      </c>
      <c r="D103" s="9">
        <v>0</v>
      </c>
      <c r="E103" s="9">
        <v>0</v>
      </c>
      <c r="F103" s="9">
        <v>0</v>
      </c>
      <c r="G103" s="9">
        <v>0</v>
      </c>
      <c r="H103" s="9">
        <v>0</v>
      </c>
      <c r="I103" s="9">
        <v>0</v>
      </c>
      <c r="J103" s="9">
        <v>2</v>
      </c>
      <c r="K103" s="9">
        <v>0</v>
      </c>
      <c r="L103" s="9">
        <v>0</v>
      </c>
      <c r="M103" s="9">
        <v>0</v>
      </c>
      <c r="N103" s="9">
        <v>2</v>
      </c>
      <c r="O103" s="9">
        <v>0</v>
      </c>
      <c r="P103" s="9">
        <v>0</v>
      </c>
      <c r="Q103" s="9">
        <v>0</v>
      </c>
      <c r="R103" s="9">
        <v>0</v>
      </c>
      <c r="S103" s="9">
        <v>0</v>
      </c>
      <c r="T103" s="9">
        <v>0</v>
      </c>
      <c r="U103" s="9">
        <v>0</v>
      </c>
      <c r="V103" s="9">
        <v>0</v>
      </c>
      <c r="W103" s="9">
        <v>0</v>
      </c>
      <c r="X103" s="9">
        <v>0</v>
      </c>
      <c r="Y103" s="9">
        <v>0</v>
      </c>
      <c r="Z103" s="9">
        <v>0</v>
      </c>
      <c r="AA103" s="9">
        <v>0</v>
      </c>
      <c r="AB103" s="9">
        <f t="shared" si="1"/>
        <v>2</v>
      </c>
    </row>
    <row r="104" spans="1:28" x14ac:dyDescent="0.55000000000000004">
      <c r="A104" s="9">
        <v>86</v>
      </c>
      <c r="B104" s="9">
        <v>0</v>
      </c>
      <c r="C104" s="9">
        <v>0</v>
      </c>
      <c r="D104" s="9">
        <v>0</v>
      </c>
      <c r="E104" s="9">
        <v>0</v>
      </c>
      <c r="F104" s="9">
        <v>0</v>
      </c>
      <c r="G104" s="9">
        <v>0</v>
      </c>
      <c r="H104" s="9">
        <v>0</v>
      </c>
      <c r="I104" s="9">
        <v>0</v>
      </c>
      <c r="J104" s="9">
        <v>2</v>
      </c>
      <c r="K104" s="9">
        <v>0</v>
      </c>
      <c r="L104" s="9">
        <v>0</v>
      </c>
      <c r="M104" s="9">
        <v>0</v>
      </c>
      <c r="N104" s="9">
        <v>0</v>
      </c>
      <c r="O104" s="9">
        <v>0</v>
      </c>
      <c r="P104" s="9">
        <v>0</v>
      </c>
      <c r="Q104" s="9">
        <v>0</v>
      </c>
      <c r="R104" s="9">
        <v>0</v>
      </c>
      <c r="S104" s="9">
        <v>0</v>
      </c>
      <c r="T104" s="9">
        <v>0</v>
      </c>
      <c r="U104" s="9">
        <v>0</v>
      </c>
      <c r="V104" s="9">
        <v>0</v>
      </c>
      <c r="W104" s="9">
        <v>0</v>
      </c>
      <c r="X104" s="9">
        <v>0</v>
      </c>
      <c r="Y104" s="9">
        <v>0</v>
      </c>
      <c r="Z104" s="9">
        <v>0</v>
      </c>
      <c r="AA104" s="9">
        <v>0</v>
      </c>
      <c r="AB104" s="9">
        <f t="shared" si="1"/>
        <v>1</v>
      </c>
    </row>
    <row r="105" spans="1:28" x14ac:dyDescent="0.55000000000000004">
      <c r="A105" s="9">
        <v>93</v>
      </c>
      <c r="B105" s="9">
        <v>0</v>
      </c>
      <c r="C105" s="9">
        <v>0</v>
      </c>
      <c r="D105" s="9">
        <v>2</v>
      </c>
      <c r="E105" s="9">
        <v>0</v>
      </c>
      <c r="F105" s="9">
        <v>0</v>
      </c>
      <c r="G105" s="9">
        <v>0</v>
      </c>
      <c r="H105" s="9">
        <v>0</v>
      </c>
      <c r="I105" s="9">
        <v>0</v>
      </c>
      <c r="J105" s="9">
        <v>2</v>
      </c>
      <c r="K105" s="9">
        <v>0</v>
      </c>
      <c r="L105" s="9">
        <v>0</v>
      </c>
      <c r="M105" s="9">
        <v>0</v>
      </c>
      <c r="N105" s="9">
        <v>0</v>
      </c>
      <c r="O105" s="9">
        <v>0</v>
      </c>
      <c r="P105" s="9">
        <v>0</v>
      </c>
      <c r="Q105" s="9">
        <v>0</v>
      </c>
      <c r="R105" s="9">
        <v>0</v>
      </c>
      <c r="S105" s="9">
        <v>0</v>
      </c>
      <c r="T105" s="9">
        <v>0</v>
      </c>
      <c r="U105" s="9">
        <v>0</v>
      </c>
      <c r="V105" s="9">
        <v>0</v>
      </c>
      <c r="W105" s="9">
        <v>0</v>
      </c>
      <c r="X105" s="9">
        <v>0</v>
      </c>
      <c r="Y105" s="9">
        <v>0</v>
      </c>
      <c r="Z105" s="9">
        <v>0</v>
      </c>
      <c r="AA105" s="9">
        <v>0</v>
      </c>
      <c r="AB105" s="9">
        <f t="shared" si="1"/>
        <v>2</v>
      </c>
    </row>
    <row r="106" spans="1:28" x14ac:dyDescent="0.55000000000000004">
      <c r="A106" s="9">
        <v>5</v>
      </c>
      <c r="B106" s="9">
        <v>0</v>
      </c>
      <c r="C106" s="9">
        <v>0</v>
      </c>
      <c r="D106" s="9">
        <v>0</v>
      </c>
      <c r="E106" s="9">
        <v>0</v>
      </c>
      <c r="F106" s="9">
        <v>0</v>
      </c>
      <c r="G106" s="9">
        <v>0</v>
      </c>
      <c r="H106" s="9">
        <v>0</v>
      </c>
      <c r="I106" s="9">
        <v>0</v>
      </c>
      <c r="J106" s="9">
        <v>0</v>
      </c>
      <c r="K106" s="9">
        <v>0</v>
      </c>
      <c r="L106" s="9">
        <v>0</v>
      </c>
      <c r="M106" s="9">
        <v>0</v>
      </c>
      <c r="N106" s="9">
        <v>0</v>
      </c>
      <c r="O106" s="9">
        <v>0</v>
      </c>
      <c r="P106" s="9">
        <v>0</v>
      </c>
      <c r="Q106" s="9">
        <v>0</v>
      </c>
      <c r="R106" s="9">
        <v>0</v>
      </c>
      <c r="S106" s="9">
        <v>0</v>
      </c>
      <c r="T106" s="9">
        <v>0</v>
      </c>
      <c r="U106" s="9">
        <v>0</v>
      </c>
      <c r="V106" s="9">
        <v>0</v>
      </c>
      <c r="W106" s="9">
        <v>0</v>
      </c>
      <c r="X106" s="9">
        <v>0</v>
      </c>
      <c r="Y106" s="9">
        <v>0</v>
      </c>
      <c r="Z106" s="9">
        <v>0</v>
      </c>
      <c r="AA106" s="9">
        <v>0</v>
      </c>
      <c r="AB106" s="9">
        <f t="shared" si="1"/>
        <v>0</v>
      </c>
    </row>
    <row r="107" spans="1:28" x14ac:dyDescent="0.55000000000000004">
      <c r="A107" s="9">
        <v>6</v>
      </c>
      <c r="B107" s="9">
        <v>0</v>
      </c>
      <c r="C107" s="9">
        <v>0</v>
      </c>
      <c r="D107" s="9">
        <v>0</v>
      </c>
      <c r="E107" s="9">
        <v>0</v>
      </c>
      <c r="F107" s="9">
        <v>0</v>
      </c>
      <c r="G107" s="9">
        <v>0</v>
      </c>
      <c r="H107" s="9">
        <v>0</v>
      </c>
      <c r="I107" s="9">
        <v>0</v>
      </c>
      <c r="J107" s="9">
        <v>0</v>
      </c>
      <c r="K107" s="9">
        <v>0</v>
      </c>
      <c r="L107" s="9">
        <v>0</v>
      </c>
      <c r="M107" s="9">
        <v>1</v>
      </c>
      <c r="N107" s="9">
        <v>0</v>
      </c>
      <c r="O107" s="9">
        <v>0</v>
      </c>
      <c r="P107" s="9">
        <v>0</v>
      </c>
      <c r="Q107" s="9">
        <v>0</v>
      </c>
      <c r="R107" s="9">
        <v>0</v>
      </c>
      <c r="S107" s="9">
        <v>0</v>
      </c>
      <c r="T107" s="9">
        <v>0</v>
      </c>
      <c r="U107" s="9">
        <v>0</v>
      </c>
      <c r="V107" s="9">
        <v>0</v>
      </c>
      <c r="W107" s="9">
        <v>0</v>
      </c>
      <c r="X107" s="9">
        <v>0</v>
      </c>
      <c r="Y107" s="9">
        <v>0</v>
      </c>
      <c r="Z107" s="9">
        <v>0</v>
      </c>
      <c r="AA107" s="9">
        <v>0</v>
      </c>
      <c r="AB107" s="9">
        <f t="shared" si="1"/>
        <v>1</v>
      </c>
    </row>
    <row r="108" spans="1:28" x14ac:dyDescent="0.55000000000000004">
      <c r="A108" s="9">
        <v>7</v>
      </c>
      <c r="B108" s="9">
        <v>0</v>
      </c>
      <c r="C108" s="9">
        <v>0</v>
      </c>
      <c r="D108" s="9">
        <v>0</v>
      </c>
      <c r="E108" s="9">
        <v>0</v>
      </c>
      <c r="F108" s="9">
        <v>0</v>
      </c>
      <c r="G108" s="9">
        <v>0</v>
      </c>
      <c r="H108" s="9">
        <v>0</v>
      </c>
      <c r="I108" s="9">
        <v>0</v>
      </c>
      <c r="J108" s="9">
        <v>0</v>
      </c>
      <c r="K108" s="9">
        <v>0</v>
      </c>
      <c r="L108" s="9">
        <v>0</v>
      </c>
      <c r="M108" s="9">
        <v>0</v>
      </c>
      <c r="N108" s="9">
        <v>1</v>
      </c>
      <c r="O108" s="9">
        <v>0</v>
      </c>
      <c r="P108" s="9">
        <v>0</v>
      </c>
      <c r="Q108" s="9">
        <v>0</v>
      </c>
      <c r="R108" s="9">
        <v>0</v>
      </c>
      <c r="S108" s="9">
        <v>0</v>
      </c>
      <c r="T108" s="9">
        <v>0</v>
      </c>
      <c r="U108" s="9">
        <v>0</v>
      </c>
      <c r="V108" s="9">
        <v>0</v>
      </c>
      <c r="W108" s="9">
        <v>0</v>
      </c>
      <c r="X108" s="9">
        <v>0</v>
      </c>
      <c r="Y108" s="9">
        <v>0</v>
      </c>
      <c r="Z108" s="9">
        <v>0</v>
      </c>
      <c r="AA108" s="9">
        <v>0</v>
      </c>
      <c r="AB108" s="9">
        <f t="shared" si="1"/>
        <v>1</v>
      </c>
    </row>
    <row r="109" spans="1:28" x14ac:dyDescent="0.55000000000000004">
      <c r="A109" s="9">
        <v>12</v>
      </c>
      <c r="B109" s="9">
        <v>0</v>
      </c>
      <c r="C109" s="9">
        <v>0</v>
      </c>
      <c r="D109" s="9">
        <v>0</v>
      </c>
      <c r="E109" s="9">
        <v>0</v>
      </c>
      <c r="F109" s="9">
        <v>0</v>
      </c>
      <c r="G109" s="9">
        <v>0</v>
      </c>
      <c r="H109" s="9">
        <v>0</v>
      </c>
      <c r="I109" s="9">
        <v>0</v>
      </c>
      <c r="J109" s="9">
        <v>0</v>
      </c>
      <c r="K109" s="9">
        <v>0</v>
      </c>
      <c r="L109" s="9">
        <v>0</v>
      </c>
      <c r="M109" s="9">
        <v>0</v>
      </c>
      <c r="N109" s="9">
        <v>1</v>
      </c>
      <c r="O109" s="9">
        <v>0</v>
      </c>
      <c r="P109" s="9">
        <v>0</v>
      </c>
      <c r="Q109" s="9">
        <v>0</v>
      </c>
      <c r="R109" s="9">
        <v>0</v>
      </c>
      <c r="S109" s="9">
        <v>0</v>
      </c>
      <c r="T109" s="9">
        <v>0</v>
      </c>
      <c r="U109" s="9">
        <v>0</v>
      </c>
      <c r="V109" s="9">
        <v>0</v>
      </c>
      <c r="W109" s="9">
        <v>0</v>
      </c>
      <c r="X109" s="9">
        <v>0</v>
      </c>
      <c r="Y109" s="9">
        <v>0</v>
      </c>
      <c r="Z109" s="9">
        <v>0</v>
      </c>
      <c r="AA109" s="9">
        <v>0</v>
      </c>
      <c r="AB109" s="9">
        <f t="shared" si="1"/>
        <v>1</v>
      </c>
    </row>
    <row r="110" spans="1:28" x14ac:dyDescent="0.55000000000000004">
      <c r="A110" s="9">
        <v>17</v>
      </c>
      <c r="B110" s="9">
        <v>0</v>
      </c>
      <c r="C110" s="9">
        <v>0</v>
      </c>
      <c r="D110" s="9">
        <v>0</v>
      </c>
      <c r="E110" s="9">
        <v>0</v>
      </c>
      <c r="F110" s="9">
        <v>0</v>
      </c>
      <c r="G110" s="9">
        <v>0</v>
      </c>
      <c r="H110" s="9">
        <v>0</v>
      </c>
      <c r="I110" s="9">
        <v>0</v>
      </c>
      <c r="J110" s="9">
        <v>0</v>
      </c>
      <c r="K110" s="9">
        <v>0</v>
      </c>
      <c r="L110" s="9">
        <v>0</v>
      </c>
      <c r="M110" s="9">
        <v>0</v>
      </c>
      <c r="N110" s="9">
        <v>1</v>
      </c>
      <c r="O110" s="9">
        <v>0</v>
      </c>
      <c r="P110" s="9">
        <v>0</v>
      </c>
      <c r="Q110" s="9">
        <v>0</v>
      </c>
      <c r="R110" s="9">
        <v>0</v>
      </c>
      <c r="S110" s="9">
        <v>0</v>
      </c>
      <c r="T110" s="9">
        <v>0</v>
      </c>
      <c r="U110" s="9">
        <v>0</v>
      </c>
      <c r="V110" s="9">
        <v>0</v>
      </c>
      <c r="W110" s="9">
        <v>0</v>
      </c>
      <c r="X110" s="9">
        <v>0</v>
      </c>
      <c r="Y110" s="9">
        <v>0</v>
      </c>
      <c r="Z110" s="9">
        <v>0</v>
      </c>
      <c r="AA110" s="9">
        <v>0</v>
      </c>
      <c r="AB110" s="9">
        <f t="shared" si="1"/>
        <v>1</v>
      </c>
    </row>
    <row r="111" spans="1:28" x14ac:dyDescent="0.55000000000000004">
      <c r="A111" s="9">
        <v>36</v>
      </c>
      <c r="B111" s="9">
        <v>0</v>
      </c>
      <c r="C111" s="9">
        <v>0</v>
      </c>
      <c r="D111" s="9">
        <v>0</v>
      </c>
      <c r="E111" s="9">
        <v>0</v>
      </c>
      <c r="F111" s="9">
        <v>0</v>
      </c>
      <c r="G111" s="9">
        <v>0</v>
      </c>
      <c r="H111" s="9">
        <v>0</v>
      </c>
      <c r="I111" s="9">
        <v>0</v>
      </c>
      <c r="J111" s="9">
        <v>0</v>
      </c>
      <c r="K111" s="9">
        <v>0</v>
      </c>
      <c r="L111" s="9">
        <v>0</v>
      </c>
      <c r="M111" s="9">
        <v>0</v>
      </c>
      <c r="N111" s="9">
        <v>0</v>
      </c>
      <c r="O111" s="9">
        <v>0</v>
      </c>
      <c r="P111" s="9">
        <v>0</v>
      </c>
      <c r="Q111" s="9">
        <v>0</v>
      </c>
      <c r="R111" s="9">
        <v>0</v>
      </c>
      <c r="S111" s="9">
        <v>0</v>
      </c>
      <c r="T111" s="9">
        <v>0</v>
      </c>
      <c r="U111" s="9">
        <v>0</v>
      </c>
      <c r="V111" s="9">
        <v>0</v>
      </c>
      <c r="W111" s="9">
        <v>0</v>
      </c>
      <c r="X111" s="9">
        <v>0</v>
      </c>
      <c r="Y111" s="9">
        <v>0</v>
      </c>
      <c r="Z111" s="9">
        <v>0</v>
      </c>
      <c r="AA111" s="9">
        <v>0</v>
      </c>
      <c r="AB111" s="9">
        <f t="shared" si="1"/>
        <v>0</v>
      </c>
    </row>
    <row r="112" spans="1:28" x14ac:dyDescent="0.55000000000000004">
      <c r="A112" s="9">
        <v>38</v>
      </c>
      <c r="B112" s="9">
        <v>0</v>
      </c>
      <c r="C112" s="9">
        <v>0</v>
      </c>
      <c r="D112" s="9">
        <v>0</v>
      </c>
      <c r="E112" s="9">
        <v>0</v>
      </c>
      <c r="F112" s="9">
        <v>0</v>
      </c>
      <c r="G112" s="9">
        <v>0</v>
      </c>
      <c r="H112" s="9">
        <v>0</v>
      </c>
      <c r="I112" s="9">
        <v>0</v>
      </c>
      <c r="J112" s="9">
        <v>0</v>
      </c>
      <c r="K112" s="9">
        <v>0</v>
      </c>
      <c r="L112" s="9">
        <v>0</v>
      </c>
      <c r="M112" s="9">
        <v>0</v>
      </c>
      <c r="N112" s="9">
        <v>0</v>
      </c>
      <c r="O112" s="9">
        <v>0</v>
      </c>
      <c r="P112" s="9">
        <v>0</v>
      </c>
      <c r="Q112" s="9">
        <v>0</v>
      </c>
      <c r="R112" s="9">
        <v>0</v>
      </c>
      <c r="S112" s="9">
        <v>0</v>
      </c>
      <c r="T112" s="9">
        <v>0</v>
      </c>
      <c r="U112" s="9">
        <v>0</v>
      </c>
      <c r="V112" s="9">
        <v>0</v>
      </c>
      <c r="W112" s="9">
        <v>0</v>
      </c>
      <c r="X112" s="9">
        <v>0</v>
      </c>
      <c r="Y112" s="9">
        <v>0</v>
      </c>
      <c r="Z112" s="9">
        <v>0</v>
      </c>
      <c r="AA112" s="9">
        <v>0</v>
      </c>
      <c r="AB112" s="9">
        <f t="shared" si="1"/>
        <v>0</v>
      </c>
    </row>
    <row r="113" spans="1:28" x14ac:dyDescent="0.55000000000000004">
      <c r="A113" s="9">
        <v>42</v>
      </c>
      <c r="B113" s="9">
        <v>0</v>
      </c>
      <c r="C113" s="9">
        <v>0</v>
      </c>
      <c r="D113" s="9">
        <v>0</v>
      </c>
      <c r="E113" s="9">
        <v>0</v>
      </c>
      <c r="F113" s="9">
        <v>0</v>
      </c>
      <c r="G113" s="9">
        <v>0</v>
      </c>
      <c r="H113" s="9">
        <v>0</v>
      </c>
      <c r="I113" s="9">
        <v>0</v>
      </c>
      <c r="J113" s="9">
        <v>0</v>
      </c>
      <c r="K113" s="9">
        <v>0</v>
      </c>
      <c r="L113" s="9">
        <v>0</v>
      </c>
      <c r="M113" s="9">
        <v>0</v>
      </c>
      <c r="N113" s="9">
        <v>1</v>
      </c>
      <c r="O113" s="9">
        <v>0</v>
      </c>
      <c r="P113" s="9">
        <v>0</v>
      </c>
      <c r="Q113" s="9">
        <v>0</v>
      </c>
      <c r="R113" s="9">
        <v>0</v>
      </c>
      <c r="S113" s="9">
        <v>0</v>
      </c>
      <c r="T113" s="9">
        <v>0</v>
      </c>
      <c r="U113" s="9">
        <v>0</v>
      </c>
      <c r="V113" s="9">
        <v>0</v>
      </c>
      <c r="W113" s="9">
        <v>0</v>
      </c>
      <c r="X113" s="9">
        <v>0</v>
      </c>
      <c r="Y113" s="9">
        <v>0</v>
      </c>
      <c r="Z113" s="9">
        <v>0</v>
      </c>
      <c r="AA113" s="9">
        <v>0</v>
      </c>
      <c r="AB113" s="9">
        <f t="shared" si="1"/>
        <v>1</v>
      </c>
    </row>
    <row r="114" spans="1:28" x14ac:dyDescent="0.55000000000000004">
      <c r="A114" s="9">
        <v>46</v>
      </c>
      <c r="B114" s="9">
        <v>0</v>
      </c>
      <c r="C114" s="9">
        <v>0</v>
      </c>
      <c r="D114" s="9">
        <v>0</v>
      </c>
      <c r="E114" s="9">
        <v>0</v>
      </c>
      <c r="F114" s="9">
        <v>0</v>
      </c>
      <c r="G114" s="9">
        <v>0</v>
      </c>
      <c r="H114" s="9">
        <v>0</v>
      </c>
      <c r="I114" s="9">
        <v>0</v>
      </c>
      <c r="J114" s="9">
        <v>0</v>
      </c>
      <c r="K114" s="9">
        <v>0</v>
      </c>
      <c r="L114" s="9">
        <v>0</v>
      </c>
      <c r="M114" s="9">
        <v>0</v>
      </c>
      <c r="N114" s="9">
        <v>0</v>
      </c>
      <c r="O114" s="9">
        <v>0</v>
      </c>
      <c r="P114" s="9">
        <v>0</v>
      </c>
      <c r="Q114" s="9">
        <v>0</v>
      </c>
      <c r="R114" s="9">
        <v>0</v>
      </c>
      <c r="S114" s="9">
        <v>0</v>
      </c>
      <c r="T114" s="9">
        <v>0</v>
      </c>
      <c r="U114" s="9">
        <v>0</v>
      </c>
      <c r="V114" s="9">
        <v>0</v>
      </c>
      <c r="W114" s="9">
        <v>0</v>
      </c>
      <c r="X114" s="9">
        <v>0</v>
      </c>
      <c r="Y114" s="9">
        <v>0</v>
      </c>
      <c r="Z114" s="9">
        <v>0</v>
      </c>
      <c r="AA114" s="9">
        <v>0</v>
      </c>
      <c r="AB114" s="9">
        <f t="shared" si="1"/>
        <v>0</v>
      </c>
    </row>
    <row r="115" spans="1:28" x14ac:dyDescent="0.55000000000000004">
      <c r="A115" s="9">
        <v>68</v>
      </c>
      <c r="B115" s="9">
        <v>0</v>
      </c>
      <c r="C115" s="9">
        <v>0</v>
      </c>
      <c r="D115" s="9">
        <v>0</v>
      </c>
      <c r="E115" s="9">
        <v>0</v>
      </c>
      <c r="F115" s="9">
        <v>0</v>
      </c>
      <c r="G115" s="9">
        <v>0</v>
      </c>
      <c r="H115" s="9">
        <v>0</v>
      </c>
      <c r="I115" s="9">
        <v>0</v>
      </c>
      <c r="J115" s="9">
        <v>0</v>
      </c>
      <c r="K115" s="9">
        <v>0</v>
      </c>
      <c r="L115" s="9">
        <v>0</v>
      </c>
      <c r="M115" s="9">
        <v>0</v>
      </c>
      <c r="N115" s="9">
        <v>0</v>
      </c>
      <c r="O115" s="9">
        <v>0</v>
      </c>
      <c r="P115" s="9">
        <v>0</v>
      </c>
      <c r="Q115" s="9">
        <v>0</v>
      </c>
      <c r="R115" s="9">
        <v>0</v>
      </c>
      <c r="S115" s="9">
        <v>0</v>
      </c>
      <c r="T115" s="9">
        <v>0</v>
      </c>
      <c r="U115" s="9">
        <v>0</v>
      </c>
      <c r="V115" s="9">
        <v>0</v>
      </c>
      <c r="W115" s="9">
        <v>0</v>
      </c>
      <c r="X115" s="9">
        <v>0</v>
      </c>
      <c r="Y115" s="9">
        <v>0</v>
      </c>
      <c r="Z115" s="9">
        <v>0</v>
      </c>
      <c r="AA115" s="9">
        <v>0</v>
      </c>
      <c r="AB115" s="9">
        <f t="shared" si="1"/>
        <v>0</v>
      </c>
    </row>
    <row r="116" spans="1:28" x14ac:dyDescent="0.55000000000000004">
      <c r="A116" s="9">
        <v>80</v>
      </c>
      <c r="B116" s="9">
        <v>0</v>
      </c>
      <c r="C116" s="9">
        <v>0</v>
      </c>
      <c r="D116" s="9">
        <v>0</v>
      </c>
      <c r="E116" s="9">
        <v>0</v>
      </c>
      <c r="F116" s="9">
        <v>0</v>
      </c>
      <c r="G116" s="9">
        <v>0</v>
      </c>
      <c r="H116" s="9">
        <v>0</v>
      </c>
      <c r="I116" s="9">
        <v>0</v>
      </c>
      <c r="J116" s="9">
        <v>0</v>
      </c>
      <c r="K116" s="9">
        <v>0</v>
      </c>
      <c r="L116" s="9">
        <v>0</v>
      </c>
      <c r="M116" s="9">
        <v>1</v>
      </c>
      <c r="N116" s="9">
        <v>0</v>
      </c>
      <c r="O116" s="9">
        <v>0</v>
      </c>
      <c r="P116" s="9">
        <v>0</v>
      </c>
      <c r="Q116" s="9">
        <v>0</v>
      </c>
      <c r="R116" s="9">
        <v>0</v>
      </c>
      <c r="S116" s="9">
        <v>0</v>
      </c>
      <c r="T116" s="9">
        <v>0</v>
      </c>
      <c r="U116" s="9">
        <v>0</v>
      </c>
      <c r="V116" s="9">
        <v>0</v>
      </c>
      <c r="W116" s="9">
        <v>0</v>
      </c>
      <c r="X116" s="9">
        <v>0</v>
      </c>
      <c r="Y116" s="9">
        <v>0</v>
      </c>
      <c r="Z116" s="9">
        <v>0</v>
      </c>
      <c r="AA116" s="9">
        <v>0</v>
      </c>
      <c r="AB116" s="9">
        <f t="shared" si="1"/>
        <v>1</v>
      </c>
    </row>
    <row r="117" spans="1:28" x14ac:dyDescent="0.55000000000000004">
      <c r="A117" s="9">
        <v>88</v>
      </c>
      <c r="B117" s="9">
        <v>0</v>
      </c>
      <c r="C117" s="9">
        <v>0</v>
      </c>
      <c r="D117" s="9">
        <v>0</v>
      </c>
      <c r="E117" s="9">
        <v>0</v>
      </c>
      <c r="F117" s="9">
        <v>0</v>
      </c>
      <c r="G117" s="9">
        <v>0</v>
      </c>
      <c r="H117" s="9">
        <v>0</v>
      </c>
      <c r="I117" s="9">
        <v>0</v>
      </c>
      <c r="J117" s="9">
        <v>0</v>
      </c>
      <c r="K117" s="9">
        <v>0</v>
      </c>
      <c r="L117" s="9">
        <v>0</v>
      </c>
      <c r="M117" s="9">
        <v>0</v>
      </c>
      <c r="N117" s="9">
        <v>0</v>
      </c>
      <c r="O117" s="9">
        <v>0</v>
      </c>
      <c r="P117" s="9">
        <v>0</v>
      </c>
      <c r="Q117" s="9">
        <v>0</v>
      </c>
      <c r="R117" s="9">
        <v>0</v>
      </c>
      <c r="S117" s="9">
        <v>0</v>
      </c>
      <c r="T117" s="9">
        <v>1</v>
      </c>
      <c r="U117" s="9">
        <v>0</v>
      </c>
      <c r="V117" s="9">
        <v>0</v>
      </c>
      <c r="W117" s="9">
        <v>0</v>
      </c>
      <c r="X117" s="9">
        <v>0</v>
      </c>
      <c r="Y117" s="9">
        <v>0</v>
      </c>
      <c r="Z117" s="9">
        <v>0</v>
      </c>
      <c r="AA117" s="9">
        <v>0</v>
      </c>
      <c r="AB117" s="9">
        <f t="shared" si="1"/>
        <v>1</v>
      </c>
    </row>
    <row r="118" spans="1:28" x14ac:dyDescent="0.55000000000000004">
      <c r="A118" s="9">
        <v>111</v>
      </c>
      <c r="B118" s="9">
        <v>0</v>
      </c>
      <c r="C118" s="9">
        <v>0</v>
      </c>
      <c r="D118" s="9">
        <v>0</v>
      </c>
      <c r="E118" s="9">
        <v>0</v>
      </c>
      <c r="F118" s="9">
        <v>0</v>
      </c>
      <c r="G118" s="9">
        <v>0</v>
      </c>
      <c r="H118" s="9">
        <v>0</v>
      </c>
      <c r="I118" s="9">
        <v>0</v>
      </c>
      <c r="J118" s="9">
        <v>0</v>
      </c>
      <c r="K118" s="9">
        <v>0</v>
      </c>
      <c r="L118" s="9">
        <v>0</v>
      </c>
      <c r="M118" s="9">
        <v>0</v>
      </c>
      <c r="N118" s="9">
        <v>0</v>
      </c>
      <c r="O118" s="9">
        <v>0</v>
      </c>
      <c r="P118" s="9">
        <v>0</v>
      </c>
      <c r="Q118" s="9">
        <v>0</v>
      </c>
      <c r="R118" s="9">
        <v>0</v>
      </c>
      <c r="S118" s="9">
        <v>0</v>
      </c>
      <c r="T118" s="9">
        <v>0</v>
      </c>
      <c r="U118" s="9">
        <v>0</v>
      </c>
      <c r="V118" s="9">
        <v>0</v>
      </c>
      <c r="W118" s="9">
        <v>0</v>
      </c>
      <c r="X118" s="9">
        <v>0</v>
      </c>
      <c r="Y118" s="9">
        <v>0</v>
      </c>
      <c r="Z118" s="9">
        <v>0</v>
      </c>
      <c r="AA118" s="9">
        <v>0</v>
      </c>
      <c r="AB118" s="9">
        <f t="shared" si="1"/>
        <v>0</v>
      </c>
    </row>
    <row r="119" spans="1:28" x14ac:dyDescent="0.55000000000000004">
      <c r="A119" s="9">
        <v>41</v>
      </c>
      <c r="B119" s="9">
        <v>0</v>
      </c>
      <c r="C119" s="9">
        <v>0</v>
      </c>
      <c r="D119" s="9">
        <v>0</v>
      </c>
      <c r="E119" s="9">
        <v>1</v>
      </c>
      <c r="F119" s="9">
        <v>1</v>
      </c>
      <c r="G119" s="9">
        <v>1</v>
      </c>
      <c r="H119" s="9">
        <v>0</v>
      </c>
      <c r="I119" s="9">
        <v>0</v>
      </c>
      <c r="J119" s="9">
        <v>0</v>
      </c>
      <c r="K119" s="9">
        <v>0</v>
      </c>
      <c r="L119" s="9">
        <v>0</v>
      </c>
      <c r="M119" s="9">
        <v>0</v>
      </c>
      <c r="N119" s="9">
        <v>0</v>
      </c>
      <c r="O119" s="9">
        <v>0</v>
      </c>
      <c r="P119" s="9">
        <v>0</v>
      </c>
      <c r="Q119" s="9">
        <v>0</v>
      </c>
      <c r="R119" s="9">
        <v>0</v>
      </c>
      <c r="S119" s="9">
        <v>0</v>
      </c>
      <c r="T119" s="9">
        <v>0</v>
      </c>
      <c r="U119" s="9">
        <v>0</v>
      </c>
      <c r="V119" s="9">
        <v>0</v>
      </c>
      <c r="W119" s="9">
        <v>1</v>
      </c>
      <c r="X119" s="9">
        <v>0</v>
      </c>
      <c r="Y119" s="9">
        <v>0</v>
      </c>
      <c r="Z119" s="9">
        <v>0</v>
      </c>
      <c r="AA119" s="9">
        <v>0</v>
      </c>
      <c r="AB119" s="9">
        <f t="shared" si="1"/>
        <v>4</v>
      </c>
    </row>
    <row r="120" spans="1:28" x14ac:dyDescent="0.55000000000000004">
      <c r="A120" s="9">
        <v>118</v>
      </c>
      <c r="B120" s="9">
        <v>0</v>
      </c>
      <c r="C120" s="9">
        <v>1</v>
      </c>
      <c r="D120" s="9">
        <v>0</v>
      </c>
      <c r="E120" s="9">
        <v>0</v>
      </c>
      <c r="F120" s="9">
        <v>0</v>
      </c>
      <c r="G120" s="9">
        <v>0</v>
      </c>
      <c r="H120" s="9">
        <v>0</v>
      </c>
      <c r="I120" s="9">
        <v>0</v>
      </c>
      <c r="J120" s="9">
        <v>0</v>
      </c>
      <c r="K120" s="9">
        <v>0</v>
      </c>
      <c r="L120" s="9">
        <v>0</v>
      </c>
      <c r="M120" s="9">
        <v>0</v>
      </c>
      <c r="N120" s="9">
        <v>0</v>
      </c>
      <c r="O120" s="9">
        <v>0</v>
      </c>
      <c r="P120" s="9">
        <v>0</v>
      </c>
      <c r="Q120" s="9">
        <v>0</v>
      </c>
      <c r="R120" s="9">
        <v>0</v>
      </c>
      <c r="S120" s="9">
        <v>0</v>
      </c>
      <c r="T120" s="9">
        <v>0</v>
      </c>
      <c r="U120" s="9">
        <v>0</v>
      </c>
      <c r="V120" s="9">
        <v>0</v>
      </c>
      <c r="W120" s="9">
        <v>0</v>
      </c>
      <c r="X120" s="9">
        <v>0</v>
      </c>
      <c r="Y120" s="9">
        <v>0</v>
      </c>
      <c r="Z120" s="9">
        <v>0</v>
      </c>
      <c r="AA120" s="9">
        <v>0</v>
      </c>
      <c r="AB120" s="9">
        <f t="shared" si="1"/>
        <v>1</v>
      </c>
    </row>
    <row r="121" spans="1:28" x14ac:dyDescent="0.55000000000000004">
      <c r="A121" s="9">
        <v>96</v>
      </c>
      <c r="B121" s="9">
        <v>0</v>
      </c>
      <c r="C121" s="9">
        <v>0</v>
      </c>
      <c r="D121" s="9">
        <v>0</v>
      </c>
      <c r="E121" s="9">
        <v>0</v>
      </c>
      <c r="F121" s="9">
        <v>0</v>
      </c>
      <c r="G121" s="9">
        <v>0</v>
      </c>
      <c r="H121" s="9">
        <v>0</v>
      </c>
      <c r="I121" s="9">
        <v>0</v>
      </c>
      <c r="J121" s="9">
        <v>0</v>
      </c>
      <c r="K121" s="9">
        <v>0</v>
      </c>
      <c r="L121" s="9">
        <v>0</v>
      </c>
      <c r="M121" s="9">
        <v>0</v>
      </c>
      <c r="N121" s="9">
        <v>0</v>
      </c>
      <c r="O121" s="9">
        <v>0</v>
      </c>
      <c r="P121" s="9">
        <v>0</v>
      </c>
      <c r="Q121" s="9">
        <v>0</v>
      </c>
      <c r="R121" s="9">
        <v>0</v>
      </c>
      <c r="S121" s="9">
        <v>0</v>
      </c>
      <c r="T121" s="9">
        <v>0</v>
      </c>
      <c r="U121" s="9">
        <v>0</v>
      </c>
      <c r="V121" s="9">
        <v>0</v>
      </c>
      <c r="W121" s="9">
        <v>0</v>
      </c>
      <c r="X121" s="9">
        <v>0</v>
      </c>
      <c r="Y121" s="9">
        <v>0</v>
      </c>
      <c r="Z121" s="9">
        <v>0</v>
      </c>
      <c r="AA121" s="9">
        <v>0</v>
      </c>
      <c r="AB121" s="9">
        <f t="shared" si="1"/>
        <v>0</v>
      </c>
    </row>
    <row r="122" spans="1:28" x14ac:dyDescent="0.55000000000000004">
      <c r="A122" s="9">
        <v>57</v>
      </c>
      <c r="B122" s="9">
        <v>0</v>
      </c>
      <c r="C122" s="9">
        <v>0</v>
      </c>
      <c r="D122" s="9">
        <v>0</v>
      </c>
      <c r="E122" s="9">
        <v>0</v>
      </c>
      <c r="F122" s="9">
        <v>0</v>
      </c>
      <c r="G122" s="9">
        <v>0</v>
      </c>
      <c r="H122" s="9">
        <v>0</v>
      </c>
      <c r="I122" s="9">
        <v>0</v>
      </c>
      <c r="J122" s="9">
        <v>0</v>
      </c>
      <c r="K122" s="9">
        <v>0</v>
      </c>
      <c r="L122" s="9">
        <v>0</v>
      </c>
      <c r="M122" s="9">
        <v>0</v>
      </c>
      <c r="N122" s="9">
        <v>0</v>
      </c>
      <c r="O122" s="9">
        <v>0</v>
      </c>
      <c r="P122" s="9">
        <v>1</v>
      </c>
      <c r="Q122" s="9">
        <v>0</v>
      </c>
      <c r="R122" s="9">
        <v>0</v>
      </c>
      <c r="S122" s="9">
        <v>0</v>
      </c>
      <c r="T122" s="9">
        <v>0</v>
      </c>
      <c r="U122" s="9">
        <v>0</v>
      </c>
      <c r="V122" s="9">
        <v>0</v>
      </c>
      <c r="W122" s="9">
        <v>0</v>
      </c>
      <c r="X122" s="9">
        <v>0</v>
      </c>
      <c r="Y122" s="9">
        <v>0</v>
      </c>
      <c r="Z122" s="9">
        <v>0</v>
      </c>
      <c r="AA122" s="9">
        <v>0</v>
      </c>
      <c r="AB122" s="9">
        <f t="shared" si="1"/>
        <v>1</v>
      </c>
    </row>
    <row r="123" spans="1:28" x14ac:dyDescent="0.55000000000000004">
      <c r="A123" s="9"/>
      <c r="B123" s="9">
        <v>0</v>
      </c>
      <c r="C123" s="9">
        <v>2</v>
      </c>
      <c r="D123" s="9">
        <v>7</v>
      </c>
      <c r="E123" s="9">
        <v>5</v>
      </c>
      <c r="F123" s="9">
        <v>9</v>
      </c>
      <c r="G123" s="9">
        <v>1</v>
      </c>
      <c r="H123" s="9">
        <v>0</v>
      </c>
      <c r="I123" s="9">
        <v>17</v>
      </c>
      <c r="J123" s="9">
        <v>68</v>
      </c>
      <c r="K123" s="9">
        <v>0</v>
      </c>
      <c r="L123" s="9">
        <v>1</v>
      </c>
      <c r="M123" s="9">
        <v>11</v>
      </c>
      <c r="N123" s="9">
        <v>24</v>
      </c>
      <c r="O123" s="9">
        <v>12</v>
      </c>
      <c r="P123" s="9">
        <v>8</v>
      </c>
      <c r="Q123" s="9">
        <v>0</v>
      </c>
      <c r="R123" s="9">
        <v>1</v>
      </c>
      <c r="S123" s="9">
        <v>2</v>
      </c>
      <c r="T123" s="9">
        <v>4</v>
      </c>
      <c r="U123" s="9">
        <v>1</v>
      </c>
      <c r="V123" s="9">
        <v>2</v>
      </c>
      <c r="W123" s="9">
        <v>2</v>
      </c>
      <c r="X123" s="9">
        <v>2</v>
      </c>
      <c r="Y123" s="9">
        <v>4</v>
      </c>
      <c r="Z123" s="9">
        <v>1</v>
      </c>
      <c r="AA123" s="9">
        <v>1</v>
      </c>
      <c r="AB123" s="9">
        <f>COUNTIF(AB2:AB122,"&gt;=2")</f>
        <v>57</v>
      </c>
    </row>
    <row r="124" spans="1:28" x14ac:dyDescent="0.55000000000000004">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11">
        <f>AB123/119</f>
        <v>0.47899159663865548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7548A9-BAC1-4FFC-AEC5-D357946D9D9C}">
  <dimension ref="A1:R145"/>
  <sheetViews>
    <sheetView topLeftCell="B1" zoomScale="60" zoomScaleNormal="60" workbookViewId="0">
      <selection activeCell="P14" sqref="P14"/>
    </sheetView>
  </sheetViews>
  <sheetFormatPr defaultRowHeight="14.4" x14ac:dyDescent="0.55000000000000004"/>
  <cols>
    <col min="1" max="1" width="13.26171875" customWidth="1"/>
    <col min="4" max="4" width="22.68359375" bestFit="1" customWidth="1"/>
    <col min="5" max="5" width="11.62890625" bestFit="1" customWidth="1"/>
    <col min="6" max="6" width="14.20703125" customWidth="1"/>
    <col min="8" max="8" width="25.734375" customWidth="1"/>
    <col min="12" max="12" width="11.26171875" customWidth="1"/>
    <col min="14" max="14" width="38.578125" customWidth="1"/>
    <col min="15" max="15" width="15.734375" customWidth="1"/>
    <col min="16" max="16" width="26.83984375" customWidth="1"/>
    <col min="17" max="17" width="24.62890625" customWidth="1"/>
    <col min="18" max="18" width="15.1015625" style="7" customWidth="1"/>
  </cols>
  <sheetData>
    <row r="1" spans="1:18" x14ac:dyDescent="0.55000000000000004">
      <c r="A1" s="6" t="s">
        <v>709</v>
      </c>
    </row>
    <row r="2" spans="1:18" x14ac:dyDescent="0.55000000000000004">
      <c r="A2" t="s">
        <v>708</v>
      </c>
    </row>
    <row r="4" spans="1:18" x14ac:dyDescent="0.55000000000000004">
      <c r="A4" s="42" t="s">
        <v>704</v>
      </c>
      <c r="B4" s="42"/>
      <c r="C4" s="42"/>
      <c r="D4" s="42"/>
      <c r="E4" s="42"/>
      <c r="F4" s="42"/>
      <c r="G4" s="42"/>
      <c r="H4" s="42"/>
      <c r="I4" s="42"/>
      <c r="J4" s="42"/>
      <c r="K4" s="42"/>
      <c r="L4" s="42"/>
      <c r="M4" s="42"/>
      <c r="N4" s="42"/>
      <c r="O4" s="14" t="s">
        <v>705</v>
      </c>
      <c r="P4" s="43" t="s">
        <v>714</v>
      </c>
      <c r="Q4" s="44"/>
      <c r="R4" s="45"/>
    </row>
    <row r="5" spans="1:18" ht="57.6" x14ac:dyDescent="0.55000000000000004">
      <c r="A5" s="13" t="s">
        <v>604</v>
      </c>
      <c r="B5" s="13" t="s">
        <v>605</v>
      </c>
      <c r="C5" s="13" t="s">
        <v>606</v>
      </c>
      <c r="D5" s="13" t="s">
        <v>607</v>
      </c>
      <c r="E5" s="13" t="s">
        <v>608</v>
      </c>
      <c r="F5" s="13" t="s">
        <v>609</v>
      </c>
      <c r="G5" s="13" t="s">
        <v>610</v>
      </c>
      <c r="H5" s="13" t="s">
        <v>611</v>
      </c>
      <c r="I5" s="13" t="s">
        <v>612</v>
      </c>
      <c r="J5" s="13" t="s">
        <v>613</v>
      </c>
      <c r="K5" s="13" t="s">
        <v>614</v>
      </c>
      <c r="L5" s="13" t="s">
        <v>615</v>
      </c>
      <c r="M5" s="13" t="s">
        <v>616</v>
      </c>
      <c r="N5" s="13" t="s">
        <v>617</v>
      </c>
      <c r="O5" s="15" t="s">
        <v>706</v>
      </c>
      <c r="P5" s="16" t="s">
        <v>717</v>
      </c>
      <c r="Q5" s="16" t="s">
        <v>718</v>
      </c>
      <c r="R5" s="19" t="s">
        <v>713</v>
      </c>
    </row>
    <row r="6" spans="1:18" x14ac:dyDescent="0.55000000000000004">
      <c r="A6" s="13"/>
      <c r="B6" s="13"/>
      <c r="C6" s="13"/>
      <c r="D6" s="13"/>
      <c r="E6" s="13"/>
      <c r="F6" s="13"/>
      <c r="G6" s="13"/>
      <c r="H6" s="13"/>
      <c r="I6" s="13"/>
      <c r="J6" s="13"/>
      <c r="K6" s="13"/>
      <c r="L6" s="13"/>
      <c r="M6" s="13"/>
      <c r="N6" s="13"/>
      <c r="O6" s="15"/>
      <c r="P6" s="16" t="s">
        <v>715</v>
      </c>
      <c r="Q6" s="16" t="s">
        <v>716</v>
      </c>
      <c r="R6" s="19"/>
    </row>
    <row r="7" spans="1:18" x14ac:dyDescent="0.55000000000000004">
      <c r="A7" s="9" t="s">
        <v>618</v>
      </c>
      <c r="B7" s="9" t="s">
        <v>619</v>
      </c>
      <c r="C7" s="9">
        <v>215</v>
      </c>
      <c r="D7" s="9" t="s">
        <v>620</v>
      </c>
      <c r="E7" s="9">
        <v>5312</v>
      </c>
      <c r="F7" s="9" t="s">
        <v>621</v>
      </c>
      <c r="G7" s="9">
        <v>56</v>
      </c>
      <c r="H7" s="9" t="s">
        <v>622</v>
      </c>
      <c r="I7" s="9">
        <v>2016</v>
      </c>
      <c r="J7" s="9">
        <v>2016</v>
      </c>
      <c r="K7" s="9" t="s">
        <v>623</v>
      </c>
      <c r="L7" s="10">
        <v>4057801</v>
      </c>
      <c r="M7" s="9" t="s">
        <v>624</v>
      </c>
      <c r="N7" s="9" t="s">
        <v>625</v>
      </c>
      <c r="O7" s="17">
        <f>L7/16674854</f>
        <v>0.24334851747427594</v>
      </c>
      <c r="P7" s="18">
        <f>R7/119</f>
        <v>0.5714285714285714</v>
      </c>
      <c r="Q7" s="18">
        <f>R7/106</f>
        <v>0.64150943396226412</v>
      </c>
      <c r="R7" s="20">
        <v>68</v>
      </c>
    </row>
    <row r="8" spans="1:18" x14ac:dyDescent="0.55000000000000004">
      <c r="A8" s="9" t="s">
        <v>618</v>
      </c>
      <c r="B8" s="9" t="s">
        <v>619</v>
      </c>
      <c r="C8" s="9">
        <v>215</v>
      </c>
      <c r="D8" s="9" t="s">
        <v>620</v>
      </c>
      <c r="E8" s="9">
        <v>5312</v>
      </c>
      <c r="F8" s="9" t="s">
        <v>621</v>
      </c>
      <c r="G8" s="9">
        <v>27</v>
      </c>
      <c r="H8" s="9" t="s">
        <v>626</v>
      </c>
      <c r="I8" s="9">
        <v>2016</v>
      </c>
      <c r="J8" s="9">
        <v>2016</v>
      </c>
      <c r="K8" s="9" t="s">
        <v>623</v>
      </c>
      <c r="L8" s="10">
        <v>1234360</v>
      </c>
      <c r="M8" s="9" t="s">
        <v>624</v>
      </c>
      <c r="N8" s="9" t="s">
        <v>625</v>
      </c>
      <c r="O8" s="17">
        <f t="shared" ref="O8:O71" si="0">L8/16674854</f>
        <v>7.402523584314441E-2</v>
      </c>
      <c r="P8" s="18">
        <f t="shared" ref="P8:P71" si="1">R8/119</f>
        <v>9.2436974789915971E-2</v>
      </c>
      <c r="Q8" s="18">
        <f t="shared" ref="Q8:Q71" si="2">R8/106</f>
        <v>0.10377358490566038</v>
      </c>
      <c r="R8" s="20">
        <v>11</v>
      </c>
    </row>
    <row r="9" spans="1:18" x14ac:dyDescent="0.55000000000000004">
      <c r="A9" s="9" t="s">
        <v>618</v>
      </c>
      <c r="B9" s="9" t="s">
        <v>619</v>
      </c>
      <c r="C9" s="9">
        <v>215</v>
      </c>
      <c r="D9" s="9" t="s">
        <v>620</v>
      </c>
      <c r="E9" s="9">
        <v>5312</v>
      </c>
      <c r="F9" s="9" t="s">
        <v>621</v>
      </c>
      <c r="G9" s="9">
        <v>176</v>
      </c>
      <c r="H9" s="9" t="s">
        <v>627</v>
      </c>
      <c r="I9" s="9">
        <v>2016</v>
      </c>
      <c r="J9" s="9">
        <v>2016</v>
      </c>
      <c r="K9" s="9" t="s">
        <v>623</v>
      </c>
      <c r="L9" s="10">
        <v>1121290</v>
      </c>
      <c r="M9" s="9" t="s">
        <v>624</v>
      </c>
      <c r="N9" s="9" t="s">
        <v>625</v>
      </c>
      <c r="O9" s="17">
        <f t="shared" si="0"/>
        <v>6.7244366877215231E-2</v>
      </c>
      <c r="P9" s="18">
        <f t="shared" si="1"/>
        <v>5.8823529411764705E-2</v>
      </c>
      <c r="Q9" s="18">
        <f t="shared" si="2"/>
        <v>6.6037735849056603E-2</v>
      </c>
      <c r="R9" s="20">
        <v>7</v>
      </c>
    </row>
    <row r="10" spans="1:18" x14ac:dyDescent="0.55000000000000004">
      <c r="A10" s="9" t="s">
        <v>618</v>
      </c>
      <c r="B10" s="9" t="s">
        <v>619</v>
      </c>
      <c r="C10" s="9">
        <v>215</v>
      </c>
      <c r="D10" s="9" t="s">
        <v>620</v>
      </c>
      <c r="E10" s="9">
        <v>5312</v>
      </c>
      <c r="F10" s="9" t="s">
        <v>621</v>
      </c>
      <c r="G10" s="9">
        <v>125</v>
      </c>
      <c r="H10" s="9" t="s">
        <v>628</v>
      </c>
      <c r="I10" s="9">
        <v>2016</v>
      </c>
      <c r="J10" s="9">
        <v>2016</v>
      </c>
      <c r="K10" s="9" t="s">
        <v>623</v>
      </c>
      <c r="L10" s="10">
        <v>1008706</v>
      </c>
      <c r="M10" s="9" t="s">
        <v>624</v>
      </c>
      <c r="N10" s="9" t="s">
        <v>625</v>
      </c>
      <c r="O10" s="17">
        <f t="shared" si="0"/>
        <v>6.0492643593760997E-2</v>
      </c>
      <c r="P10" s="18">
        <f t="shared" si="1"/>
        <v>7.5630252100840331E-2</v>
      </c>
      <c r="Q10" s="18">
        <f t="shared" si="2"/>
        <v>8.4905660377358486E-2</v>
      </c>
      <c r="R10" s="20">
        <v>9</v>
      </c>
    </row>
    <row r="11" spans="1:18" x14ac:dyDescent="0.55000000000000004">
      <c r="A11" s="9" t="s">
        <v>618</v>
      </c>
      <c r="B11" s="9" t="s">
        <v>619</v>
      </c>
      <c r="C11" s="9">
        <v>215</v>
      </c>
      <c r="D11" s="9" t="s">
        <v>620</v>
      </c>
      <c r="E11" s="9">
        <v>5312</v>
      </c>
      <c r="F11" s="9" t="s">
        <v>621</v>
      </c>
      <c r="G11" s="9">
        <v>289</v>
      </c>
      <c r="H11" s="9" t="s">
        <v>629</v>
      </c>
      <c r="I11" s="9">
        <v>2016</v>
      </c>
      <c r="J11" s="9">
        <v>2016</v>
      </c>
      <c r="K11" s="9" t="s">
        <v>623</v>
      </c>
      <c r="L11" s="10">
        <v>900000</v>
      </c>
      <c r="M11" s="9" t="s">
        <v>630</v>
      </c>
      <c r="N11" s="9" t="s">
        <v>631</v>
      </c>
      <c r="O11" s="17">
        <f t="shared" si="0"/>
        <v>5.3973486064705575E-2</v>
      </c>
      <c r="P11" s="18">
        <f t="shared" si="1"/>
        <v>0.20168067226890757</v>
      </c>
      <c r="Q11" s="18">
        <f t="shared" si="2"/>
        <v>0.22641509433962265</v>
      </c>
      <c r="R11" s="20">
        <v>24</v>
      </c>
    </row>
    <row r="12" spans="1:18" x14ac:dyDescent="0.55000000000000004">
      <c r="A12" s="9" t="s">
        <v>618</v>
      </c>
      <c r="B12" s="9" t="s">
        <v>619</v>
      </c>
      <c r="C12" s="9">
        <v>215</v>
      </c>
      <c r="D12" s="9" t="s">
        <v>620</v>
      </c>
      <c r="E12" s="9">
        <v>5312</v>
      </c>
      <c r="F12" s="9" t="s">
        <v>621</v>
      </c>
      <c r="G12" s="9">
        <v>267</v>
      </c>
      <c r="H12" s="9" t="s">
        <v>632</v>
      </c>
      <c r="I12" s="9">
        <v>2016</v>
      </c>
      <c r="J12" s="9">
        <v>2016</v>
      </c>
      <c r="K12" s="9" t="s">
        <v>623</v>
      </c>
      <c r="L12" s="10">
        <v>860000</v>
      </c>
      <c r="M12" s="9" t="s">
        <v>630</v>
      </c>
      <c r="N12" s="9" t="s">
        <v>631</v>
      </c>
      <c r="O12" s="17">
        <f t="shared" si="0"/>
        <v>5.1574664461829768E-2</v>
      </c>
      <c r="P12" s="18">
        <f t="shared" si="1"/>
        <v>6.7226890756302518E-2</v>
      </c>
      <c r="Q12" s="18">
        <f t="shared" si="2"/>
        <v>7.5471698113207544E-2</v>
      </c>
      <c r="R12" s="20">
        <v>8</v>
      </c>
    </row>
    <row r="13" spans="1:18" x14ac:dyDescent="0.55000000000000004">
      <c r="A13" s="9" t="s">
        <v>618</v>
      </c>
      <c r="B13" s="9" t="s">
        <v>619</v>
      </c>
      <c r="C13" s="9">
        <v>215</v>
      </c>
      <c r="D13" s="9" t="s">
        <v>620</v>
      </c>
      <c r="E13" s="9">
        <v>5312</v>
      </c>
      <c r="F13" s="9" t="s">
        <v>621</v>
      </c>
      <c r="G13" s="9">
        <v>242</v>
      </c>
      <c r="H13" s="9" t="s">
        <v>633</v>
      </c>
      <c r="I13" s="9">
        <v>2016</v>
      </c>
      <c r="J13" s="9">
        <v>2016</v>
      </c>
      <c r="K13" s="9" t="s">
        <v>623</v>
      </c>
      <c r="L13" s="10">
        <v>780000</v>
      </c>
      <c r="M13" s="9" t="s">
        <v>630</v>
      </c>
      <c r="N13" s="9" t="s">
        <v>631</v>
      </c>
      <c r="O13" s="17">
        <f t="shared" si="0"/>
        <v>4.6777021256078168E-2</v>
      </c>
      <c r="P13" s="18">
        <f t="shared" si="1"/>
        <v>3.3613445378151259E-2</v>
      </c>
      <c r="Q13" s="18">
        <f t="shared" si="2"/>
        <v>3.7735849056603772E-2</v>
      </c>
      <c r="R13" s="20">
        <v>4</v>
      </c>
    </row>
    <row r="14" spans="1:18" x14ac:dyDescent="0.55000000000000004">
      <c r="A14" s="9" t="s">
        <v>618</v>
      </c>
      <c r="B14" s="9" t="s">
        <v>619</v>
      </c>
      <c r="C14" s="9">
        <v>215</v>
      </c>
      <c r="D14" s="9" t="s">
        <v>620</v>
      </c>
      <c r="E14" s="9">
        <v>5312</v>
      </c>
      <c r="F14" s="9" t="s">
        <v>621</v>
      </c>
      <c r="G14" s="9">
        <v>83</v>
      </c>
      <c r="H14" s="9" t="s">
        <v>634</v>
      </c>
      <c r="I14" s="9">
        <v>2016</v>
      </c>
      <c r="J14" s="9">
        <v>2016</v>
      </c>
      <c r="K14" s="9" t="s">
        <v>623</v>
      </c>
      <c r="L14" s="10">
        <v>775254</v>
      </c>
      <c r="M14" s="9" t="s">
        <v>624</v>
      </c>
      <c r="N14" s="9" t="s">
        <v>625</v>
      </c>
      <c r="O14" s="17">
        <f t="shared" si="0"/>
        <v>4.6492401072896948E-2</v>
      </c>
      <c r="P14" s="18">
        <f t="shared" si="1"/>
        <v>0.10084033613445378</v>
      </c>
      <c r="Q14" s="18">
        <f t="shared" si="2"/>
        <v>0.11320754716981132</v>
      </c>
      <c r="R14" s="20">
        <v>12</v>
      </c>
    </row>
    <row r="15" spans="1:18" x14ac:dyDescent="0.55000000000000004">
      <c r="A15" s="9" t="s">
        <v>618</v>
      </c>
      <c r="B15" s="9" t="s">
        <v>619</v>
      </c>
      <c r="C15" s="9">
        <v>215</v>
      </c>
      <c r="D15" s="9" t="s">
        <v>620</v>
      </c>
      <c r="E15" s="9">
        <v>5312</v>
      </c>
      <c r="F15" s="9" t="s">
        <v>621</v>
      </c>
      <c r="G15" s="9">
        <v>122</v>
      </c>
      <c r="H15" s="9" t="s">
        <v>635</v>
      </c>
      <c r="I15" s="9">
        <v>2016</v>
      </c>
      <c r="J15" s="9">
        <v>2016</v>
      </c>
      <c r="K15" s="9" t="s">
        <v>623</v>
      </c>
      <c r="L15" s="10">
        <v>761345</v>
      </c>
      <c r="M15" s="9" t="s">
        <v>624</v>
      </c>
      <c r="N15" s="9" t="s">
        <v>625</v>
      </c>
      <c r="O15" s="17">
        <f t="shared" si="0"/>
        <v>4.5658270831036962E-2</v>
      </c>
      <c r="P15" s="18">
        <f t="shared" si="1"/>
        <v>8.4033613445378148E-3</v>
      </c>
      <c r="Q15" s="18">
        <f t="shared" si="2"/>
        <v>9.433962264150943E-3</v>
      </c>
      <c r="R15" s="20">
        <v>1</v>
      </c>
    </row>
    <row r="16" spans="1:18" x14ac:dyDescent="0.55000000000000004">
      <c r="A16" s="9" t="s">
        <v>618</v>
      </c>
      <c r="B16" s="9" t="s">
        <v>619</v>
      </c>
      <c r="C16" s="9">
        <v>215</v>
      </c>
      <c r="D16" s="9" t="s">
        <v>620</v>
      </c>
      <c r="E16" s="9">
        <v>5312</v>
      </c>
      <c r="F16" s="9" t="s">
        <v>621</v>
      </c>
      <c r="G16" s="9">
        <v>249</v>
      </c>
      <c r="H16" s="9" t="s">
        <v>636</v>
      </c>
      <c r="I16" s="9">
        <v>2016</v>
      </c>
      <c r="J16" s="9">
        <v>2016</v>
      </c>
      <c r="K16" s="9" t="s">
        <v>623</v>
      </c>
      <c r="L16" s="10">
        <v>726305</v>
      </c>
      <c r="M16" s="9" t="s">
        <v>624</v>
      </c>
      <c r="N16" s="9" t="s">
        <v>625</v>
      </c>
      <c r="O16" s="17">
        <f t="shared" si="0"/>
        <v>4.355690310691776E-2</v>
      </c>
      <c r="P16" s="18">
        <f t="shared" si="1"/>
        <v>8.4033613445378148E-3</v>
      </c>
      <c r="Q16" s="18">
        <f t="shared" si="2"/>
        <v>9.433962264150943E-3</v>
      </c>
      <c r="R16" s="20">
        <v>1</v>
      </c>
    </row>
    <row r="17" spans="1:18" x14ac:dyDescent="0.55000000000000004">
      <c r="A17" s="9" t="s">
        <v>618</v>
      </c>
      <c r="B17" s="9" t="s">
        <v>619</v>
      </c>
      <c r="C17" s="9">
        <v>215</v>
      </c>
      <c r="D17" s="9" t="s">
        <v>620</v>
      </c>
      <c r="E17" s="9">
        <v>5312</v>
      </c>
      <c r="F17" s="9" t="s">
        <v>621</v>
      </c>
      <c r="G17" s="9">
        <v>217</v>
      </c>
      <c r="H17" s="9" t="s">
        <v>637</v>
      </c>
      <c r="I17" s="9">
        <v>2016</v>
      </c>
      <c r="J17" s="9">
        <v>2016</v>
      </c>
      <c r="K17" s="9" t="s">
        <v>623</v>
      </c>
      <c r="L17" s="10">
        <v>547864</v>
      </c>
      <c r="M17" s="9" t="s">
        <v>624</v>
      </c>
      <c r="N17" s="9" t="s">
        <v>625</v>
      </c>
      <c r="O17" s="17">
        <f t="shared" si="0"/>
        <v>3.2855699965948726E-2</v>
      </c>
      <c r="P17" s="18">
        <f t="shared" si="1"/>
        <v>4.2016806722689079E-2</v>
      </c>
      <c r="Q17" s="18">
        <f t="shared" si="2"/>
        <v>4.716981132075472E-2</v>
      </c>
      <c r="R17" s="20">
        <v>5</v>
      </c>
    </row>
    <row r="18" spans="1:18" x14ac:dyDescent="0.55000000000000004">
      <c r="A18" s="9" t="s">
        <v>618</v>
      </c>
      <c r="B18" s="9" t="s">
        <v>619</v>
      </c>
      <c r="C18" s="9">
        <v>215</v>
      </c>
      <c r="D18" s="9" t="s">
        <v>620</v>
      </c>
      <c r="E18" s="9">
        <v>5312</v>
      </c>
      <c r="F18" s="9" t="s">
        <v>621</v>
      </c>
      <c r="G18" s="9">
        <v>486</v>
      </c>
      <c r="H18" s="9" t="s">
        <v>638</v>
      </c>
      <c r="I18" s="9">
        <v>2016</v>
      </c>
      <c r="J18" s="9">
        <v>2016</v>
      </c>
      <c r="K18" s="9" t="s">
        <v>623</v>
      </c>
      <c r="L18" s="10">
        <v>460794</v>
      </c>
      <c r="M18" s="9" t="s">
        <v>624</v>
      </c>
      <c r="N18" s="9" t="s">
        <v>625</v>
      </c>
      <c r="O18" s="17">
        <f t="shared" si="0"/>
        <v>2.7634065041888822E-2</v>
      </c>
      <c r="P18" s="18">
        <f t="shared" si="1"/>
        <v>1.680672268907563E-2</v>
      </c>
      <c r="Q18" s="18">
        <f t="shared" si="2"/>
        <v>1.8867924528301886E-2</v>
      </c>
      <c r="R18" s="20">
        <v>2</v>
      </c>
    </row>
    <row r="19" spans="1:18" x14ac:dyDescent="0.55000000000000004">
      <c r="A19" s="9" t="s">
        <v>618</v>
      </c>
      <c r="B19" s="9" t="s">
        <v>619</v>
      </c>
      <c r="C19" s="9">
        <v>215</v>
      </c>
      <c r="D19" s="9" t="s">
        <v>620</v>
      </c>
      <c r="E19" s="9">
        <v>5312</v>
      </c>
      <c r="F19" s="9" t="s">
        <v>621</v>
      </c>
      <c r="G19" s="9">
        <v>79</v>
      </c>
      <c r="H19" s="9" t="s">
        <v>205</v>
      </c>
      <c r="I19" s="9">
        <v>2016</v>
      </c>
      <c r="J19" s="9">
        <v>2016</v>
      </c>
      <c r="K19" s="9" t="s">
        <v>623</v>
      </c>
      <c r="L19" s="10">
        <v>338322</v>
      </c>
      <c r="M19" s="9" t="s">
        <v>624</v>
      </c>
      <c r="N19" s="9" t="s">
        <v>625</v>
      </c>
      <c r="O19" s="17">
        <f t="shared" si="0"/>
        <v>2.0289353058203688E-2</v>
      </c>
      <c r="P19" s="18">
        <f t="shared" si="1"/>
        <v>3.3613445378151259E-2</v>
      </c>
      <c r="Q19" s="18">
        <f t="shared" si="2"/>
        <v>3.7735849056603772E-2</v>
      </c>
      <c r="R19" s="20">
        <v>4</v>
      </c>
    </row>
    <row r="20" spans="1:18" x14ac:dyDescent="0.55000000000000004">
      <c r="A20" s="9" t="s">
        <v>618</v>
      </c>
      <c r="B20" s="9" t="s">
        <v>619</v>
      </c>
      <c r="C20" s="9">
        <v>215</v>
      </c>
      <c r="D20" s="9" t="s">
        <v>620</v>
      </c>
      <c r="E20" s="9">
        <v>5312</v>
      </c>
      <c r="F20" s="9" t="s">
        <v>621</v>
      </c>
      <c r="G20" s="9">
        <v>328</v>
      </c>
      <c r="H20" s="9" t="s">
        <v>639</v>
      </c>
      <c r="I20" s="9">
        <v>2016</v>
      </c>
      <c r="J20" s="9">
        <v>2016</v>
      </c>
      <c r="K20" s="9" t="s">
        <v>623</v>
      </c>
      <c r="L20" s="10">
        <v>320000</v>
      </c>
      <c r="M20" s="9" t="s">
        <v>630</v>
      </c>
      <c r="N20" s="9" t="s">
        <v>631</v>
      </c>
      <c r="O20" s="17">
        <f t="shared" si="0"/>
        <v>1.9190572823006426E-2</v>
      </c>
      <c r="P20" s="18">
        <f t="shared" si="1"/>
        <v>8.4033613445378148E-3</v>
      </c>
      <c r="Q20" s="18">
        <f t="shared" si="2"/>
        <v>9.433962264150943E-3</v>
      </c>
      <c r="R20" s="20">
        <v>1</v>
      </c>
    </row>
    <row r="21" spans="1:18" x14ac:dyDescent="0.55000000000000004">
      <c r="A21" s="9" t="s">
        <v>618</v>
      </c>
      <c r="B21" s="9" t="s">
        <v>619</v>
      </c>
      <c r="C21" s="9">
        <v>215</v>
      </c>
      <c r="D21" s="9" t="s">
        <v>620</v>
      </c>
      <c r="E21" s="9">
        <v>5312</v>
      </c>
      <c r="F21" s="9" t="s">
        <v>621</v>
      </c>
      <c r="G21" s="9">
        <v>463</v>
      </c>
      <c r="H21" s="9" t="s">
        <v>640</v>
      </c>
      <c r="I21" s="9">
        <v>2016</v>
      </c>
      <c r="J21" s="9">
        <v>2016</v>
      </c>
      <c r="K21" s="9" t="s">
        <v>623</v>
      </c>
      <c r="L21" s="10">
        <v>306010</v>
      </c>
      <c r="M21" s="9" t="s">
        <v>624</v>
      </c>
      <c r="N21" s="9" t="s">
        <v>625</v>
      </c>
      <c r="O21" s="17">
        <f t="shared" si="0"/>
        <v>1.8351584967400615E-2</v>
      </c>
      <c r="P21" s="18">
        <f t="shared" si="1"/>
        <v>0</v>
      </c>
      <c r="Q21" s="18">
        <f t="shared" si="2"/>
        <v>0</v>
      </c>
      <c r="R21" s="20">
        <v>0</v>
      </c>
    </row>
    <row r="22" spans="1:18" x14ac:dyDescent="0.55000000000000004">
      <c r="A22" s="9" t="s">
        <v>618</v>
      </c>
      <c r="B22" s="9" t="s">
        <v>619</v>
      </c>
      <c r="C22" s="9">
        <v>215</v>
      </c>
      <c r="D22" s="9" t="s">
        <v>620</v>
      </c>
      <c r="E22" s="9">
        <v>5312</v>
      </c>
      <c r="F22" s="9" t="s">
        <v>621</v>
      </c>
      <c r="G22" s="9">
        <v>489</v>
      </c>
      <c r="H22" s="9" t="s">
        <v>641</v>
      </c>
      <c r="I22" s="9">
        <v>2016</v>
      </c>
      <c r="J22" s="9">
        <v>2016</v>
      </c>
      <c r="K22" s="9" t="s">
        <v>623</v>
      </c>
      <c r="L22" s="10">
        <v>296522</v>
      </c>
      <c r="M22" s="9" t="s">
        <v>624</v>
      </c>
      <c r="N22" s="9" t="s">
        <v>625</v>
      </c>
      <c r="O22" s="17">
        <f t="shared" si="0"/>
        <v>1.7782584483198475E-2</v>
      </c>
      <c r="P22" s="18">
        <f t="shared" si="1"/>
        <v>0</v>
      </c>
      <c r="Q22" s="18">
        <f t="shared" si="2"/>
        <v>0</v>
      </c>
      <c r="R22" s="20">
        <v>0</v>
      </c>
    </row>
    <row r="23" spans="1:18" x14ac:dyDescent="0.55000000000000004">
      <c r="A23" s="9" t="s">
        <v>618</v>
      </c>
      <c r="B23" s="9" t="s">
        <v>619</v>
      </c>
      <c r="C23" s="9">
        <v>215</v>
      </c>
      <c r="D23" s="9" t="s">
        <v>620</v>
      </c>
      <c r="E23" s="9">
        <v>5312</v>
      </c>
      <c r="F23" s="9" t="s">
        <v>621</v>
      </c>
      <c r="G23" s="9">
        <v>197</v>
      </c>
      <c r="H23" s="9" t="s">
        <v>642</v>
      </c>
      <c r="I23" s="9">
        <v>2016</v>
      </c>
      <c r="J23" s="9">
        <v>2016</v>
      </c>
      <c r="K23" s="9" t="s">
        <v>623</v>
      </c>
      <c r="L23" s="10">
        <v>266115</v>
      </c>
      <c r="M23" s="9" t="s">
        <v>624</v>
      </c>
      <c r="N23" s="9" t="s">
        <v>625</v>
      </c>
      <c r="O23" s="17">
        <f t="shared" si="0"/>
        <v>1.595906027123236E-2</v>
      </c>
      <c r="P23" s="18">
        <f t="shared" si="1"/>
        <v>1.680672268907563E-2</v>
      </c>
      <c r="Q23" s="18">
        <f t="shared" si="2"/>
        <v>1.8867924528301886E-2</v>
      </c>
      <c r="R23" s="20">
        <v>2</v>
      </c>
    </row>
    <row r="24" spans="1:18" x14ac:dyDescent="0.55000000000000004">
      <c r="A24" s="9" t="s">
        <v>618</v>
      </c>
      <c r="B24" s="9" t="s">
        <v>619</v>
      </c>
      <c r="C24" s="9">
        <v>215</v>
      </c>
      <c r="D24" s="9" t="s">
        <v>620</v>
      </c>
      <c r="E24" s="9">
        <v>5312</v>
      </c>
      <c r="F24" s="9" t="s">
        <v>621</v>
      </c>
      <c r="G24" s="9">
        <v>187</v>
      </c>
      <c r="H24" s="9" t="s">
        <v>643</v>
      </c>
      <c r="I24" s="9">
        <v>2016</v>
      </c>
      <c r="J24" s="9">
        <v>2016</v>
      </c>
      <c r="K24" s="9" t="s">
        <v>623</v>
      </c>
      <c r="L24" s="10">
        <v>252320</v>
      </c>
      <c r="M24" s="9" t="s">
        <v>624</v>
      </c>
      <c r="N24" s="9" t="s">
        <v>625</v>
      </c>
      <c r="O24" s="17">
        <f t="shared" si="0"/>
        <v>1.5131766670940567E-2</v>
      </c>
      <c r="P24" s="18">
        <f t="shared" si="1"/>
        <v>0</v>
      </c>
      <c r="Q24" s="18">
        <f t="shared" si="2"/>
        <v>0</v>
      </c>
      <c r="R24" s="20">
        <v>0</v>
      </c>
    </row>
    <row r="25" spans="1:18" x14ac:dyDescent="0.55000000000000004">
      <c r="A25" s="9" t="s">
        <v>618</v>
      </c>
      <c r="B25" s="9" t="s">
        <v>619</v>
      </c>
      <c r="C25" s="9">
        <v>215</v>
      </c>
      <c r="D25" s="9" t="s">
        <v>620</v>
      </c>
      <c r="E25" s="9">
        <v>5312</v>
      </c>
      <c r="F25" s="9" t="s">
        <v>621</v>
      </c>
      <c r="G25" s="9">
        <v>656</v>
      </c>
      <c r="H25" s="9" t="s">
        <v>644</v>
      </c>
      <c r="I25" s="9">
        <v>2016</v>
      </c>
      <c r="J25" s="9">
        <v>2016</v>
      </c>
      <c r="K25" s="9" t="s">
        <v>623</v>
      </c>
      <c r="L25" s="10">
        <v>216876</v>
      </c>
      <c r="M25" s="9" t="s">
        <v>624</v>
      </c>
      <c r="N25" s="9" t="s">
        <v>625</v>
      </c>
      <c r="O25" s="17">
        <f t="shared" si="0"/>
        <v>1.3006170848632318E-2</v>
      </c>
      <c r="P25" s="18">
        <f t="shared" si="1"/>
        <v>0</v>
      </c>
      <c r="Q25" s="18">
        <f t="shared" si="2"/>
        <v>0</v>
      </c>
      <c r="R25" s="20">
        <v>0</v>
      </c>
    </row>
    <row r="26" spans="1:18" x14ac:dyDescent="0.55000000000000004">
      <c r="A26" s="9" t="s">
        <v>618</v>
      </c>
      <c r="B26" s="9" t="s">
        <v>619</v>
      </c>
      <c r="C26" s="9">
        <v>215</v>
      </c>
      <c r="D26" s="9" t="s">
        <v>620</v>
      </c>
      <c r="E26" s="9">
        <v>5312</v>
      </c>
      <c r="F26" s="9" t="s">
        <v>621</v>
      </c>
      <c r="G26" s="9">
        <v>195</v>
      </c>
      <c r="H26" s="9" t="s">
        <v>645</v>
      </c>
      <c r="I26" s="9">
        <v>2016</v>
      </c>
      <c r="J26" s="9">
        <v>2016</v>
      </c>
      <c r="K26" s="9" t="s">
        <v>623</v>
      </c>
      <c r="L26" s="10">
        <v>205687</v>
      </c>
      <c r="M26" s="9" t="s">
        <v>624</v>
      </c>
      <c r="N26" s="9" t="s">
        <v>625</v>
      </c>
      <c r="O26" s="17">
        <f t="shared" si="0"/>
        <v>1.2335160475767883E-2</v>
      </c>
      <c r="P26" s="18">
        <f t="shared" si="1"/>
        <v>0.14285714285714285</v>
      </c>
      <c r="Q26" s="18">
        <f t="shared" si="2"/>
        <v>0.16037735849056603</v>
      </c>
      <c r="R26" s="20">
        <v>17</v>
      </c>
    </row>
    <row r="27" spans="1:18" x14ac:dyDescent="0.55000000000000004">
      <c r="A27" s="9" t="s">
        <v>618</v>
      </c>
      <c r="B27" s="9" t="s">
        <v>619</v>
      </c>
      <c r="C27" s="9">
        <v>215</v>
      </c>
      <c r="D27" s="9" t="s">
        <v>620</v>
      </c>
      <c r="E27" s="9">
        <v>5312</v>
      </c>
      <c r="F27" s="9" t="s">
        <v>621</v>
      </c>
      <c r="G27" s="9">
        <v>116</v>
      </c>
      <c r="H27" s="9" t="s">
        <v>646</v>
      </c>
      <c r="I27" s="9">
        <v>2016</v>
      </c>
      <c r="J27" s="9">
        <v>2016</v>
      </c>
      <c r="K27" s="9" t="s">
        <v>623</v>
      </c>
      <c r="L27" s="10">
        <v>182384</v>
      </c>
      <c r="M27" s="9" t="s">
        <v>624</v>
      </c>
      <c r="N27" s="9" t="s">
        <v>625</v>
      </c>
      <c r="O27" s="17">
        <f t="shared" si="0"/>
        <v>1.0937666980472513E-2</v>
      </c>
      <c r="P27" s="18">
        <f t="shared" si="1"/>
        <v>8.4033613445378148E-3</v>
      </c>
      <c r="Q27" s="18">
        <f t="shared" si="2"/>
        <v>9.433962264150943E-3</v>
      </c>
      <c r="R27" s="21">
        <v>1</v>
      </c>
    </row>
    <row r="28" spans="1:18" x14ac:dyDescent="0.55000000000000004">
      <c r="A28" s="9" t="s">
        <v>618</v>
      </c>
      <c r="B28" s="9" t="s">
        <v>619</v>
      </c>
      <c r="C28" s="9">
        <v>215</v>
      </c>
      <c r="D28" s="9" t="s">
        <v>620</v>
      </c>
      <c r="E28" s="9">
        <v>5312</v>
      </c>
      <c r="F28" s="9" t="s">
        <v>621</v>
      </c>
      <c r="G28" s="9">
        <v>191</v>
      </c>
      <c r="H28" s="9" t="s">
        <v>647</v>
      </c>
      <c r="I28" s="9">
        <v>2016</v>
      </c>
      <c r="J28" s="9">
        <v>2016</v>
      </c>
      <c r="K28" s="9" t="s">
        <v>623</v>
      </c>
      <c r="L28" s="10">
        <v>117217</v>
      </c>
      <c r="M28" s="9" t="s">
        <v>624</v>
      </c>
      <c r="N28" s="9" t="s">
        <v>625</v>
      </c>
      <c r="O28" s="17">
        <f t="shared" si="0"/>
        <v>7.0295667956073258E-3</v>
      </c>
      <c r="P28" s="18">
        <f t="shared" si="1"/>
        <v>0</v>
      </c>
      <c r="Q28" s="18">
        <f t="shared" si="2"/>
        <v>0</v>
      </c>
      <c r="R28" s="20">
        <v>0</v>
      </c>
    </row>
    <row r="29" spans="1:18" x14ac:dyDescent="0.55000000000000004">
      <c r="A29" s="9" t="s">
        <v>618</v>
      </c>
      <c r="B29" s="9" t="s">
        <v>619</v>
      </c>
      <c r="C29" s="9">
        <v>215</v>
      </c>
      <c r="D29" s="9" t="s">
        <v>620</v>
      </c>
      <c r="E29" s="9">
        <v>5312</v>
      </c>
      <c r="F29" s="9" t="s">
        <v>621</v>
      </c>
      <c r="G29" s="9">
        <v>826</v>
      </c>
      <c r="H29" s="9" t="s">
        <v>648</v>
      </c>
      <c r="I29" s="9">
        <v>2016</v>
      </c>
      <c r="J29" s="9">
        <v>2016</v>
      </c>
      <c r="K29" s="9" t="s">
        <v>623</v>
      </c>
      <c r="L29" s="10">
        <v>115565</v>
      </c>
      <c r="M29" s="9" t="s">
        <v>624</v>
      </c>
      <c r="N29" s="9" t="s">
        <v>625</v>
      </c>
      <c r="O29" s="17">
        <f t="shared" si="0"/>
        <v>6.9304954634085555E-3</v>
      </c>
      <c r="P29" s="18">
        <f t="shared" si="1"/>
        <v>8.4033613445378148E-3</v>
      </c>
      <c r="Q29" s="18">
        <f t="shared" si="2"/>
        <v>9.433962264150943E-3</v>
      </c>
      <c r="R29" s="20">
        <v>1</v>
      </c>
    </row>
    <row r="30" spans="1:18" x14ac:dyDescent="0.55000000000000004">
      <c r="A30" s="9" t="s">
        <v>618</v>
      </c>
      <c r="B30" s="9" t="s">
        <v>619</v>
      </c>
      <c r="C30" s="9">
        <v>215</v>
      </c>
      <c r="D30" s="9" t="s">
        <v>620</v>
      </c>
      <c r="E30" s="9">
        <v>5312</v>
      </c>
      <c r="F30" s="9" t="s">
        <v>621</v>
      </c>
      <c r="G30" s="9">
        <v>211</v>
      </c>
      <c r="H30" s="9" t="s">
        <v>649</v>
      </c>
      <c r="I30" s="9">
        <v>2016</v>
      </c>
      <c r="J30" s="9">
        <v>2016</v>
      </c>
      <c r="K30" s="9" t="s">
        <v>623</v>
      </c>
      <c r="L30" s="10">
        <v>110000</v>
      </c>
      <c r="M30" s="9" t="s">
        <v>650</v>
      </c>
      <c r="N30" s="9" t="s">
        <v>651</v>
      </c>
      <c r="O30" s="17">
        <f t="shared" si="0"/>
        <v>6.5967594079084594E-3</v>
      </c>
      <c r="P30" s="18">
        <f t="shared" si="1"/>
        <v>0</v>
      </c>
      <c r="Q30" s="18">
        <f t="shared" si="2"/>
        <v>0</v>
      </c>
      <c r="R30" s="20">
        <v>0</v>
      </c>
    </row>
    <row r="31" spans="1:18" x14ac:dyDescent="0.55000000000000004">
      <c r="A31" s="9" t="s">
        <v>618</v>
      </c>
      <c r="B31" s="9" t="s">
        <v>619</v>
      </c>
      <c r="C31" s="9">
        <v>215</v>
      </c>
      <c r="D31" s="9" t="s">
        <v>620</v>
      </c>
      <c r="E31" s="9">
        <v>5312</v>
      </c>
      <c r="F31" s="9" t="s">
        <v>621</v>
      </c>
      <c r="G31" s="9">
        <v>15</v>
      </c>
      <c r="H31" s="9" t="s">
        <v>652</v>
      </c>
      <c r="I31" s="9">
        <v>2016</v>
      </c>
      <c r="J31" s="9">
        <v>2016</v>
      </c>
      <c r="K31" s="9" t="s">
        <v>623</v>
      </c>
      <c r="L31" s="10">
        <v>106931</v>
      </c>
      <c r="M31" s="9" t="s">
        <v>624</v>
      </c>
      <c r="N31" s="9" t="s">
        <v>625</v>
      </c>
      <c r="O31" s="17">
        <f t="shared" si="0"/>
        <v>6.4127098204278133E-3</v>
      </c>
      <c r="P31" s="18">
        <f t="shared" si="1"/>
        <v>0</v>
      </c>
      <c r="Q31" s="18">
        <f t="shared" si="2"/>
        <v>0</v>
      </c>
      <c r="R31" s="20">
        <v>0</v>
      </c>
    </row>
    <row r="32" spans="1:18" x14ac:dyDescent="0.55000000000000004">
      <c r="A32" s="9" t="s">
        <v>618</v>
      </c>
      <c r="B32" s="9" t="s">
        <v>619</v>
      </c>
      <c r="C32" s="9">
        <v>215</v>
      </c>
      <c r="D32" s="9" t="s">
        <v>620</v>
      </c>
      <c r="E32" s="9">
        <v>5312</v>
      </c>
      <c r="F32" s="9" t="s">
        <v>621</v>
      </c>
      <c r="G32" s="9">
        <v>156</v>
      </c>
      <c r="H32" s="9" t="s">
        <v>653</v>
      </c>
      <c r="I32" s="9">
        <v>2016</v>
      </c>
      <c r="J32" s="9">
        <v>2016</v>
      </c>
      <c r="K32" s="9" t="s">
        <v>623</v>
      </c>
      <c r="L32" s="10">
        <v>95662</v>
      </c>
      <c r="M32" s="9" t="s">
        <v>624</v>
      </c>
      <c r="N32" s="9" t="s">
        <v>625</v>
      </c>
      <c r="O32" s="17">
        <f t="shared" si="0"/>
        <v>5.7369018043576274E-3</v>
      </c>
      <c r="P32" s="18">
        <f t="shared" si="1"/>
        <v>0</v>
      </c>
      <c r="Q32" s="18">
        <f t="shared" si="2"/>
        <v>0</v>
      </c>
      <c r="R32" s="20">
        <v>0</v>
      </c>
    </row>
    <row r="33" spans="1:18" x14ac:dyDescent="0.55000000000000004">
      <c r="A33" s="9" t="s">
        <v>618</v>
      </c>
      <c r="B33" s="9" t="s">
        <v>619</v>
      </c>
      <c r="C33" s="9">
        <v>215</v>
      </c>
      <c r="D33" s="9" t="s">
        <v>620</v>
      </c>
      <c r="E33" s="9">
        <v>5312</v>
      </c>
      <c r="F33" s="9" t="s">
        <v>621</v>
      </c>
      <c r="G33" s="9">
        <v>789</v>
      </c>
      <c r="H33" s="9" t="s">
        <v>654</v>
      </c>
      <c r="I33" s="9">
        <v>2016</v>
      </c>
      <c r="J33" s="9">
        <v>2016</v>
      </c>
      <c r="K33" s="9" t="s">
        <v>623</v>
      </c>
      <c r="L33" s="10">
        <v>47561</v>
      </c>
      <c r="M33" s="9" t="s">
        <v>624</v>
      </c>
      <c r="N33" s="9" t="s">
        <v>625</v>
      </c>
      <c r="O33" s="17">
        <f t="shared" si="0"/>
        <v>2.8522588563594021E-3</v>
      </c>
      <c r="P33" s="18">
        <f t="shared" si="1"/>
        <v>0</v>
      </c>
      <c r="Q33" s="18">
        <f t="shared" si="2"/>
        <v>0</v>
      </c>
      <c r="R33" s="20">
        <v>0</v>
      </c>
    </row>
    <row r="34" spans="1:18" x14ac:dyDescent="0.55000000000000004">
      <c r="A34" s="9" t="s">
        <v>618</v>
      </c>
      <c r="B34" s="9" t="s">
        <v>619</v>
      </c>
      <c r="C34" s="9">
        <v>215</v>
      </c>
      <c r="D34" s="9" t="s">
        <v>620</v>
      </c>
      <c r="E34" s="9">
        <v>5312</v>
      </c>
      <c r="F34" s="9" t="s">
        <v>621</v>
      </c>
      <c r="G34" s="9">
        <v>339</v>
      </c>
      <c r="H34" s="9" t="s">
        <v>655</v>
      </c>
      <c r="I34" s="9">
        <v>2016</v>
      </c>
      <c r="J34" s="9">
        <v>2016</v>
      </c>
      <c r="K34" s="9" t="s">
        <v>623</v>
      </c>
      <c r="L34" s="10">
        <v>43679</v>
      </c>
      <c r="M34" s="9" t="s">
        <v>624</v>
      </c>
      <c r="N34" s="9" t="s">
        <v>625</v>
      </c>
      <c r="O34" s="17">
        <f t="shared" si="0"/>
        <v>2.6194532198003054E-3</v>
      </c>
      <c r="P34" s="18">
        <f t="shared" si="1"/>
        <v>0</v>
      </c>
      <c r="Q34" s="18">
        <f t="shared" si="2"/>
        <v>0</v>
      </c>
      <c r="R34" s="20">
        <v>0</v>
      </c>
    </row>
    <row r="35" spans="1:18" x14ac:dyDescent="0.55000000000000004">
      <c r="A35" s="9" t="s">
        <v>618</v>
      </c>
      <c r="B35" s="9" t="s">
        <v>619</v>
      </c>
      <c r="C35" s="9">
        <v>215</v>
      </c>
      <c r="D35" s="9" t="s">
        <v>620</v>
      </c>
      <c r="E35" s="9">
        <v>5312</v>
      </c>
      <c r="F35" s="9" t="s">
        <v>621</v>
      </c>
      <c r="G35" s="9">
        <v>490</v>
      </c>
      <c r="H35" s="9" t="s">
        <v>656</v>
      </c>
      <c r="I35" s="9">
        <v>2016</v>
      </c>
      <c r="J35" s="9">
        <v>2016</v>
      </c>
      <c r="K35" s="9" t="s">
        <v>623</v>
      </c>
      <c r="L35" s="10">
        <v>39983</v>
      </c>
      <c r="M35" s="9" t="s">
        <v>624</v>
      </c>
      <c r="N35" s="9" t="s">
        <v>625</v>
      </c>
      <c r="O35" s="17">
        <f t="shared" si="0"/>
        <v>2.3978021036945812E-3</v>
      </c>
      <c r="P35" s="18">
        <f t="shared" si="1"/>
        <v>0</v>
      </c>
      <c r="Q35" s="18">
        <f t="shared" si="2"/>
        <v>0</v>
      </c>
      <c r="R35" s="20">
        <v>0</v>
      </c>
    </row>
    <row r="36" spans="1:18" x14ac:dyDescent="0.55000000000000004">
      <c r="A36" s="9" t="s">
        <v>618</v>
      </c>
      <c r="B36" s="9" t="s">
        <v>619</v>
      </c>
      <c r="C36" s="9">
        <v>215</v>
      </c>
      <c r="D36" s="9" t="s">
        <v>620</v>
      </c>
      <c r="E36" s="9">
        <v>5312</v>
      </c>
      <c r="F36" s="9" t="s">
        <v>621</v>
      </c>
      <c r="G36" s="9">
        <v>388</v>
      </c>
      <c r="H36" s="9" t="s">
        <v>657</v>
      </c>
      <c r="I36" s="9">
        <v>2016</v>
      </c>
      <c r="J36" s="9">
        <v>2016</v>
      </c>
      <c r="K36" s="9" t="s">
        <v>623</v>
      </c>
      <c r="L36" s="10">
        <v>38067</v>
      </c>
      <c r="M36" s="9" t="s">
        <v>624</v>
      </c>
      <c r="N36" s="9" t="s">
        <v>625</v>
      </c>
      <c r="O36" s="17">
        <f t="shared" si="0"/>
        <v>2.2828985489168302E-3</v>
      </c>
      <c r="P36" s="18">
        <f t="shared" si="1"/>
        <v>0</v>
      </c>
      <c r="Q36" s="18">
        <f t="shared" si="2"/>
        <v>0</v>
      </c>
      <c r="R36" s="20">
        <v>0</v>
      </c>
    </row>
    <row r="37" spans="1:18" x14ac:dyDescent="0.55000000000000004">
      <c r="A37" s="9" t="s">
        <v>618</v>
      </c>
      <c r="B37" s="9" t="s">
        <v>619</v>
      </c>
      <c r="C37" s="9">
        <v>215</v>
      </c>
      <c r="D37" s="9" t="s">
        <v>620</v>
      </c>
      <c r="E37" s="9">
        <v>5312</v>
      </c>
      <c r="F37" s="9" t="s">
        <v>621</v>
      </c>
      <c r="G37" s="9">
        <v>571</v>
      </c>
      <c r="H37" t="s">
        <v>658</v>
      </c>
      <c r="I37" s="9">
        <v>2016</v>
      </c>
      <c r="J37" s="9">
        <v>2016</v>
      </c>
      <c r="K37" s="9" t="s">
        <v>623</v>
      </c>
      <c r="L37" s="10">
        <v>33372</v>
      </c>
      <c r="M37" s="9" t="s">
        <v>624</v>
      </c>
      <c r="N37" s="9" t="s">
        <v>625</v>
      </c>
      <c r="O37" s="17">
        <f t="shared" si="0"/>
        <v>2.0013368632792825E-3</v>
      </c>
      <c r="P37" s="18">
        <f t="shared" si="1"/>
        <v>1.680672268907563E-2</v>
      </c>
      <c r="Q37" s="18">
        <f t="shared" si="2"/>
        <v>1.8867924528301886E-2</v>
      </c>
      <c r="R37" s="20">
        <v>2</v>
      </c>
    </row>
    <row r="38" spans="1:18" x14ac:dyDescent="0.55000000000000004">
      <c r="A38" s="9" t="s">
        <v>618</v>
      </c>
      <c r="B38" s="9" t="s">
        <v>619</v>
      </c>
      <c r="C38" s="9">
        <v>215</v>
      </c>
      <c r="D38" s="9" t="s">
        <v>620</v>
      </c>
      <c r="E38" s="9">
        <v>5312</v>
      </c>
      <c r="F38" s="9" t="s">
        <v>621</v>
      </c>
      <c r="G38" s="9">
        <v>619</v>
      </c>
      <c r="H38" s="9" t="s">
        <v>659</v>
      </c>
      <c r="I38" s="9">
        <v>2016</v>
      </c>
      <c r="J38" s="9">
        <v>2016</v>
      </c>
      <c r="K38" s="9" t="s">
        <v>623</v>
      </c>
      <c r="L38" s="10">
        <v>31787</v>
      </c>
      <c r="M38" s="9" t="s">
        <v>624</v>
      </c>
      <c r="N38" s="9" t="s">
        <v>625</v>
      </c>
      <c r="O38" s="17">
        <f t="shared" si="0"/>
        <v>1.9062835572653291E-3</v>
      </c>
      <c r="P38" s="18">
        <f t="shared" si="1"/>
        <v>0</v>
      </c>
      <c r="Q38" s="18">
        <f t="shared" si="2"/>
        <v>0</v>
      </c>
      <c r="R38" s="20">
        <v>0</v>
      </c>
    </row>
    <row r="39" spans="1:18" x14ac:dyDescent="0.55000000000000004">
      <c r="A39" s="9" t="s">
        <v>618</v>
      </c>
      <c r="B39" s="9" t="s">
        <v>619</v>
      </c>
      <c r="C39" s="9">
        <v>215</v>
      </c>
      <c r="D39" s="9" t="s">
        <v>620</v>
      </c>
      <c r="E39" s="9">
        <v>5312</v>
      </c>
      <c r="F39" s="9" t="s">
        <v>621</v>
      </c>
      <c r="G39" s="9">
        <v>280</v>
      </c>
      <c r="H39" s="9" t="s">
        <v>660</v>
      </c>
      <c r="I39" s="9">
        <v>2016</v>
      </c>
      <c r="J39" s="9">
        <v>2016</v>
      </c>
      <c r="K39" s="9" t="s">
        <v>623</v>
      </c>
      <c r="L39" s="10">
        <v>27737</v>
      </c>
      <c r="M39" s="9" t="s">
        <v>624</v>
      </c>
      <c r="N39" s="9" t="s">
        <v>625</v>
      </c>
      <c r="O39" s="17">
        <f t="shared" si="0"/>
        <v>1.6634028699741539E-3</v>
      </c>
      <c r="P39" s="18">
        <f t="shared" si="1"/>
        <v>0</v>
      </c>
      <c r="Q39" s="18">
        <f t="shared" si="2"/>
        <v>0</v>
      </c>
      <c r="R39" s="20">
        <v>0</v>
      </c>
    </row>
    <row r="40" spans="1:18" x14ac:dyDescent="0.55000000000000004">
      <c r="A40" s="9" t="s">
        <v>618</v>
      </c>
      <c r="B40" s="9" t="s">
        <v>619</v>
      </c>
      <c r="C40" s="9">
        <v>215</v>
      </c>
      <c r="D40" s="9" t="s">
        <v>620</v>
      </c>
      <c r="E40" s="9">
        <v>5312</v>
      </c>
      <c r="F40" s="9" t="s">
        <v>621</v>
      </c>
      <c r="G40" s="9">
        <v>108</v>
      </c>
      <c r="H40" s="9" t="s">
        <v>661</v>
      </c>
      <c r="I40" s="9">
        <v>2016</v>
      </c>
      <c r="J40" s="9">
        <v>2016</v>
      </c>
      <c r="K40" s="9" t="s">
        <v>623</v>
      </c>
      <c r="L40" s="10">
        <v>27504</v>
      </c>
      <c r="M40" s="9" t="s">
        <v>624</v>
      </c>
      <c r="N40" s="9" t="s">
        <v>625</v>
      </c>
      <c r="O40" s="17">
        <f t="shared" si="0"/>
        <v>1.6494297341374023E-3</v>
      </c>
      <c r="P40" s="18">
        <f t="shared" si="1"/>
        <v>0</v>
      </c>
      <c r="Q40" s="18">
        <f t="shared" si="2"/>
        <v>0</v>
      </c>
      <c r="R40" s="20">
        <v>0</v>
      </c>
    </row>
    <row r="41" spans="1:18" x14ac:dyDescent="0.55000000000000004">
      <c r="A41" s="9" t="s">
        <v>618</v>
      </c>
      <c r="B41" s="9" t="s">
        <v>619</v>
      </c>
      <c r="C41" s="9">
        <v>215</v>
      </c>
      <c r="D41" s="9" t="s">
        <v>620</v>
      </c>
      <c r="E41" s="9">
        <v>5312</v>
      </c>
      <c r="F41" s="9" t="s">
        <v>621</v>
      </c>
      <c r="G41" s="9">
        <v>667</v>
      </c>
      <c r="H41" s="9" t="s">
        <v>662</v>
      </c>
      <c r="I41" s="9">
        <v>2016</v>
      </c>
      <c r="J41" s="9">
        <v>2016</v>
      </c>
      <c r="K41" s="9" t="s">
        <v>623</v>
      </c>
      <c r="L41" s="10">
        <v>20500</v>
      </c>
      <c r="M41" s="9" t="s">
        <v>624</v>
      </c>
      <c r="N41" s="9" t="s">
        <v>625</v>
      </c>
      <c r="O41" s="17">
        <f t="shared" si="0"/>
        <v>1.2293960714738492E-3</v>
      </c>
      <c r="P41" s="18">
        <f t="shared" si="1"/>
        <v>0</v>
      </c>
      <c r="Q41" s="18">
        <f t="shared" si="2"/>
        <v>0</v>
      </c>
      <c r="R41" s="20">
        <v>0</v>
      </c>
    </row>
    <row r="42" spans="1:18" x14ac:dyDescent="0.55000000000000004">
      <c r="A42" s="9" t="s">
        <v>618</v>
      </c>
      <c r="B42" s="9" t="s">
        <v>619</v>
      </c>
      <c r="C42" s="9">
        <v>215</v>
      </c>
      <c r="D42" s="9" t="s">
        <v>620</v>
      </c>
      <c r="E42" s="9">
        <v>5312</v>
      </c>
      <c r="F42" s="9" t="s">
        <v>621</v>
      </c>
      <c r="G42" s="9">
        <v>89</v>
      </c>
      <c r="H42" s="9" t="s">
        <v>663</v>
      </c>
      <c r="I42" s="9">
        <v>2016</v>
      </c>
      <c r="J42" s="9">
        <v>2016</v>
      </c>
      <c r="K42" s="9" t="s">
        <v>623</v>
      </c>
      <c r="L42" s="10">
        <v>20186</v>
      </c>
      <c r="M42" s="9" t="s">
        <v>624</v>
      </c>
      <c r="N42" s="9" t="s">
        <v>625</v>
      </c>
      <c r="O42" s="17">
        <f t="shared" si="0"/>
        <v>1.2105653218912741E-3</v>
      </c>
      <c r="P42" s="18">
        <f t="shared" si="1"/>
        <v>0</v>
      </c>
      <c r="Q42" s="18">
        <f t="shared" si="2"/>
        <v>0</v>
      </c>
      <c r="R42" s="20">
        <v>0</v>
      </c>
    </row>
    <row r="43" spans="1:18" x14ac:dyDescent="0.55000000000000004">
      <c r="A43" s="9" t="s">
        <v>618</v>
      </c>
      <c r="B43" s="9" t="s">
        <v>619</v>
      </c>
      <c r="C43" s="9">
        <v>215</v>
      </c>
      <c r="D43" s="9" t="s">
        <v>620</v>
      </c>
      <c r="E43" s="9">
        <v>5312</v>
      </c>
      <c r="F43" s="9" t="s">
        <v>621</v>
      </c>
      <c r="G43" s="9">
        <v>603</v>
      </c>
      <c r="H43" s="9" t="s">
        <v>664</v>
      </c>
      <c r="I43" s="9">
        <v>2016</v>
      </c>
      <c r="J43" s="9">
        <v>2016</v>
      </c>
      <c r="K43" s="9" t="s">
        <v>623</v>
      </c>
      <c r="L43" s="10">
        <v>19575</v>
      </c>
      <c r="M43" s="9" t="s">
        <v>624</v>
      </c>
      <c r="N43" s="9" t="s">
        <v>625</v>
      </c>
      <c r="O43" s="17">
        <f t="shared" si="0"/>
        <v>1.1739233219073462E-3</v>
      </c>
      <c r="P43" s="18">
        <f t="shared" si="1"/>
        <v>0</v>
      </c>
      <c r="Q43" s="18">
        <f t="shared" si="2"/>
        <v>0</v>
      </c>
      <c r="R43" s="20">
        <v>0</v>
      </c>
    </row>
    <row r="44" spans="1:18" x14ac:dyDescent="0.55000000000000004">
      <c r="A44" s="9" t="s">
        <v>618</v>
      </c>
      <c r="B44" s="9" t="s">
        <v>619</v>
      </c>
      <c r="C44" s="9">
        <v>215</v>
      </c>
      <c r="D44" s="9" t="s">
        <v>620</v>
      </c>
      <c r="E44" s="9">
        <v>5312</v>
      </c>
      <c r="F44" s="9" t="s">
        <v>621</v>
      </c>
      <c r="G44" s="9">
        <v>574</v>
      </c>
      <c r="H44" s="9" t="s">
        <v>665</v>
      </c>
      <c r="I44" s="9">
        <v>2016</v>
      </c>
      <c r="J44" s="9">
        <v>2016</v>
      </c>
      <c r="K44" s="9" t="s">
        <v>623</v>
      </c>
      <c r="L44" s="10">
        <v>17143</v>
      </c>
      <c r="M44" s="9" t="s">
        <v>624</v>
      </c>
      <c r="N44" s="9" t="s">
        <v>625</v>
      </c>
      <c r="O44" s="17">
        <f t="shared" si="0"/>
        <v>1.0280749684524974E-3</v>
      </c>
      <c r="P44" s="18">
        <f t="shared" si="1"/>
        <v>0</v>
      </c>
      <c r="Q44" s="18">
        <f t="shared" si="2"/>
        <v>0</v>
      </c>
      <c r="R44" s="20">
        <v>0</v>
      </c>
    </row>
    <row r="45" spans="1:18" x14ac:dyDescent="0.55000000000000004">
      <c r="A45" s="9" t="s">
        <v>618</v>
      </c>
      <c r="B45" s="9" t="s">
        <v>619</v>
      </c>
      <c r="C45" s="9">
        <v>215</v>
      </c>
      <c r="D45" s="9" t="s">
        <v>620</v>
      </c>
      <c r="E45" s="9">
        <v>5312</v>
      </c>
      <c r="F45" s="9" t="s">
        <v>621</v>
      </c>
      <c r="G45" s="9">
        <v>403</v>
      </c>
      <c r="H45" s="9" t="s">
        <v>666</v>
      </c>
      <c r="I45" s="9">
        <v>2016</v>
      </c>
      <c r="J45" s="9">
        <v>2016</v>
      </c>
      <c r="K45" s="9" t="s">
        <v>623</v>
      </c>
      <c r="L45" s="10">
        <v>17041</v>
      </c>
      <c r="M45" s="9" t="s">
        <v>624</v>
      </c>
      <c r="N45" s="9" t="s">
        <v>625</v>
      </c>
      <c r="O45" s="17">
        <f t="shared" si="0"/>
        <v>1.0219579733651641E-3</v>
      </c>
      <c r="P45" s="18">
        <f t="shared" si="1"/>
        <v>0</v>
      </c>
      <c r="Q45" s="18">
        <f t="shared" si="2"/>
        <v>0</v>
      </c>
      <c r="R45" s="20">
        <v>0</v>
      </c>
    </row>
    <row r="46" spans="1:18" x14ac:dyDescent="0.55000000000000004">
      <c r="A46" s="9" t="s">
        <v>618</v>
      </c>
      <c r="B46" s="9" t="s">
        <v>619</v>
      </c>
      <c r="C46" s="9">
        <v>215</v>
      </c>
      <c r="D46" s="9" t="s">
        <v>620</v>
      </c>
      <c r="E46" s="9">
        <v>5312</v>
      </c>
      <c r="F46" s="9" t="s">
        <v>621</v>
      </c>
      <c r="G46" s="9">
        <v>512</v>
      </c>
      <c r="H46" s="9" t="s">
        <v>667</v>
      </c>
      <c r="I46" s="9">
        <v>2016</v>
      </c>
      <c r="J46" s="9">
        <v>2016</v>
      </c>
      <c r="K46" s="9" t="s">
        <v>623</v>
      </c>
      <c r="L46" s="10">
        <v>15371</v>
      </c>
      <c r="M46" s="9" t="s">
        <v>624</v>
      </c>
      <c r="N46" s="9" t="s">
        <v>625</v>
      </c>
      <c r="O46" s="17">
        <f t="shared" si="0"/>
        <v>9.2180717144509929E-4</v>
      </c>
      <c r="P46" s="18">
        <f t="shared" si="1"/>
        <v>0</v>
      </c>
      <c r="Q46" s="18">
        <f t="shared" si="2"/>
        <v>0</v>
      </c>
      <c r="R46" s="20">
        <v>0</v>
      </c>
    </row>
    <row r="47" spans="1:18" x14ac:dyDescent="0.55000000000000004">
      <c r="A47" s="9" t="s">
        <v>618</v>
      </c>
      <c r="B47" s="9" t="s">
        <v>619</v>
      </c>
      <c r="C47" s="9">
        <v>215</v>
      </c>
      <c r="D47" s="9" t="s">
        <v>620</v>
      </c>
      <c r="E47" s="9">
        <v>5312</v>
      </c>
      <c r="F47" s="9" t="s">
        <v>621</v>
      </c>
      <c r="G47" s="9">
        <v>446</v>
      </c>
      <c r="H47" s="9" t="s">
        <v>668</v>
      </c>
      <c r="I47" s="9">
        <v>2016</v>
      </c>
      <c r="J47" s="9">
        <v>2016</v>
      </c>
      <c r="K47" s="9" t="s">
        <v>623</v>
      </c>
      <c r="L47" s="10">
        <v>13812</v>
      </c>
      <c r="M47" s="9" t="s">
        <v>624</v>
      </c>
      <c r="N47" s="9" t="s">
        <v>625</v>
      </c>
      <c r="O47" s="17">
        <f t="shared" si="0"/>
        <v>8.283130994730149E-4</v>
      </c>
      <c r="P47" s="18">
        <f t="shared" si="1"/>
        <v>0</v>
      </c>
      <c r="Q47" s="18">
        <f t="shared" si="2"/>
        <v>0</v>
      </c>
      <c r="R47" s="20">
        <v>0</v>
      </c>
    </row>
    <row r="48" spans="1:18" x14ac:dyDescent="0.55000000000000004">
      <c r="A48" s="9" t="s">
        <v>618</v>
      </c>
      <c r="B48" s="9" t="s">
        <v>619</v>
      </c>
      <c r="C48" s="9">
        <v>215</v>
      </c>
      <c r="D48" s="9" t="s">
        <v>620</v>
      </c>
      <c r="E48" s="9">
        <v>5312</v>
      </c>
      <c r="F48" s="9" t="s">
        <v>621</v>
      </c>
      <c r="G48" s="9">
        <v>754</v>
      </c>
      <c r="H48" s="9" t="s">
        <v>669</v>
      </c>
      <c r="I48" s="9">
        <v>2016</v>
      </c>
      <c r="J48" s="9">
        <v>2016</v>
      </c>
      <c r="K48" s="9" t="s">
        <v>623</v>
      </c>
      <c r="L48" s="10">
        <v>11950</v>
      </c>
      <c r="M48" s="9" t="s">
        <v>624</v>
      </c>
      <c r="N48" s="9" t="s">
        <v>625</v>
      </c>
      <c r="O48" s="17">
        <f t="shared" si="0"/>
        <v>7.1664795385914623E-4</v>
      </c>
      <c r="P48" s="18">
        <f t="shared" si="1"/>
        <v>0</v>
      </c>
      <c r="Q48" s="18">
        <f t="shared" si="2"/>
        <v>0</v>
      </c>
      <c r="R48" s="20">
        <v>0</v>
      </c>
    </row>
    <row r="49" spans="1:18" x14ac:dyDescent="0.55000000000000004">
      <c r="A49" s="9" t="s">
        <v>618</v>
      </c>
      <c r="B49" s="9" t="s">
        <v>619</v>
      </c>
      <c r="C49" s="9">
        <v>215</v>
      </c>
      <c r="D49" s="9" t="s">
        <v>620</v>
      </c>
      <c r="E49" s="9">
        <v>5312</v>
      </c>
      <c r="F49" s="9" t="s">
        <v>621</v>
      </c>
      <c r="G49" s="9">
        <v>661</v>
      </c>
      <c r="H49" s="9" t="s">
        <v>670</v>
      </c>
      <c r="I49" s="9">
        <v>2016</v>
      </c>
      <c r="J49" s="9">
        <v>2016</v>
      </c>
      <c r="K49" s="9" t="s">
        <v>623</v>
      </c>
      <c r="L49" s="10">
        <v>11775</v>
      </c>
      <c r="M49" s="9" t="s">
        <v>624</v>
      </c>
      <c r="N49" s="9" t="s">
        <v>625</v>
      </c>
      <c r="O49" s="17">
        <f t="shared" si="0"/>
        <v>7.0615310934656463E-4</v>
      </c>
      <c r="P49" s="18">
        <f t="shared" si="1"/>
        <v>0</v>
      </c>
      <c r="Q49" s="18">
        <f t="shared" si="2"/>
        <v>0</v>
      </c>
      <c r="R49" s="20">
        <v>0</v>
      </c>
    </row>
    <row r="50" spans="1:18" x14ac:dyDescent="0.55000000000000004">
      <c r="A50" s="9" t="s">
        <v>618</v>
      </c>
      <c r="B50" s="9" t="s">
        <v>619</v>
      </c>
      <c r="C50" s="9">
        <v>215</v>
      </c>
      <c r="D50" s="9" t="s">
        <v>620</v>
      </c>
      <c r="E50" s="9">
        <v>5312</v>
      </c>
      <c r="F50" s="9" t="s">
        <v>621</v>
      </c>
      <c r="G50" s="9">
        <v>44</v>
      </c>
      <c r="H50" s="9" t="s">
        <v>671</v>
      </c>
      <c r="I50" s="9">
        <v>2016</v>
      </c>
      <c r="J50" s="9">
        <v>2016</v>
      </c>
      <c r="K50" s="9" t="s">
        <v>623</v>
      </c>
      <c r="L50" s="10">
        <v>8478</v>
      </c>
      <c r="M50" s="9" t="s">
        <v>624</v>
      </c>
      <c r="N50" s="9" t="s">
        <v>625</v>
      </c>
      <c r="O50" s="17">
        <f t="shared" si="0"/>
        <v>5.0843023872952653E-4</v>
      </c>
      <c r="P50" s="18">
        <f t="shared" si="1"/>
        <v>0</v>
      </c>
      <c r="Q50" s="18">
        <f t="shared" si="2"/>
        <v>0</v>
      </c>
      <c r="R50" s="20">
        <v>0</v>
      </c>
    </row>
    <row r="51" spans="1:18" x14ac:dyDescent="0.55000000000000004">
      <c r="A51" s="9" t="s">
        <v>618</v>
      </c>
      <c r="B51" s="9" t="s">
        <v>619</v>
      </c>
      <c r="C51" s="9">
        <v>215</v>
      </c>
      <c r="D51" s="9" t="s">
        <v>620</v>
      </c>
      <c r="E51" s="9">
        <v>5312</v>
      </c>
      <c r="F51" s="9" t="s">
        <v>621</v>
      </c>
      <c r="G51" s="9">
        <v>698</v>
      </c>
      <c r="H51" s="9" t="s">
        <v>672</v>
      </c>
      <c r="I51" s="9">
        <v>2016</v>
      </c>
      <c r="J51" s="9">
        <v>2016</v>
      </c>
      <c r="K51" s="9" t="s">
        <v>623</v>
      </c>
      <c r="L51" s="10">
        <v>7191</v>
      </c>
      <c r="M51" s="9" t="s">
        <v>624</v>
      </c>
      <c r="N51" s="9" t="s">
        <v>625</v>
      </c>
      <c r="O51" s="17">
        <f t="shared" si="0"/>
        <v>4.3124815365699751E-4</v>
      </c>
      <c r="P51" s="18">
        <f t="shared" si="1"/>
        <v>0</v>
      </c>
      <c r="Q51" s="18">
        <f t="shared" si="2"/>
        <v>0</v>
      </c>
      <c r="R51" s="20">
        <v>0</v>
      </c>
    </row>
    <row r="52" spans="1:18" x14ac:dyDescent="0.55000000000000004">
      <c r="A52" s="9" t="s">
        <v>618</v>
      </c>
      <c r="B52" s="9" t="s">
        <v>619</v>
      </c>
      <c r="C52" s="9">
        <v>215</v>
      </c>
      <c r="D52" s="9" t="s">
        <v>620</v>
      </c>
      <c r="E52" s="9">
        <v>5312</v>
      </c>
      <c r="F52" s="9" t="s">
        <v>621</v>
      </c>
      <c r="G52" s="9">
        <v>358</v>
      </c>
      <c r="H52" s="9" t="s">
        <v>673</v>
      </c>
      <c r="I52" s="9">
        <v>2016</v>
      </c>
      <c r="J52" s="9">
        <v>2016</v>
      </c>
      <c r="K52" s="9" t="s">
        <v>623</v>
      </c>
      <c r="L52" s="10">
        <v>6618</v>
      </c>
      <c r="M52" s="9" t="s">
        <v>624</v>
      </c>
      <c r="N52" s="9" t="s">
        <v>625</v>
      </c>
      <c r="O52" s="17">
        <f t="shared" si="0"/>
        <v>3.9688503419580166E-4</v>
      </c>
      <c r="P52" s="18">
        <f t="shared" si="1"/>
        <v>0</v>
      </c>
      <c r="Q52" s="18">
        <f t="shared" si="2"/>
        <v>0</v>
      </c>
      <c r="R52" s="20">
        <v>0</v>
      </c>
    </row>
    <row r="53" spans="1:18" x14ac:dyDescent="0.55000000000000004">
      <c r="A53" s="9" t="s">
        <v>618</v>
      </c>
      <c r="B53" s="9" t="s">
        <v>619</v>
      </c>
      <c r="C53" s="9">
        <v>215</v>
      </c>
      <c r="D53" s="9" t="s">
        <v>620</v>
      </c>
      <c r="E53" s="9">
        <v>5312</v>
      </c>
      <c r="F53" s="9" t="s">
        <v>621</v>
      </c>
      <c r="G53" s="9">
        <v>265</v>
      </c>
      <c r="H53" s="9" t="s">
        <v>674</v>
      </c>
      <c r="I53" s="9">
        <v>2016</v>
      </c>
      <c r="J53" s="9">
        <v>2016</v>
      </c>
      <c r="K53" s="9" t="s">
        <v>623</v>
      </c>
      <c r="L53" s="10">
        <v>6000</v>
      </c>
      <c r="M53" s="9" t="s">
        <v>630</v>
      </c>
      <c r="N53" s="9" t="s">
        <v>631</v>
      </c>
      <c r="O53" s="17">
        <f t="shared" si="0"/>
        <v>3.5982324043137051E-4</v>
      </c>
      <c r="P53" s="18">
        <f t="shared" si="1"/>
        <v>0</v>
      </c>
      <c r="Q53" s="18">
        <f t="shared" si="2"/>
        <v>0</v>
      </c>
      <c r="R53" s="20">
        <v>0</v>
      </c>
    </row>
    <row r="54" spans="1:18" x14ac:dyDescent="0.55000000000000004">
      <c r="A54" s="9" t="s">
        <v>618</v>
      </c>
      <c r="B54" s="9" t="s">
        <v>619</v>
      </c>
      <c r="C54" s="9">
        <v>215</v>
      </c>
      <c r="D54" s="9" t="s">
        <v>620</v>
      </c>
      <c r="E54" s="9">
        <v>5312</v>
      </c>
      <c r="F54" s="9" t="s">
        <v>621</v>
      </c>
      <c r="G54" s="9">
        <v>234</v>
      </c>
      <c r="H54" s="9" t="s">
        <v>675</v>
      </c>
      <c r="I54" s="9">
        <v>2016</v>
      </c>
      <c r="J54" s="9">
        <v>2016</v>
      </c>
      <c r="K54" s="9" t="s">
        <v>623</v>
      </c>
      <c r="L54" s="10">
        <v>5681</v>
      </c>
      <c r="M54" s="9" t="s">
        <v>624</v>
      </c>
      <c r="N54" s="9" t="s">
        <v>625</v>
      </c>
      <c r="O54" s="17">
        <f t="shared" si="0"/>
        <v>3.4069263814843597E-4</v>
      </c>
      <c r="P54" s="18">
        <f t="shared" si="1"/>
        <v>0</v>
      </c>
      <c r="Q54" s="18">
        <f t="shared" si="2"/>
        <v>0</v>
      </c>
      <c r="R54" s="20">
        <v>0</v>
      </c>
    </row>
    <row r="55" spans="1:18" x14ac:dyDescent="0.55000000000000004">
      <c r="A55" s="9" t="s">
        <v>618</v>
      </c>
      <c r="B55" s="9" t="s">
        <v>619</v>
      </c>
      <c r="C55" s="9">
        <v>215</v>
      </c>
      <c r="D55" s="9" t="s">
        <v>620</v>
      </c>
      <c r="E55" s="9">
        <v>5312</v>
      </c>
      <c r="F55" s="9" t="s">
        <v>621</v>
      </c>
      <c r="G55" s="9">
        <v>236</v>
      </c>
      <c r="H55" s="9" t="s">
        <v>676</v>
      </c>
      <c r="I55" s="9">
        <v>2016</v>
      </c>
      <c r="J55" s="9">
        <v>2016</v>
      </c>
      <c r="K55" s="9" t="s">
        <v>623</v>
      </c>
      <c r="L55" s="10">
        <v>5592</v>
      </c>
      <c r="M55" s="9" t="s">
        <v>624</v>
      </c>
      <c r="N55" s="9" t="s">
        <v>625</v>
      </c>
      <c r="O55" s="17">
        <f t="shared" si="0"/>
        <v>3.353552600820373E-4</v>
      </c>
      <c r="P55" s="18">
        <f t="shared" si="1"/>
        <v>0</v>
      </c>
      <c r="Q55" s="18">
        <f t="shared" si="2"/>
        <v>0</v>
      </c>
      <c r="R55" s="20">
        <v>0</v>
      </c>
    </row>
    <row r="56" spans="1:18" x14ac:dyDescent="0.55000000000000004">
      <c r="A56" s="9" t="s">
        <v>618</v>
      </c>
      <c r="B56" s="9" t="s">
        <v>619</v>
      </c>
      <c r="C56" s="9">
        <v>215</v>
      </c>
      <c r="D56" s="9" t="s">
        <v>620</v>
      </c>
      <c r="E56" s="9">
        <v>5312</v>
      </c>
      <c r="F56" s="9" t="s">
        <v>621</v>
      </c>
      <c r="G56" s="9">
        <v>254</v>
      </c>
      <c r="H56" s="9" t="s">
        <v>677</v>
      </c>
      <c r="I56" s="9">
        <v>2016</v>
      </c>
      <c r="J56" s="9">
        <v>2016</v>
      </c>
      <c r="K56" s="9" t="s">
        <v>623</v>
      </c>
      <c r="L56" s="10">
        <v>5388</v>
      </c>
      <c r="M56" s="9" t="s">
        <v>624</v>
      </c>
      <c r="N56" s="9" t="s">
        <v>625</v>
      </c>
      <c r="O56" s="17">
        <f t="shared" si="0"/>
        <v>3.231212699073707E-4</v>
      </c>
      <c r="P56" s="18">
        <f t="shared" si="1"/>
        <v>0</v>
      </c>
      <c r="Q56" s="18">
        <f t="shared" si="2"/>
        <v>0</v>
      </c>
      <c r="R56" s="20">
        <v>0</v>
      </c>
    </row>
    <row r="57" spans="1:18" x14ac:dyDescent="0.55000000000000004">
      <c r="A57" s="9" t="s">
        <v>618</v>
      </c>
      <c r="B57" s="9" t="s">
        <v>619</v>
      </c>
      <c r="C57" s="9">
        <v>215</v>
      </c>
      <c r="D57" s="9" t="s">
        <v>620</v>
      </c>
      <c r="E57" s="9">
        <v>5312</v>
      </c>
      <c r="F57" s="9" t="s">
        <v>621</v>
      </c>
      <c r="G57" s="9">
        <v>417</v>
      </c>
      <c r="H57" s="9" t="s">
        <v>678</v>
      </c>
      <c r="I57" s="9">
        <v>2016</v>
      </c>
      <c r="J57" s="9">
        <v>2016</v>
      </c>
      <c r="K57" s="9" t="s">
        <v>623</v>
      </c>
      <c r="L57" s="10">
        <v>5233</v>
      </c>
      <c r="M57" s="9" t="s">
        <v>624</v>
      </c>
      <c r="N57" s="9" t="s">
        <v>625</v>
      </c>
      <c r="O57" s="17">
        <f t="shared" si="0"/>
        <v>3.1382583619622695E-4</v>
      </c>
      <c r="P57" s="18">
        <f t="shared" si="1"/>
        <v>0</v>
      </c>
      <c r="Q57" s="18">
        <f t="shared" si="2"/>
        <v>0</v>
      </c>
      <c r="R57" s="20">
        <v>0</v>
      </c>
    </row>
    <row r="58" spans="1:18" x14ac:dyDescent="0.55000000000000004">
      <c r="A58" s="9" t="s">
        <v>618</v>
      </c>
      <c r="B58" s="9" t="s">
        <v>619</v>
      </c>
      <c r="C58" s="9">
        <v>215</v>
      </c>
      <c r="D58" s="9" t="s">
        <v>620</v>
      </c>
      <c r="E58" s="9">
        <v>5312</v>
      </c>
      <c r="F58" s="9" t="s">
        <v>621</v>
      </c>
      <c r="G58" s="9">
        <v>689</v>
      </c>
      <c r="H58" s="9" t="s">
        <v>679</v>
      </c>
      <c r="I58" s="9">
        <v>2016</v>
      </c>
      <c r="J58" s="9">
        <v>2016</v>
      </c>
      <c r="K58" s="9" t="s">
        <v>623</v>
      </c>
      <c r="L58" s="10">
        <v>3150</v>
      </c>
      <c r="M58" s="9" t="s">
        <v>624</v>
      </c>
      <c r="N58" s="9" t="s">
        <v>625</v>
      </c>
      <c r="O58" s="17">
        <f t="shared" si="0"/>
        <v>1.889072012264695E-4</v>
      </c>
      <c r="P58" s="18">
        <f t="shared" si="1"/>
        <v>0</v>
      </c>
      <c r="Q58" s="18">
        <f t="shared" si="2"/>
        <v>0</v>
      </c>
      <c r="R58" s="20">
        <v>0</v>
      </c>
    </row>
    <row r="59" spans="1:18" x14ac:dyDescent="0.55000000000000004">
      <c r="A59" s="9" t="s">
        <v>618</v>
      </c>
      <c r="B59" s="9" t="s">
        <v>619</v>
      </c>
      <c r="C59" s="9">
        <v>215</v>
      </c>
      <c r="D59" s="9" t="s">
        <v>620</v>
      </c>
      <c r="E59" s="9">
        <v>5312</v>
      </c>
      <c r="F59" s="9" t="s">
        <v>621</v>
      </c>
      <c r="G59" s="9">
        <v>497</v>
      </c>
      <c r="H59" s="9" t="s">
        <v>680</v>
      </c>
      <c r="I59" s="9">
        <v>2016</v>
      </c>
      <c r="J59" s="9">
        <v>2016</v>
      </c>
      <c r="K59" s="9" t="s">
        <v>623</v>
      </c>
      <c r="L59" s="10">
        <v>3101</v>
      </c>
      <c r="M59" s="9" t="s">
        <v>624</v>
      </c>
      <c r="N59" s="9" t="s">
        <v>625</v>
      </c>
      <c r="O59" s="17">
        <f t="shared" si="0"/>
        <v>1.8596864476294665E-4</v>
      </c>
      <c r="P59" s="18">
        <f t="shared" si="1"/>
        <v>0</v>
      </c>
      <c r="Q59" s="18">
        <f t="shared" si="2"/>
        <v>0</v>
      </c>
      <c r="R59" s="20">
        <v>0</v>
      </c>
    </row>
    <row r="60" spans="1:18" x14ac:dyDescent="0.55000000000000004">
      <c r="A60" s="9" t="s">
        <v>618</v>
      </c>
      <c r="B60" s="9" t="s">
        <v>619</v>
      </c>
      <c r="C60" s="9">
        <v>215</v>
      </c>
      <c r="D60" s="9" t="s">
        <v>620</v>
      </c>
      <c r="E60" s="9">
        <v>5312</v>
      </c>
      <c r="F60" s="9" t="s">
        <v>621</v>
      </c>
      <c r="G60" s="9">
        <v>567</v>
      </c>
      <c r="H60" s="9" t="s">
        <v>681</v>
      </c>
      <c r="I60" s="9">
        <v>2016</v>
      </c>
      <c r="J60" s="9">
        <v>2016</v>
      </c>
      <c r="K60" s="9" t="s">
        <v>623</v>
      </c>
      <c r="L60" s="10">
        <v>2895</v>
      </c>
      <c r="M60" s="9" t="s">
        <v>624</v>
      </c>
      <c r="N60" s="9" t="s">
        <v>625</v>
      </c>
      <c r="O60" s="17">
        <f t="shared" si="0"/>
        <v>1.7361471350813625E-4</v>
      </c>
      <c r="P60" s="18">
        <f t="shared" si="1"/>
        <v>0</v>
      </c>
      <c r="Q60" s="18">
        <f t="shared" si="2"/>
        <v>0</v>
      </c>
      <c r="R60" s="20">
        <v>0</v>
      </c>
    </row>
    <row r="61" spans="1:18" x14ac:dyDescent="0.55000000000000004">
      <c r="A61" s="9" t="s">
        <v>618</v>
      </c>
      <c r="B61" s="9" t="s">
        <v>619</v>
      </c>
      <c r="C61" s="9">
        <v>215</v>
      </c>
      <c r="D61" s="9" t="s">
        <v>620</v>
      </c>
      <c r="E61" s="9">
        <v>5312</v>
      </c>
      <c r="F61" s="9" t="s">
        <v>621</v>
      </c>
      <c r="G61" s="9">
        <v>420</v>
      </c>
      <c r="H61" s="9" t="s">
        <v>682</v>
      </c>
      <c r="I61" s="9">
        <v>2016</v>
      </c>
      <c r="J61" s="9">
        <v>2016</v>
      </c>
      <c r="K61" s="9" t="s">
        <v>623</v>
      </c>
      <c r="L61" s="10">
        <v>2408</v>
      </c>
      <c r="M61" s="9" t="s">
        <v>624</v>
      </c>
      <c r="N61" s="9" t="s">
        <v>625</v>
      </c>
      <c r="O61" s="17">
        <f t="shared" si="0"/>
        <v>1.4440906049312336E-4</v>
      </c>
      <c r="P61" s="18">
        <f t="shared" si="1"/>
        <v>0</v>
      </c>
      <c r="Q61" s="18">
        <f t="shared" si="2"/>
        <v>0</v>
      </c>
      <c r="R61" s="20">
        <v>0</v>
      </c>
    </row>
    <row r="62" spans="1:18" x14ac:dyDescent="0.55000000000000004">
      <c r="A62" s="9" t="s">
        <v>618</v>
      </c>
      <c r="B62" s="9" t="s">
        <v>619</v>
      </c>
      <c r="C62" s="9">
        <v>215</v>
      </c>
      <c r="D62" s="9" t="s">
        <v>620</v>
      </c>
      <c r="E62" s="9">
        <v>5312</v>
      </c>
      <c r="F62" s="9" t="s">
        <v>621</v>
      </c>
      <c r="G62" s="9">
        <v>137</v>
      </c>
      <c r="H62" s="9" t="s">
        <v>683</v>
      </c>
      <c r="I62" s="9">
        <v>2016</v>
      </c>
      <c r="J62" s="9">
        <v>2016</v>
      </c>
      <c r="K62" s="9" t="s">
        <v>623</v>
      </c>
      <c r="L62" s="10">
        <v>1712</v>
      </c>
      <c r="M62" s="9" t="s">
        <v>624</v>
      </c>
      <c r="N62" s="9" t="s">
        <v>625</v>
      </c>
      <c r="O62" s="17">
        <f t="shared" si="0"/>
        <v>1.0266956460308438E-4</v>
      </c>
      <c r="P62" s="18">
        <f t="shared" si="1"/>
        <v>0</v>
      </c>
      <c r="Q62" s="18">
        <f t="shared" si="2"/>
        <v>0</v>
      </c>
      <c r="R62" s="20">
        <v>0</v>
      </c>
    </row>
    <row r="63" spans="1:18" x14ac:dyDescent="0.55000000000000004">
      <c r="A63" s="9" t="s">
        <v>618</v>
      </c>
      <c r="B63" s="9" t="s">
        <v>619</v>
      </c>
      <c r="C63" s="9">
        <v>215</v>
      </c>
      <c r="D63" s="9" t="s">
        <v>620</v>
      </c>
      <c r="E63" s="9">
        <v>5312</v>
      </c>
      <c r="F63" s="9" t="s">
        <v>621</v>
      </c>
      <c r="G63" s="9">
        <v>702</v>
      </c>
      <c r="H63" s="9" t="s">
        <v>684</v>
      </c>
      <c r="I63" s="9">
        <v>2016</v>
      </c>
      <c r="J63" s="9">
        <v>2016</v>
      </c>
      <c r="K63" s="9" t="s">
        <v>623</v>
      </c>
      <c r="L63" s="10">
        <v>1644</v>
      </c>
      <c r="M63" s="9" t="s">
        <v>624</v>
      </c>
      <c r="N63" s="9" t="s">
        <v>625</v>
      </c>
      <c r="O63" s="17">
        <f t="shared" si="0"/>
        <v>9.8591567878195509E-5</v>
      </c>
      <c r="P63" s="18">
        <f t="shared" si="1"/>
        <v>0</v>
      </c>
      <c r="Q63" s="18">
        <f t="shared" si="2"/>
        <v>0</v>
      </c>
      <c r="R63" s="20">
        <v>0</v>
      </c>
    </row>
    <row r="64" spans="1:18" x14ac:dyDescent="0.55000000000000004">
      <c r="A64" s="9" t="s">
        <v>618</v>
      </c>
      <c r="B64" s="9" t="s">
        <v>619</v>
      </c>
      <c r="C64" s="9">
        <v>215</v>
      </c>
      <c r="D64" s="9" t="s">
        <v>620</v>
      </c>
      <c r="E64" s="9">
        <v>5312</v>
      </c>
      <c r="F64" s="9" t="s">
        <v>621</v>
      </c>
      <c r="G64" s="9">
        <v>406</v>
      </c>
      <c r="H64" s="9" t="s">
        <v>685</v>
      </c>
      <c r="I64" s="9">
        <v>2016</v>
      </c>
      <c r="J64" s="9">
        <v>2016</v>
      </c>
      <c r="K64" s="9" t="s">
        <v>623</v>
      </c>
      <c r="L64" s="10">
        <v>1562</v>
      </c>
      <c r="M64" s="9" t="s">
        <v>624</v>
      </c>
      <c r="N64" s="9" t="s">
        <v>625</v>
      </c>
      <c r="O64" s="17">
        <f t="shared" si="0"/>
        <v>9.3673983592300119E-5</v>
      </c>
      <c r="P64" s="18">
        <f t="shared" si="1"/>
        <v>0</v>
      </c>
      <c r="Q64" s="18">
        <f t="shared" si="2"/>
        <v>0</v>
      </c>
      <c r="R64" s="20">
        <v>0</v>
      </c>
    </row>
    <row r="65" spans="1:18" x14ac:dyDescent="0.55000000000000004">
      <c r="A65" s="9" t="s">
        <v>618</v>
      </c>
      <c r="B65" s="9" t="s">
        <v>619</v>
      </c>
      <c r="C65" s="9">
        <v>215</v>
      </c>
      <c r="D65" s="9" t="s">
        <v>620</v>
      </c>
      <c r="E65" s="9">
        <v>5312</v>
      </c>
      <c r="F65" s="9" t="s">
        <v>621</v>
      </c>
      <c r="G65" s="9">
        <v>711</v>
      </c>
      <c r="H65" s="9" t="s">
        <v>686</v>
      </c>
      <c r="I65" s="9">
        <v>2016</v>
      </c>
      <c r="J65" s="9">
        <v>2016</v>
      </c>
      <c r="K65" s="9" t="s">
        <v>623</v>
      </c>
      <c r="L65" s="10">
        <v>1416</v>
      </c>
      <c r="M65" s="9" t="s">
        <v>624</v>
      </c>
      <c r="N65" s="9" t="s">
        <v>625</v>
      </c>
      <c r="O65" s="17">
        <f t="shared" si="0"/>
        <v>8.4918284741803435E-5</v>
      </c>
      <c r="P65" s="18">
        <f t="shared" si="1"/>
        <v>0</v>
      </c>
      <c r="Q65" s="18">
        <f t="shared" si="2"/>
        <v>0</v>
      </c>
      <c r="R65" s="20">
        <v>0</v>
      </c>
    </row>
    <row r="66" spans="1:18" x14ac:dyDescent="0.55000000000000004">
      <c r="A66" s="9" t="s">
        <v>618</v>
      </c>
      <c r="B66" s="9" t="s">
        <v>619</v>
      </c>
      <c r="C66" s="9">
        <v>215</v>
      </c>
      <c r="D66" s="9" t="s">
        <v>620</v>
      </c>
      <c r="E66" s="9">
        <v>5312</v>
      </c>
      <c r="F66" s="9" t="s">
        <v>621</v>
      </c>
      <c r="G66" s="9">
        <v>560</v>
      </c>
      <c r="H66" s="9" t="s">
        <v>687</v>
      </c>
      <c r="I66" s="9">
        <v>2016</v>
      </c>
      <c r="J66" s="9">
        <v>2016</v>
      </c>
      <c r="K66" s="9" t="s">
        <v>623</v>
      </c>
      <c r="L66" s="10">
        <v>1160</v>
      </c>
      <c r="M66" s="9" t="s">
        <v>624</v>
      </c>
      <c r="N66" s="9" t="s">
        <v>625</v>
      </c>
      <c r="O66" s="17">
        <f t="shared" si="0"/>
        <v>6.9565826483398296E-5</v>
      </c>
      <c r="P66" s="18">
        <f t="shared" si="1"/>
        <v>0</v>
      </c>
      <c r="Q66" s="18">
        <f t="shared" si="2"/>
        <v>0</v>
      </c>
      <c r="R66" s="20">
        <v>0</v>
      </c>
    </row>
    <row r="67" spans="1:18" x14ac:dyDescent="0.55000000000000004">
      <c r="A67" s="9" t="s">
        <v>618</v>
      </c>
      <c r="B67" s="9" t="s">
        <v>619</v>
      </c>
      <c r="C67" s="9">
        <v>215</v>
      </c>
      <c r="D67" s="9" t="s">
        <v>620</v>
      </c>
      <c r="E67" s="9">
        <v>5312</v>
      </c>
      <c r="F67" s="9" t="s">
        <v>621</v>
      </c>
      <c r="G67" s="9">
        <v>414</v>
      </c>
      <c r="H67" s="9" t="s">
        <v>688</v>
      </c>
      <c r="I67" s="9">
        <v>2016</v>
      </c>
      <c r="J67" s="9">
        <v>2016</v>
      </c>
      <c r="K67" s="9" t="s">
        <v>623</v>
      </c>
      <c r="L67" s="10">
        <v>1061</v>
      </c>
      <c r="M67" s="9" t="s">
        <v>624</v>
      </c>
      <c r="N67" s="9" t="s">
        <v>625</v>
      </c>
      <c r="O67" s="17">
        <f t="shared" si="0"/>
        <v>6.3628743016280685E-5</v>
      </c>
      <c r="P67" s="18">
        <f t="shared" si="1"/>
        <v>0</v>
      </c>
      <c r="Q67" s="18">
        <f t="shared" si="2"/>
        <v>0</v>
      </c>
      <c r="R67" s="20">
        <v>0</v>
      </c>
    </row>
    <row r="68" spans="1:18" x14ac:dyDescent="0.55000000000000004">
      <c r="A68" s="9" t="s">
        <v>618</v>
      </c>
      <c r="B68" s="9" t="s">
        <v>619</v>
      </c>
      <c r="C68" s="9">
        <v>215</v>
      </c>
      <c r="D68" s="9" t="s">
        <v>620</v>
      </c>
      <c r="E68" s="9">
        <v>5312</v>
      </c>
      <c r="F68" s="9" t="s">
        <v>621</v>
      </c>
      <c r="G68" s="9">
        <v>687</v>
      </c>
      <c r="H68" s="9" t="s">
        <v>689</v>
      </c>
      <c r="I68" s="9">
        <v>2016</v>
      </c>
      <c r="J68" s="9">
        <v>2016</v>
      </c>
      <c r="K68" s="9" t="s">
        <v>623</v>
      </c>
      <c r="L68" s="10">
        <v>1053</v>
      </c>
      <c r="M68" s="9" t="s">
        <v>624</v>
      </c>
      <c r="N68" s="9" t="s">
        <v>625</v>
      </c>
      <c r="O68" s="17">
        <f t="shared" si="0"/>
        <v>6.3148978695705518E-5</v>
      </c>
      <c r="P68" s="18">
        <f t="shared" si="1"/>
        <v>0</v>
      </c>
      <c r="Q68" s="18">
        <f t="shared" si="2"/>
        <v>0</v>
      </c>
      <c r="R68" s="20">
        <v>0</v>
      </c>
    </row>
    <row r="69" spans="1:18" x14ac:dyDescent="0.55000000000000004">
      <c r="A69" s="9" t="s">
        <v>618</v>
      </c>
      <c r="B69" s="9" t="s">
        <v>619</v>
      </c>
      <c r="C69" s="9">
        <v>215</v>
      </c>
      <c r="D69" s="9" t="s">
        <v>620</v>
      </c>
      <c r="E69" s="9">
        <v>5312</v>
      </c>
      <c r="F69" s="9" t="s">
        <v>621</v>
      </c>
      <c r="G69" s="9">
        <v>149</v>
      </c>
      <c r="H69" s="9" t="s">
        <v>690</v>
      </c>
      <c r="I69" s="9">
        <v>2016</v>
      </c>
      <c r="J69" s="9">
        <v>2016</v>
      </c>
      <c r="K69" s="9" t="s">
        <v>623</v>
      </c>
      <c r="L69" s="10">
        <v>1035</v>
      </c>
      <c r="M69" s="9" t="s">
        <v>624</v>
      </c>
      <c r="N69" s="9" t="s">
        <v>625</v>
      </c>
      <c r="O69" s="17">
        <f t="shared" si="0"/>
        <v>6.206950897441141E-5</v>
      </c>
      <c r="P69" s="18">
        <f t="shared" si="1"/>
        <v>0</v>
      </c>
      <c r="Q69" s="18">
        <f t="shared" si="2"/>
        <v>0</v>
      </c>
      <c r="R69" s="20">
        <v>0</v>
      </c>
    </row>
    <row r="70" spans="1:18" x14ac:dyDescent="0.55000000000000004">
      <c r="A70" s="9" t="s">
        <v>618</v>
      </c>
      <c r="B70" s="9" t="s">
        <v>619</v>
      </c>
      <c r="C70" s="9">
        <v>215</v>
      </c>
      <c r="D70" s="9" t="s">
        <v>620</v>
      </c>
      <c r="E70" s="9">
        <v>5312</v>
      </c>
      <c r="F70" s="9" t="s">
        <v>621</v>
      </c>
      <c r="G70" s="9">
        <v>521</v>
      </c>
      <c r="H70" s="9" t="s">
        <v>691</v>
      </c>
      <c r="I70" s="9">
        <v>2016</v>
      </c>
      <c r="J70" s="9">
        <v>2016</v>
      </c>
      <c r="K70" s="9" t="s">
        <v>623</v>
      </c>
      <c r="L70" s="9">
        <v>746</v>
      </c>
      <c r="M70" s="9" t="s">
        <v>624</v>
      </c>
      <c r="N70" s="9" t="s">
        <v>625</v>
      </c>
      <c r="O70" s="17">
        <f t="shared" si="0"/>
        <v>4.473802289363373E-5</v>
      </c>
      <c r="P70" s="18">
        <f t="shared" si="1"/>
        <v>0</v>
      </c>
      <c r="Q70" s="18">
        <f t="shared" si="2"/>
        <v>0</v>
      </c>
      <c r="R70" s="20">
        <v>0</v>
      </c>
    </row>
    <row r="71" spans="1:18" x14ac:dyDescent="0.55000000000000004">
      <c r="A71" s="9" t="s">
        <v>618</v>
      </c>
      <c r="B71" s="9" t="s">
        <v>619</v>
      </c>
      <c r="C71" s="9">
        <v>215</v>
      </c>
      <c r="D71" s="9" t="s">
        <v>620</v>
      </c>
      <c r="E71" s="9">
        <v>5312</v>
      </c>
      <c r="F71" s="9" t="s">
        <v>621</v>
      </c>
      <c r="G71" s="9">
        <v>536</v>
      </c>
      <c r="H71" s="9" t="s">
        <v>692</v>
      </c>
      <c r="I71" s="9">
        <v>2016</v>
      </c>
      <c r="J71" s="9">
        <v>2016</v>
      </c>
      <c r="K71" s="9" t="s">
        <v>623</v>
      </c>
      <c r="L71" s="9">
        <v>718</v>
      </c>
      <c r="M71" s="9" t="s">
        <v>624</v>
      </c>
      <c r="N71" s="9" t="s">
        <v>625</v>
      </c>
      <c r="O71" s="17">
        <f t="shared" si="0"/>
        <v>4.3058847771620666E-5</v>
      </c>
      <c r="P71" s="18">
        <f t="shared" si="1"/>
        <v>0</v>
      </c>
      <c r="Q71" s="18">
        <f t="shared" si="2"/>
        <v>0</v>
      </c>
      <c r="R71" s="20">
        <v>0</v>
      </c>
    </row>
    <row r="72" spans="1:18" x14ac:dyDescent="0.55000000000000004">
      <c r="A72" s="9" t="s">
        <v>618</v>
      </c>
      <c r="B72" s="9" t="s">
        <v>619</v>
      </c>
      <c r="C72" s="9">
        <v>215</v>
      </c>
      <c r="D72" s="9" t="s">
        <v>620</v>
      </c>
      <c r="E72" s="9">
        <v>5312</v>
      </c>
      <c r="F72" s="9" t="s">
        <v>621</v>
      </c>
      <c r="G72" s="9">
        <v>401</v>
      </c>
      <c r="H72" s="9" t="s">
        <v>693</v>
      </c>
      <c r="I72" s="9">
        <v>2016</v>
      </c>
      <c r="J72" s="9">
        <v>2016</v>
      </c>
      <c r="K72" s="9" t="s">
        <v>623</v>
      </c>
      <c r="L72" s="9">
        <v>620</v>
      </c>
      <c r="M72" s="9" t="s">
        <v>624</v>
      </c>
      <c r="N72" s="9" t="s">
        <v>625</v>
      </c>
      <c r="O72" s="17">
        <f t="shared" ref="O72:O73" si="3">L72/16674854</f>
        <v>3.7181734844574949E-5</v>
      </c>
      <c r="P72" s="18">
        <f t="shared" ref="P72:P75" si="4">R72/119</f>
        <v>0</v>
      </c>
      <c r="Q72" s="18">
        <f t="shared" ref="Q72:Q75" si="5">R72/106</f>
        <v>0</v>
      </c>
      <c r="R72" s="20">
        <v>0</v>
      </c>
    </row>
    <row r="73" spans="1:18" x14ac:dyDescent="0.55000000000000004">
      <c r="A73" s="9" t="s">
        <v>618</v>
      </c>
      <c r="B73" s="9" t="s">
        <v>619</v>
      </c>
      <c r="C73" s="9">
        <v>215</v>
      </c>
      <c r="D73" s="9" t="s">
        <v>620</v>
      </c>
      <c r="E73" s="9">
        <v>5312</v>
      </c>
      <c r="F73" s="9" t="s">
        <v>621</v>
      </c>
      <c r="G73" s="9">
        <v>720</v>
      </c>
      <c r="H73" s="9" t="s">
        <v>694</v>
      </c>
      <c r="I73" s="9">
        <v>2016</v>
      </c>
      <c r="J73" s="9">
        <v>2016</v>
      </c>
      <c r="K73" s="9" t="s">
        <v>623</v>
      </c>
      <c r="L73" s="9">
        <v>19</v>
      </c>
      <c r="M73" s="9" t="s">
        <v>624</v>
      </c>
      <c r="N73" s="9" t="s">
        <v>625</v>
      </c>
      <c r="O73" s="17">
        <f t="shared" si="3"/>
        <v>1.1394402613660066E-6</v>
      </c>
      <c r="P73" s="18">
        <f t="shared" si="4"/>
        <v>0</v>
      </c>
      <c r="Q73" s="18">
        <f t="shared" si="5"/>
        <v>0</v>
      </c>
      <c r="R73" s="20">
        <v>0</v>
      </c>
    </row>
    <row r="74" spans="1:18" x14ac:dyDescent="0.55000000000000004">
      <c r="A74" s="9"/>
      <c r="B74" s="9"/>
      <c r="C74" s="9"/>
      <c r="D74" s="9"/>
      <c r="E74" s="9"/>
      <c r="F74" s="9"/>
      <c r="G74" s="9"/>
      <c r="H74" s="9" t="s">
        <v>710</v>
      </c>
      <c r="I74" s="9"/>
      <c r="J74" s="9"/>
      <c r="K74" s="9"/>
      <c r="L74" s="9"/>
      <c r="M74" s="9"/>
      <c r="N74" s="9" t="s">
        <v>712</v>
      </c>
      <c r="O74" s="9"/>
      <c r="P74" s="18">
        <f t="shared" si="4"/>
        <v>8.4033613445378148E-3</v>
      </c>
      <c r="Q74" s="18">
        <f t="shared" si="5"/>
        <v>9.433962264150943E-3</v>
      </c>
      <c r="R74" s="20">
        <v>1</v>
      </c>
    </row>
    <row r="75" spans="1:18" x14ac:dyDescent="0.55000000000000004">
      <c r="A75" s="9"/>
      <c r="B75" s="9"/>
      <c r="C75" s="9"/>
      <c r="D75" s="9"/>
      <c r="E75" s="9"/>
      <c r="F75" s="9"/>
      <c r="G75" s="9"/>
      <c r="H75" s="9" t="s">
        <v>711</v>
      </c>
      <c r="I75" s="9"/>
      <c r="J75" s="9"/>
      <c r="K75" s="9"/>
      <c r="L75" s="9"/>
      <c r="M75" s="9"/>
      <c r="N75" s="9" t="s">
        <v>712</v>
      </c>
      <c r="O75" s="9"/>
      <c r="P75" s="18">
        <f t="shared" si="4"/>
        <v>8.4033613445378148E-3</v>
      </c>
      <c r="Q75" s="18">
        <f t="shared" si="5"/>
        <v>9.433962264150943E-3</v>
      </c>
      <c r="R75" s="20">
        <v>1</v>
      </c>
    </row>
    <row r="76" spans="1:18" x14ac:dyDescent="0.55000000000000004">
      <c r="A76" s="9"/>
      <c r="B76" s="9"/>
      <c r="C76" s="9"/>
      <c r="D76" s="9"/>
      <c r="E76" s="9"/>
      <c r="F76" s="8" t="s">
        <v>707</v>
      </c>
      <c r="G76" s="9"/>
      <c r="H76" s="9"/>
      <c r="I76" s="9"/>
      <c r="J76" s="9"/>
      <c r="K76" s="9"/>
      <c r="L76" s="12">
        <v>16674854</v>
      </c>
      <c r="M76" s="9"/>
      <c r="N76" s="9"/>
      <c r="O76" s="11">
        <f>SUM(O7:O75)</f>
        <v>0.99999999999999978</v>
      </c>
      <c r="P76" s="11"/>
      <c r="Q76" s="11"/>
      <c r="R76" s="20">
        <f>COUNTIF(R2:R75,"&gt;=1")</f>
        <v>21</v>
      </c>
    </row>
    <row r="78" spans="1:18" x14ac:dyDescent="0.55000000000000004">
      <c r="A78" t="s">
        <v>618</v>
      </c>
      <c r="B78" s="9" t="s">
        <v>619</v>
      </c>
      <c r="C78" s="9">
        <v>215</v>
      </c>
      <c r="D78" s="9" t="s">
        <v>620</v>
      </c>
      <c r="E78" s="9">
        <v>5510</v>
      </c>
      <c r="F78" s="9" t="s">
        <v>695</v>
      </c>
      <c r="G78" s="9">
        <v>56</v>
      </c>
      <c r="H78" s="9" t="s">
        <v>622</v>
      </c>
      <c r="I78" s="9">
        <v>2016</v>
      </c>
      <c r="J78" s="9">
        <v>2016</v>
      </c>
      <c r="K78" s="9" t="s">
        <v>696</v>
      </c>
      <c r="L78" s="10">
        <v>5916381</v>
      </c>
      <c r="M78" s="9" t="s">
        <v>624</v>
      </c>
      <c r="N78" s="9" t="s">
        <v>625</v>
      </c>
    </row>
    <row r="79" spans="1:18" x14ac:dyDescent="0.55000000000000004">
      <c r="A79" t="s">
        <v>618</v>
      </c>
      <c r="B79" s="9" t="s">
        <v>619</v>
      </c>
      <c r="C79" s="9">
        <v>215</v>
      </c>
      <c r="D79" s="9" t="s">
        <v>620</v>
      </c>
      <c r="E79" s="9">
        <v>5510</v>
      </c>
      <c r="F79" s="9" t="s">
        <v>695</v>
      </c>
      <c r="G79" s="9">
        <v>125</v>
      </c>
      <c r="H79" s="9" t="s">
        <v>628</v>
      </c>
      <c r="I79" s="9">
        <v>2016</v>
      </c>
      <c r="J79" s="9">
        <v>2016</v>
      </c>
      <c r="K79" s="9" t="s">
        <v>696</v>
      </c>
      <c r="L79" s="10">
        <v>5384315</v>
      </c>
      <c r="M79" s="9" t="s">
        <v>624</v>
      </c>
      <c r="N79" s="9" t="s">
        <v>625</v>
      </c>
    </row>
    <row r="80" spans="1:18" x14ac:dyDescent="0.55000000000000004">
      <c r="A80" t="s">
        <v>618</v>
      </c>
      <c r="B80" s="9" t="s">
        <v>619</v>
      </c>
      <c r="C80" s="9">
        <v>215</v>
      </c>
      <c r="D80" s="9" t="s">
        <v>620</v>
      </c>
      <c r="E80" s="9">
        <v>5510</v>
      </c>
      <c r="F80" s="9" t="s">
        <v>695</v>
      </c>
      <c r="G80" s="9">
        <v>122</v>
      </c>
      <c r="H80" s="9" t="s">
        <v>635</v>
      </c>
      <c r="I80" s="9">
        <v>2016</v>
      </c>
      <c r="J80" s="9">
        <v>2016</v>
      </c>
      <c r="K80" s="9" t="s">
        <v>696</v>
      </c>
      <c r="L80" s="10">
        <v>3843746</v>
      </c>
      <c r="M80" s="9" t="s">
        <v>624</v>
      </c>
      <c r="N80" s="9" t="s">
        <v>625</v>
      </c>
    </row>
    <row r="81" spans="1:14" x14ac:dyDescent="0.55000000000000004">
      <c r="A81" t="s">
        <v>618</v>
      </c>
      <c r="B81" s="9" t="s">
        <v>619</v>
      </c>
      <c r="C81" s="9">
        <v>215</v>
      </c>
      <c r="D81" s="9" t="s">
        <v>620</v>
      </c>
      <c r="E81" s="9">
        <v>5510</v>
      </c>
      <c r="F81" s="9" t="s">
        <v>695</v>
      </c>
      <c r="G81" s="9">
        <v>486</v>
      </c>
      <c r="H81" s="9" t="s">
        <v>638</v>
      </c>
      <c r="I81" s="9">
        <v>2016</v>
      </c>
      <c r="J81" s="9">
        <v>2016</v>
      </c>
      <c r="K81" s="9" t="s">
        <v>696</v>
      </c>
      <c r="L81" s="10">
        <v>3563596</v>
      </c>
      <c r="M81" s="9" t="s">
        <v>624</v>
      </c>
      <c r="N81" s="9" t="s">
        <v>625</v>
      </c>
    </row>
    <row r="82" spans="1:14" x14ac:dyDescent="0.55000000000000004">
      <c r="A82" t="s">
        <v>618</v>
      </c>
      <c r="B82" s="9" t="s">
        <v>619</v>
      </c>
      <c r="C82" s="9">
        <v>215</v>
      </c>
      <c r="D82" s="9" t="s">
        <v>620</v>
      </c>
      <c r="E82" s="9">
        <v>5510</v>
      </c>
      <c r="F82" s="9" t="s">
        <v>695</v>
      </c>
      <c r="G82" s="9">
        <v>27</v>
      </c>
      <c r="H82" s="9" t="s">
        <v>626</v>
      </c>
      <c r="I82" s="9">
        <v>2016</v>
      </c>
      <c r="J82" s="9">
        <v>2016</v>
      </c>
      <c r="K82" s="9" t="s">
        <v>696</v>
      </c>
      <c r="L82" s="10">
        <v>3005924</v>
      </c>
      <c r="M82" s="9" t="s">
        <v>624</v>
      </c>
      <c r="N82" s="9" t="s">
        <v>625</v>
      </c>
    </row>
    <row r="83" spans="1:14" x14ac:dyDescent="0.55000000000000004">
      <c r="A83" t="s">
        <v>618</v>
      </c>
      <c r="B83" s="9" t="s">
        <v>619</v>
      </c>
      <c r="C83" s="9">
        <v>215</v>
      </c>
      <c r="D83" s="9" t="s">
        <v>620</v>
      </c>
      <c r="E83" s="9">
        <v>5510</v>
      </c>
      <c r="F83" s="9" t="s">
        <v>695</v>
      </c>
      <c r="G83" s="9">
        <v>156</v>
      </c>
      <c r="H83" s="9" t="s">
        <v>653</v>
      </c>
      <c r="I83" s="9">
        <v>2016</v>
      </c>
      <c r="J83" s="9">
        <v>2016</v>
      </c>
      <c r="K83" s="9" t="s">
        <v>696</v>
      </c>
      <c r="L83" s="10">
        <v>2986250</v>
      </c>
      <c r="M83" s="9" t="s">
        <v>624</v>
      </c>
      <c r="N83" s="9" t="s">
        <v>625</v>
      </c>
    </row>
    <row r="84" spans="1:14" x14ac:dyDescent="0.55000000000000004">
      <c r="A84" t="s">
        <v>618</v>
      </c>
      <c r="B84" s="9" t="s">
        <v>619</v>
      </c>
      <c r="C84" s="9">
        <v>215</v>
      </c>
      <c r="D84" s="9" t="s">
        <v>620</v>
      </c>
      <c r="E84" s="9">
        <v>5510</v>
      </c>
      <c r="F84" s="9" t="s">
        <v>695</v>
      </c>
      <c r="G84" s="9">
        <v>463</v>
      </c>
      <c r="H84" s="9" t="s">
        <v>640</v>
      </c>
      <c r="I84" s="9">
        <v>2016</v>
      </c>
      <c r="J84" s="9">
        <v>2016</v>
      </c>
      <c r="K84" s="9" t="s">
        <v>696</v>
      </c>
      <c r="L84" s="10">
        <v>1773877</v>
      </c>
      <c r="M84" s="9" t="s">
        <v>624</v>
      </c>
      <c r="N84" s="9" t="s">
        <v>625</v>
      </c>
    </row>
    <row r="85" spans="1:14" x14ac:dyDescent="0.55000000000000004">
      <c r="A85" t="s">
        <v>618</v>
      </c>
      <c r="B85" s="9" t="s">
        <v>619</v>
      </c>
      <c r="C85" s="9">
        <v>215</v>
      </c>
      <c r="D85" s="9" t="s">
        <v>620</v>
      </c>
      <c r="E85" s="9">
        <v>5510</v>
      </c>
      <c r="F85" s="9" t="s">
        <v>695</v>
      </c>
      <c r="G85" s="9">
        <v>116</v>
      </c>
      <c r="H85" s="9" t="s">
        <v>646</v>
      </c>
      <c r="I85" s="9">
        <v>2016</v>
      </c>
      <c r="J85" s="9">
        <v>2016</v>
      </c>
      <c r="K85" s="9" t="s">
        <v>696</v>
      </c>
      <c r="L85" s="10">
        <v>1459230</v>
      </c>
      <c r="M85" s="9" t="s">
        <v>624</v>
      </c>
      <c r="N85" s="9" t="s">
        <v>625</v>
      </c>
    </row>
    <row r="86" spans="1:14" x14ac:dyDescent="0.55000000000000004">
      <c r="A86" t="s">
        <v>618</v>
      </c>
      <c r="B86" s="9" t="s">
        <v>619</v>
      </c>
      <c r="C86" s="9">
        <v>215</v>
      </c>
      <c r="D86" s="9" t="s">
        <v>620</v>
      </c>
      <c r="E86" s="9">
        <v>5510</v>
      </c>
      <c r="F86" s="9" t="s">
        <v>695</v>
      </c>
      <c r="G86" s="9">
        <v>176</v>
      </c>
      <c r="H86" s="9" t="s">
        <v>627</v>
      </c>
      <c r="I86" s="9">
        <v>2016</v>
      </c>
      <c r="J86" s="9">
        <v>2016</v>
      </c>
      <c r="K86" s="9" t="s">
        <v>696</v>
      </c>
      <c r="L86" s="10">
        <v>1140605</v>
      </c>
      <c r="M86" s="9" t="s">
        <v>624</v>
      </c>
      <c r="N86" s="9" t="s">
        <v>625</v>
      </c>
    </row>
    <row r="87" spans="1:14" x14ac:dyDescent="0.55000000000000004">
      <c r="A87" t="s">
        <v>618</v>
      </c>
      <c r="B87" s="9" t="s">
        <v>619</v>
      </c>
      <c r="C87" s="9">
        <v>215</v>
      </c>
      <c r="D87" s="9" t="s">
        <v>620</v>
      </c>
      <c r="E87" s="9">
        <v>5510</v>
      </c>
      <c r="F87" s="9" t="s">
        <v>695</v>
      </c>
      <c r="G87" s="9">
        <v>289</v>
      </c>
      <c r="H87" s="9" t="s">
        <v>629</v>
      </c>
      <c r="I87" s="9">
        <v>2016</v>
      </c>
      <c r="J87" s="9">
        <v>2016</v>
      </c>
      <c r="K87" s="9" t="s">
        <v>696</v>
      </c>
      <c r="L87" s="10">
        <v>943319</v>
      </c>
      <c r="M87" s="9" t="s">
        <v>624</v>
      </c>
      <c r="N87" s="9" t="s">
        <v>625</v>
      </c>
    </row>
    <row r="88" spans="1:14" x14ac:dyDescent="0.55000000000000004">
      <c r="A88" t="s">
        <v>618</v>
      </c>
      <c r="B88" s="9" t="s">
        <v>619</v>
      </c>
      <c r="C88" s="9">
        <v>215</v>
      </c>
      <c r="D88" s="9" t="s">
        <v>620</v>
      </c>
      <c r="E88" s="9">
        <v>5510</v>
      </c>
      <c r="F88" s="9" t="s">
        <v>695</v>
      </c>
      <c r="G88" s="9">
        <v>267</v>
      </c>
      <c r="H88" s="9" t="s">
        <v>632</v>
      </c>
      <c r="I88" s="9">
        <v>2016</v>
      </c>
      <c r="J88" s="9">
        <v>2016</v>
      </c>
      <c r="K88" s="9" t="s">
        <v>696</v>
      </c>
      <c r="L88" s="10">
        <v>890000</v>
      </c>
      <c r="M88" s="9" t="s">
        <v>630</v>
      </c>
      <c r="N88" s="9" t="s">
        <v>631</v>
      </c>
    </row>
    <row r="89" spans="1:14" x14ac:dyDescent="0.55000000000000004">
      <c r="A89" t="s">
        <v>618</v>
      </c>
      <c r="B89" s="9" t="s">
        <v>619</v>
      </c>
      <c r="C89" s="9">
        <v>215</v>
      </c>
      <c r="D89" s="9" t="s">
        <v>620</v>
      </c>
      <c r="E89" s="9">
        <v>5510</v>
      </c>
      <c r="F89" s="9" t="s">
        <v>695</v>
      </c>
      <c r="G89" s="9">
        <v>83</v>
      </c>
      <c r="H89" s="9" t="s">
        <v>634</v>
      </c>
      <c r="I89" s="9">
        <v>2016</v>
      </c>
      <c r="J89" s="9">
        <v>2016</v>
      </c>
      <c r="K89" s="9" t="s">
        <v>696</v>
      </c>
      <c r="L89" s="10">
        <v>760470</v>
      </c>
      <c r="M89" s="9" t="s">
        <v>624</v>
      </c>
      <c r="N89" s="9" t="s">
        <v>625</v>
      </c>
    </row>
    <row r="90" spans="1:14" x14ac:dyDescent="0.55000000000000004">
      <c r="A90" t="s">
        <v>618</v>
      </c>
      <c r="B90" s="9" t="s">
        <v>619</v>
      </c>
      <c r="C90" s="9">
        <v>215</v>
      </c>
      <c r="D90" s="9" t="s">
        <v>620</v>
      </c>
      <c r="E90" s="9">
        <v>5510</v>
      </c>
      <c r="F90" s="9" t="s">
        <v>695</v>
      </c>
      <c r="G90" s="9">
        <v>489</v>
      </c>
      <c r="H90" s="9" t="s">
        <v>641</v>
      </c>
      <c r="I90" s="9">
        <v>2016</v>
      </c>
      <c r="J90" s="9">
        <v>2016</v>
      </c>
      <c r="K90" s="9" t="s">
        <v>696</v>
      </c>
      <c r="L90" s="10">
        <v>574187</v>
      </c>
      <c r="M90" s="9" t="s">
        <v>624</v>
      </c>
      <c r="N90" s="9" t="s">
        <v>625</v>
      </c>
    </row>
    <row r="91" spans="1:14" x14ac:dyDescent="0.55000000000000004">
      <c r="A91" t="s">
        <v>618</v>
      </c>
      <c r="B91" s="9" t="s">
        <v>619</v>
      </c>
      <c r="C91" s="9">
        <v>215</v>
      </c>
      <c r="D91" s="9" t="s">
        <v>620</v>
      </c>
      <c r="E91" s="9">
        <v>5510</v>
      </c>
      <c r="F91" s="9" t="s">
        <v>695</v>
      </c>
      <c r="G91" s="9">
        <v>249</v>
      </c>
      <c r="H91" s="9" t="s">
        <v>636</v>
      </c>
      <c r="I91" s="9">
        <v>2016</v>
      </c>
      <c r="J91" s="9">
        <v>2016</v>
      </c>
      <c r="K91" s="9" t="s">
        <v>696</v>
      </c>
      <c r="L91" s="10">
        <v>552539</v>
      </c>
      <c r="M91" s="9" t="s">
        <v>624</v>
      </c>
      <c r="N91" s="9" t="s">
        <v>625</v>
      </c>
    </row>
    <row r="92" spans="1:14" x14ac:dyDescent="0.55000000000000004">
      <c r="A92" t="s">
        <v>618</v>
      </c>
      <c r="B92" s="9" t="s">
        <v>619</v>
      </c>
      <c r="C92" s="9">
        <v>215</v>
      </c>
      <c r="D92" s="9" t="s">
        <v>620</v>
      </c>
      <c r="E92" s="9">
        <v>5510</v>
      </c>
      <c r="F92" s="9" t="s">
        <v>695</v>
      </c>
      <c r="G92" s="9">
        <v>242</v>
      </c>
      <c r="H92" s="9" t="s">
        <v>633</v>
      </c>
      <c r="I92" s="9">
        <v>2016</v>
      </c>
      <c r="J92" s="9">
        <v>2016</v>
      </c>
      <c r="K92" s="9" t="s">
        <v>696</v>
      </c>
      <c r="L92" s="10">
        <v>550000</v>
      </c>
      <c r="M92" s="9" t="s">
        <v>630</v>
      </c>
      <c r="N92" s="9" t="s">
        <v>631</v>
      </c>
    </row>
    <row r="93" spans="1:14" x14ac:dyDescent="0.55000000000000004">
      <c r="A93" t="s">
        <v>618</v>
      </c>
      <c r="B93" s="9" t="s">
        <v>619</v>
      </c>
      <c r="C93" s="9">
        <v>215</v>
      </c>
      <c r="D93" s="9" t="s">
        <v>620</v>
      </c>
      <c r="E93" s="9">
        <v>5510</v>
      </c>
      <c r="F93" s="9" t="s">
        <v>695</v>
      </c>
      <c r="G93" s="9">
        <v>388</v>
      </c>
      <c r="H93" s="9" t="s">
        <v>657</v>
      </c>
      <c r="I93" s="9">
        <v>2016</v>
      </c>
      <c r="J93" s="9">
        <v>2016</v>
      </c>
      <c r="K93" s="9" t="s">
        <v>696</v>
      </c>
      <c r="L93" s="10">
        <v>528034</v>
      </c>
      <c r="M93" s="9" t="s">
        <v>624</v>
      </c>
      <c r="N93" s="9" t="s">
        <v>625</v>
      </c>
    </row>
    <row r="94" spans="1:14" x14ac:dyDescent="0.55000000000000004">
      <c r="A94" t="s">
        <v>618</v>
      </c>
      <c r="B94" s="9" t="s">
        <v>619</v>
      </c>
      <c r="C94" s="9">
        <v>215</v>
      </c>
      <c r="D94" s="9" t="s">
        <v>620</v>
      </c>
      <c r="E94" s="9">
        <v>5510</v>
      </c>
      <c r="F94" s="9" t="s">
        <v>695</v>
      </c>
      <c r="G94" s="9">
        <v>490</v>
      </c>
      <c r="H94" s="9" t="s">
        <v>656</v>
      </c>
      <c r="I94" s="9">
        <v>2016</v>
      </c>
      <c r="J94" s="9">
        <v>2016</v>
      </c>
      <c r="K94" s="9" t="s">
        <v>696</v>
      </c>
      <c r="L94" s="10">
        <v>465778</v>
      </c>
      <c r="M94" s="9" t="s">
        <v>624</v>
      </c>
      <c r="N94" s="9" t="s">
        <v>625</v>
      </c>
    </row>
    <row r="95" spans="1:14" x14ac:dyDescent="0.55000000000000004">
      <c r="A95" t="s">
        <v>618</v>
      </c>
      <c r="B95" s="9" t="s">
        <v>619</v>
      </c>
      <c r="C95" s="9">
        <v>215</v>
      </c>
      <c r="D95" s="9" t="s">
        <v>620</v>
      </c>
      <c r="E95" s="9">
        <v>5510</v>
      </c>
      <c r="F95" s="9" t="s">
        <v>695</v>
      </c>
      <c r="G95" s="9">
        <v>571</v>
      </c>
      <c r="H95" s="9" t="s">
        <v>658</v>
      </c>
      <c r="I95" s="9">
        <v>2016</v>
      </c>
      <c r="J95" s="9">
        <v>2016</v>
      </c>
      <c r="K95" s="9" t="s">
        <v>696</v>
      </c>
      <c r="L95" s="10">
        <v>427766</v>
      </c>
      <c r="M95" s="9" t="s">
        <v>624</v>
      </c>
      <c r="N95" s="9" t="s">
        <v>625</v>
      </c>
    </row>
    <row r="96" spans="1:14" x14ac:dyDescent="0.55000000000000004">
      <c r="A96" t="s">
        <v>618</v>
      </c>
      <c r="B96" s="9" t="s">
        <v>619</v>
      </c>
      <c r="C96" s="9">
        <v>215</v>
      </c>
      <c r="D96" s="9" t="s">
        <v>620</v>
      </c>
      <c r="E96" s="9">
        <v>5510</v>
      </c>
      <c r="F96" s="9" t="s">
        <v>695</v>
      </c>
      <c r="G96" s="9">
        <v>574</v>
      </c>
      <c r="H96" s="9" t="s">
        <v>665</v>
      </c>
      <c r="I96" s="9">
        <v>2016</v>
      </c>
      <c r="J96" s="9">
        <v>2016</v>
      </c>
      <c r="K96" s="9" t="s">
        <v>696</v>
      </c>
      <c r="L96" s="10">
        <v>417338</v>
      </c>
      <c r="M96" s="9" t="s">
        <v>624</v>
      </c>
      <c r="N96" s="9" t="s">
        <v>625</v>
      </c>
    </row>
    <row r="97" spans="1:14" x14ac:dyDescent="0.55000000000000004">
      <c r="A97" t="s">
        <v>618</v>
      </c>
      <c r="B97" s="9" t="s">
        <v>619</v>
      </c>
      <c r="C97" s="9">
        <v>215</v>
      </c>
      <c r="D97" s="9" t="s">
        <v>620</v>
      </c>
      <c r="E97" s="9">
        <v>5510</v>
      </c>
      <c r="F97" s="9" t="s">
        <v>695</v>
      </c>
      <c r="G97" s="9">
        <v>79</v>
      </c>
      <c r="H97" s="9" t="s">
        <v>205</v>
      </c>
      <c r="I97" s="9">
        <v>2016</v>
      </c>
      <c r="J97" s="9">
        <v>2016</v>
      </c>
      <c r="K97" s="9" t="s">
        <v>696</v>
      </c>
      <c r="L97" s="10">
        <v>313267</v>
      </c>
      <c r="M97" s="9" t="s">
        <v>624</v>
      </c>
      <c r="N97" s="9" t="s">
        <v>625</v>
      </c>
    </row>
    <row r="98" spans="1:14" x14ac:dyDescent="0.55000000000000004">
      <c r="A98" t="s">
        <v>618</v>
      </c>
      <c r="B98" s="9" t="s">
        <v>619</v>
      </c>
      <c r="C98" s="9">
        <v>215</v>
      </c>
      <c r="D98" s="9" t="s">
        <v>620</v>
      </c>
      <c r="E98" s="9">
        <v>5510</v>
      </c>
      <c r="F98" s="9" t="s">
        <v>695</v>
      </c>
      <c r="G98" s="9">
        <v>197</v>
      </c>
      <c r="H98" s="9" t="s">
        <v>642</v>
      </c>
      <c r="I98" s="9">
        <v>2016</v>
      </c>
      <c r="J98" s="9">
        <v>2016</v>
      </c>
      <c r="K98" s="9" t="s">
        <v>696</v>
      </c>
      <c r="L98" s="10">
        <v>271195</v>
      </c>
      <c r="M98" s="9" t="s">
        <v>624</v>
      </c>
      <c r="N98" s="9" t="s">
        <v>625</v>
      </c>
    </row>
    <row r="99" spans="1:14" x14ac:dyDescent="0.55000000000000004">
      <c r="A99" t="s">
        <v>618</v>
      </c>
      <c r="B99" s="9" t="s">
        <v>619</v>
      </c>
      <c r="C99" s="9">
        <v>215</v>
      </c>
      <c r="D99" s="9" t="s">
        <v>620</v>
      </c>
      <c r="E99" s="9">
        <v>5510</v>
      </c>
      <c r="F99" s="9" t="s">
        <v>695</v>
      </c>
      <c r="G99" s="9">
        <v>403</v>
      </c>
      <c r="H99" s="9" t="s">
        <v>666</v>
      </c>
      <c r="I99" s="9">
        <v>2016</v>
      </c>
      <c r="J99" s="9">
        <v>2016</v>
      </c>
      <c r="K99" s="9" t="s">
        <v>696</v>
      </c>
      <c r="L99" s="10">
        <v>235651</v>
      </c>
      <c r="M99" s="9" t="s">
        <v>624</v>
      </c>
      <c r="N99" s="9" t="s">
        <v>625</v>
      </c>
    </row>
    <row r="100" spans="1:14" x14ac:dyDescent="0.55000000000000004">
      <c r="A100" t="s">
        <v>618</v>
      </c>
      <c r="B100" s="9" t="s">
        <v>619</v>
      </c>
      <c r="C100" s="9">
        <v>215</v>
      </c>
      <c r="D100" s="9" t="s">
        <v>620</v>
      </c>
      <c r="E100" s="9">
        <v>5510</v>
      </c>
      <c r="F100" s="9" t="s">
        <v>695</v>
      </c>
      <c r="G100" s="9">
        <v>619</v>
      </c>
      <c r="H100" s="9" t="s">
        <v>659</v>
      </c>
      <c r="I100" s="9">
        <v>2016</v>
      </c>
      <c r="J100" s="9">
        <v>2016</v>
      </c>
      <c r="K100" s="9" t="s">
        <v>696</v>
      </c>
      <c r="L100" s="10">
        <v>202128</v>
      </c>
      <c r="M100" s="9" t="s">
        <v>624</v>
      </c>
      <c r="N100" s="9" t="s">
        <v>625</v>
      </c>
    </row>
    <row r="101" spans="1:14" x14ac:dyDescent="0.55000000000000004">
      <c r="A101" t="s">
        <v>618</v>
      </c>
      <c r="B101" s="9" t="s">
        <v>619</v>
      </c>
      <c r="C101" s="9">
        <v>215</v>
      </c>
      <c r="D101" s="9" t="s">
        <v>620</v>
      </c>
      <c r="E101" s="9">
        <v>5510</v>
      </c>
      <c r="F101" s="9" t="s">
        <v>695</v>
      </c>
      <c r="G101" s="9">
        <v>217</v>
      </c>
      <c r="H101" s="9" t="s">
        <v>637</v>
      </c>
      <c r="I101" s="9">
        <v>2016</v>
      </c>
      <c r="J101" s="9">
        <v>2016</v>
      </c>
      <c r="K101" s="9" t="s">
        <v>696</v>
      </c>
      <c r="L101" s="10">
        <v>193630</v>
      </c>
      <c r="M101" s="9" t="s">
        <v>624</v>
      </c>
      <c r="N101" s="9" t="s">
        <v>625</v>
      </c>
    </row>
    <row r="102" spans="1:14" x14ac:dyDescent="0.55000000000000004">
      <c r="A102" t="s">
        <v>618</v>
      </c>
      <c r="B102" s="9" t="s">
        <v>619</v>
      </c>
      <c r="C102" s="9">
        <v>215</v>
      </c>
      <c r="D102" s="9" t="s">
        <v>620</v>
      </c>
      <c r="E102" s="9">
        <v>5510</v>
      </c>
      <c r="F102" s="9" t="s">
        <v>695</v>
      </c>
      <c r="G102" s="9">
        <v>195</v>
      </c>
      <c r="H102" s="9" t="s">
        <v>645</v>
      </c>
      <c r="I102" s="9">
        <v>2016</v>
      </c>
      <c r="J102" s="9">
        <v>2016</v>
      </c>
      <c r="K102" s="9" t="s">
        <v>696</v>
      </c>
      <c r="L102" s="10">
        <v>188157</v>
      </c>
      <c r="M102" s="9" t="s">
        <v>624</v>
      </c>
      <c r="N102" s="9" t="s">
        <v>625</v>
      </c>
    </row>
    <row r="103" spans="1:14" x14ac:dyDescent="0.55000000000000004">
      <c r="A103" t="s">
        <v>618</v>
      </c>
      <c r="B103" s="9" t="s">
        <v>619</v>
      </c>
      <c r="C103" s="9">
        <v>215</v>
      </c>
      <c r="D103" s="9" t="s">
        <v>620</v>
      </c>
      <c r="E103" s="9">
        <v>5510</v>
      </c>
      <c r="F103" s="9" t="s">
        <v>695</v>
      </c>
      <c r="G103" s="9">
        <v>328</v>
      </c>
      <c r="H103" s="9" t="s">
        <v>639</v>
      </c>
      <c r="I103" s="9">
        <v>2016</v>
      </c>
      <c r="J103" s="9">
        <v>2016</v>
      </c>
      <c r="K103" s="9" t="s">
        <v>696</v>
      </c>
      <c r="L103" s="10">
        <v>181155</v>
      </c>
      <c r="M103" s="9" t="s">
        <v>624</v>
      </c>
      <c r="N103" s="9" t="s">
        <v>625</v>
      </c>
    </row>
    <row r="104" spans="1:14" x14ac:dyDescent="0.55000000000000004">
      <c r="A104" t="s">
        <v>618</v>
      </c>
      <c r="B104" s="9" t="s">
        <v>619</v>
      </c>
      <c r="C104" s="9">
        <v>215</v>
      </c>
      <c r="D104" s="9" t="s">
        <v>620</v>
      </c>
      <c r="E104" s="9">
        <v>5510</v>
      </c>
      <c r="F104" s="9" t="s">
        <v>695</v>
      </c>
      <c r="G104" s="9">
        <v>187</v>
      </c>
      <c r="H104" s="9" t="s">
        <v>643</v>
      </c>
      <c r="I104" s="9">
        <v>2016</v>
      </c>
      <c r="J104" s="9">
        <v>2016</v>
      </c>
      <c r="K104" s="9" t="s">
        <v>696</v>
      </c>
      <c r="L104" s="10">
        <v>143358</v>
      </c>
      <c r="M104" s="9" t="s">
        <v>624</v>
      </c>
      <c r="N104" s="9" t="s">
        <v>625</v>
      </c>
    </row>
    <row r="105" spans="1:14" x14ac:dyDescent="0.55000000000000004">
      <c r="A105" t="s">
        <v>618</v>
      </c>
      <c r="B105" s="9" t="s">
        <v>619</v>
      </c>
      <c r="C105" s="9">
        <v>215</v>
      </c>
      <c r="D105" s="9" t="s">
        <v>620</v>
      </c>
      <c r="E105" s="9">
        <v>5510</v>
      </c>
      <c r="F105" s="9" t="s">
        <v>695</v>
      </c>
      <c r="G105" s="9">
        <v>211</v>
      </c>
      <c r="H105" s="9" t="s">
        <v>649</v>
      </c>
      <c r="I105" s="9">
        <v>2016</v>
      </c>
      <c r="J105" s="9">
        <v>2016</v>
      </c>
      <c r="K105" s="9" t="s">
        <v>696</v>
      </c>
      <c r="L105" s="10">
        <v>110000</v>
      </c>
      <c r="M105" s="9" t="s">
        <v>650</v>
      </c>
      <c r="N105" s="9" t="s">
        <v>651</v>
      </c>
    </row>
    <row r="106" spans="1:14" x14ac:dyDescent="0.55000000000000004">
      <c r="A106" t="s">
        <v>618</v>
      </c>
      <c r="B106" s="9" t="s">
        <v>619</v>
      </c>
      <c r="C106" s="9">
        <v>215</v>
      </c>
      <c r="D106" s="9" t="s">
        <v>620</v>
      </c>
      <c r="E106" s="9">
        <v>5510</v>
      </c>
      <c r="F106" s="9" t="s">
        <v>695</v>
      </c>
      <c r="G106" s="9">
        <v>191</v>
      </c>
      <c r="H106" s="9" t="s">
        <v>647</v>
      </c>
      <c r="I106" s="9">
        <v>2016</v>
      </c>
      <c r="J106" s="9">
        <v>2016</v>
      </c>
      <c r="K106" s="9" t="s">
        <v>696</v>
      </c>
      <c r="L106" s="10">
        <v>105550</v>
      </c>
      <c r="M106" s="9" t="s">
        <v>624</v>
      </c>
      <c r="N106" s="9" t="s">
        <v>625</v>
      </c>
    </row>
    <row r="107" spans="1:14" x14ac:dyDescent="0.55000000000000004">
      <c r="A107" t="s">
        <v>618</v>
      </c>
      <c r="B107" s="9" t="s">
        <v>619</v>
      </c>
      <c r="C107" s="9">
        <v>215</v>
      </c>
      <c r="D107" s="9" t="s">
        <v>620</v>
      </c>
      <c r="E107" s="9">
        <v>5510</v>
      </c>
      <c r="F107" s="9" t="s">
        <v>695</v>
      </c>
      <c r="G107" s="9">
        <v>826</v>
      </c>
      <c r="H107" s="9" t="s">
        <v>648</v>
      </c>
      <c r="I107" s="9">
        <v>2016</v>
      </c>
      <c r="J107" s="9">
        <v>2016</v>
      </c>
      <c r="K107" s="9" t="s">
        <v>696</v>
      </c>
      <c r="L107" s="10">
        <v>101407</v>
      </c>
      <c r="M107" s="9" t="s">
        <v>624</v>
      </c>
      <c r="N107" s="9" t="s">
        <v>625</v>
      </c>
    </row>
    <row r="108" spans="1:14" x14ac:dyDescent="0.55000000000000004">
      <c r="A108" t="s">
        <v>618</v>
      </c>
      <c r="B108" s="9" t="s">
        <v>619</v>
      </c>
      <c r="C108" s="9">
        <v>215</v>
      </c>
      <c r="D108" s="9" t="s">
        <v>620</v>
      </c>
      <c r="E108" s="9">
        <v>5510</v>
      </c>
      <c r="F108" s="9" t="s">
        <v>695</v>
      </c>
      <c r="G108" s="9">
        <v>15</v>
      </c>
      <c r="H108" s="9" t="s">
        <v>652</v>
      </c>
      <c r="I108" s="9">
        <v>2016</v>
      </c>
      <c r="J108" s="9">
        <v>2016</v>
      </c>
      <c r="K108" s="9" t="s">
        <v>696</v>
      </c>
      <c r="L108" s="10">
        <v>96566</v>
      </c>
      <c r="M108" s="9" t="s">
        <v>624</v>
      </c>
      <c r="N108" s="9" t="s">
        <v>625</v>
      </c>
    </row>
    <row r="109" spans="1:14" x14ac:dyDescent="0.55000000000000004">
      <c r="A109" t="s">
        <v>618</v>
      </c>
      <c r="B109" s="9" t="s">
        <v>619</v>
      </c>
      <c r="C109" s="9">
        <v>215</v>
      </c>
      <c r="D109" s="9" t="s">
        <v>620</v>
      </c>
      <c r="E109" s="9">
        <v>5510</v>
      </c>
      <c r="F109" s="9" t="s">
        <v>695</v>
      </c>
      <c r="G109" s="9">
        <v>254</v>
      </c>
      <c r="H109" s="9" t="s">
        <v>677</v>
      </c>
      <c r="I109" s="9">
        <v>2016</v>
      </c>
      <c r="J109" s="9">
        <v>2016</v>
      </c>
      <c r="K109" s="9" t="s">
        <v>696</v>
      </c>
      <c r="L109" s="10">
        <v>74770</v>
      </c>
      <c r="M109" s="9" t="s">
        <v>624</v>
      </c>
      <c r="N109" s="9" t="s">
        <v>625</v>
      </c>
    </row>
    <row r="110" spans="1:14" x14ac:dyDescent="0.55000000000000004">
      <c r="A110" t="s">
        <v>618</v>
      </c>
      <c r="B110" s="9" t="s">
        <v>619</v>
      </c>
      <c r="C110" s="9">
        <v>215</v>
      </c>
      <c r="D110" s="9" t="s">
        <v>620</v>
      </c>
      <c r="E110" s="9">
        <v>5510</v>
      </c>
      <c r="F110" s="9" t="s">
        <v>695</v>
      </c>
      <c r="G110" s="9">
        <v>358</v>
      </c>
      <c r="H110" s="9" t="s">
        <v>673</v>
      </c>
      <c r="I110" s="9">
        <v>2016</v>
      </c>
      <c r="J110" s="9">
        <v>2016</v>
      </c>
      <c r="K110" s="9" t="s">
        <v>696</v>
      </c>
      <c r="L110" s="10">
        <v>67845</v>
      </c>
      <c r="M110" s="9" t="s">
        <v>624</v>
      </c>
      <c r="N110" s="9" t="s">
        <v>625</v>
      </c>
    </row>
    <row r="111" spans="1:14" x14ac:dyDescent="0.55000000000000004">
      <c r="A111" t="s">
        <v>618</v>
      </c>
      <c r="B111" s="9" t="s">
        <v>619</v>
      </c>
      <c r="C111" s="9">
        <v>215</v>
      </c>
      <c r="D111" s="9" t="s">
        <v>620</v>
      </c>
      <c r="E111" s="9">
        <v>5510</v>
      </c>
      <c r="F111" s="9" t="s">
        <v>695</v>
      </c>
      <c r="G111" s="9">
        <v>656</v>
      </c>
      <c r="H111" s="9" t="s">
        <v>644</v>
      </c>
      <c r="I111" s="9">
        <v>2016</v>
      </c>
      <c r="J111" s="9">
        <v>2016</v>
      </c>
      <c r="K111" s="9" t="s">
        <v>696</v>
      </c>
      <c r="L111" s="10">
        <v>52676</v>
      </c>
      <c r="M111" s="9" t="s">
        <v>624</v>
      </c>
      <c r="N111" s="9" t="s">
        <v>625</v>
      </c>
    </row>
    <row r="112" spans="1:14" x14ac:dyDescent="0.55000000000000004">
      <c r="A112" t="s">
        <v>618</v>
      </c>
      <c r="B112" s="9" t="s">
        <v>619</v>
      </c>
      <c r="C112" s="9">
        <v>215</v>
      </c>
      <c r="D112" s="9" t="s">
        <v>620</v>
      </c>
      <c r="E112" s="9">
        <v>5510</v>
      </c>
      <c r="F112" s="9" t="s">
        <v>695</v>
      </c>
      <c r="G112" s="9">
        <v>603</v>
      </c>
      <c r="H112" s="9" t="s">
        <v>664</v>
      </c>
      <c r="I112" s="9">
        <v>2016</v>
      </c>
      <c r="J112" s="9">
        <v>2016</v>
      </c>
      <c r="K112" s="9" t="s">
        <v>696</v>
      </c>
      <c r="L112" s="10">
        <v>50939</v>
      </c>
      <c r="M112" s="9" t="s">
        <v>624</v>
      </c>
      <c r="N112" s="9" t="s">
        <v>625</v>
      </c>
    </row>
    <row r="113" spans="1:14" x14ac:dyDescent="0.55000000000000004">
      <c r="A113" t="s">
        <v>618</v>
      </c>
      <c r="B113" s="9" t="s">
        <v>619</v>
      </c>
      <c r="C113" s="9">
        <v>215</v>
      </c>
      <c r="D113" s="9" t="s">
        <v>620</v>
      </c>
      <c r="E113" s="9">
        <v>5510</v>
      </c>
      <c r="F113" s="9" t="s">
        <v>695</v>
      </c>
      <c r="G113" s="9">
        <v>446</v>
      </c>
      <c r="H113" s="9" t="s">
        <v>668</v>
      </c>
      <c r="I113" s="9">
        <v>2016</v>
      </c>
      <c r="J113" s="9">
        <v>2016</v>
      </c>
      <c r="K113" s="9" t="s">
        <v>696</v>
      </c>
      <c r="L113" s="10">
        <v>49473</v>
      </c>
      <c r="M113" s="9" t="s">
        <v>624</v>
      </c>
      <c r="N113" s="9" t="s">
        <v>625</v>
      </c>
    </row>
    <row r="114" spans="1:14" x14ac:dyDescent="0.55000000000000004">
      <c r="A114" t="s">
        <v>618</v>
      </c>
      <c r="B114" s="9" t="s">
        <v>619</v>
      </c>
      <c r="C114" s="9">
        <v>215</v>
      </c>
      <c r="D114" s="9" t="s">
        <v>620</v>
      </c>
      <c r="E114" s="9">
        <v>5510</v>
      </c>
      <c r="F114" s="9" t="s">
        <v>695</v>
      </c>
      <c r="G114" s="9">
        <v>339</v>
      </c>
      <c r="H114" s="9" t="s">
        <v>655</v>
      </c>
      <c r="I114" s="9">
        <v>2016</v>
      </c>
      <c r="J114" s="9">
        <v>2016</v>
      </c>
      <c r="K114" s="9" t="s">
        <v>696</v>
      </c>
      <c r="L114" s="10">
        <v>46060</v>
      </c>
      <c r="M114" s="9" t="s">
        <v>624</v>
      </c>
      <c r="N114" s="9" t="s">
        <v>625</v>
      </c>
    </row>
    <row r="115" spans="1:14" x14ac:dyDescent="0.55000000000000004">
      <c r="A115" t="s">
        <v>618</v>
      </c>
      <c r="B115" s="9" t="s">
        <v>619</v>
      </c>
      <c r="C115" s="9">
        <v>215</v>
      </c>
      <c r="D115" s="9" t="s">
        <v>620</v>
      </c>
      <c r="E115" s="9">
        <v>5510</v>
      </c>
      <c r="F115" s="9" t="s">
        <v>695</v>
      </c>
      <c r="G115" s="9">
        <v>512</v>
      </c>
      <c r="H115" s="9" t="s">
        <v>667</v>
      </c>
      <c r="I115" s="9">
        <v>2016</v>
      </c>
      <c r="J115" s="9">
        <v>2016</v>
      </c>
      <c r="K115" s="9" t="s">
        <v>696</v>
      </c>
      <c r="L115" s="10">
        <v>45270</v>
      </c>
      <c r="M115" s="9" t="s">
        <v>624</v>
      </c>
      <c r="N115" s="9" t="s">
        <v>625</v>
      </c>
    </row>
    <row r="116" spans="1:14" x14ac:dyDescent="0.55000000000000004">
      <c r="A116" t="s">
        <v>618</v>
      </c>
      <c r="B116" s="9" t="s">
        <v>619</v>
      </c>
      <c r="C116" s="9">
        <v>215</v>
      </c>
      <c r="D116" s="9" t="s">
        <v>620</v>
      </c>
      <c r="E116" s="9">
        <v>5510</v>
      </c>
      <c r="F116" s="9" t="s">
        <v>695</v>
      </c>
      <c r="G116" s="9">
        <v>667</v>
      </c>
      <c r="H116" s="9" t="s">
        <v>662</v>
      </c>
      <c r="I116" s="9">
        <v>2016</v>
      </c>
      <c r="J116" s="9">
        <v>2016</v>
      </c>
      <c r="K116" s="9" t="s">
        <v>696</v>
      </c>
      <c r="L116" s="10">
        <v>36539</v>
      </c>
      <c r="M116" s="9" t="s">
        <v>624</v>
      </c>
      <c r="N116" s="9" t="s">
        <v>625</v>
      </c>
    </row>
    <row r="117" spans="1:14" x14ac:dyDescent="0.55000000000000004">
      <c r="A117" t="s">
        <v>618</v>
      </c>
      <c r="B117" s="9" t="s">
        <v>619</v>
      </c>
      <c r="C117" s="9">
        <v>215</v>
      </c>
      <c r="D117" s="9" t="s">
        <v>620</v>
      </c>
      <c r="E117" s="9">
        <v>5510</v>
      </c>
      <c r="F117" s="9" t="s">
        <v>695</v>
      </c>
      <c r="G117" s="9">
        <v>789</v>
      </c>
      <c r="H117" s="9" t="s">
        <v>654</v>
      </c>
      <c r="I117" s="9">
        <v>2016</v>
      </c>
      <c r="J117" s="9">
        <v>2016</v>
      </c>
      <c r="K117" s="9" t="s">
        <v>696</v>
      </c>
      <c r="L117" s="10">
        <v>33915</v>
      </c>
      <c r="M117" s="9" t="s">
        <v>624</v>
      </c>
      <c r="N117" s="9" t="s">
        <v>625</v>
      </c>
    </row>
    <row r="118" spans="1:14" x14ac:dyDescent="0.55000000000000004">
      <c r="A118" t="s">
        <v>618</v>
      </c>
      <c r="B118" s="9" t="s">
        <v>619</v>
      </c>
      <c r="C118" s="9">
        <v>215</v>
      </c>
      <c r="D118" s="9" t="s">
        <v>620</v>
      </c>
      <c r="E118" s="9">
        <v>5510</v>
      </c>
      <c r="F118" s="9" t="s">
        <v>695</v>
      </c>
      <c r="G118" s="9">
        <v>234</v>
      </c>
      <c r="H118" s="9" t="s">
        <v>675</v>
      </c>
      <c r="I118" s="9">
        <v>2016</v>
      </c>
      <c r="J118" s="9">
        <v>2016</v>
      </c>
      <c r="K118" s="9" t="s">
        <v>696</v>
      </c>
      <c r="L118" s="10">
        <v>31262</v>
      </c>
      <c r="M118" s="9" t="s">
        <v>624</v>
      </c>
      <c r="N118" s="9" t="s">
        <v>625</v>
      </c>
    </row>
    <row r="119" spans="1:14" x14ac:dyDescent="0.55000000000000004">
      <c r="A119" t="s">
        <v>618</v>
      </c>
      <c r="B119" s="9" t="s">
        <v>619</v>
      </c>
      <c r="C119" s="9">
        <v>215</v>
      </c>
      <c r="D119" s="9" t="s">
        <v>620</v>
      </c>
      <c r="E119" s="9">
        <v>5510</v>
      </c>
      <c r="F119" s="9" t="s">
        <v>695</v>
      </c>
      <c r="G119" s="9">
        <v>108</v>
      </c>
      <c r="H119" s="9" t="s">
        <v>661</v>
      </c>
      <c r="I119" s="9">
        <v>2016</v>
      </c>
      <c r="J119" s="9">
        <v>2016</v>
      </c>
      <c r="K119" s="9" t="s">
        <v>696</v>
      </c>
      <c r="L119" s="10">
        <v>29560</v>
      </c>
      <c r="M119" s="9" t="s">
        <v>624</v>
      </c>
      <c r="N119" s="9" t="s">
        <v>625</v>
      </c>
    </row>
    <row r="120" spans="1:14" x14ac:dyDescent="0.55000000000000004">
      <c r="A120" t="s">
        <v>618</v>
      </c>
      <c r="B120" s="9" t="s">
        <v>619</v>
      </c>
      <c r="C120" s="9">
        <v>215</v>
      </c>
      <c r="D120" s="9" t="s">
        <v>620</v>
      </c>
      <c r="E120" s="9">
        <v>5510</v>
      </c>
      <c r="F120" s="9" t="s">
        <v>695</v>
      </c>
      <c r="G120" s="9">
        <v>567</v>
      </c>
      <c r="H120" s="9" t="s">
        <v>681</v>
      </c>
      <c r="I120" s="9">
        <v>2016</v>
      </c>
      <c r="J120" s="9">
        <v>2016</v>
      </c>
      <c r="K120" s="9" t="s">
        <v>696</v>
      </c>
      <c r="L120" s="10">
        <v>29180</v>
      </c>
      <c r="M120" s="9" t="s">
        <v>624</v>
      </c>
      <c r="N120" s="9" t="s">
        <v>625</v>
      </c>
    </row>
    <row r="121" spans="1:14" x14ac:dyDescent="0.55000000000000004">
      <c r="A121" t="s">
        <v>618</v>
      </c>
      <c r="B121" s="9" t="s">
        <v>619</v>
      </c>
      <c r="C121" s="9">
        <v>215</v>
      </c>
      <c r="D121" s="9" t="s">
        <v>620</v>
      </c>
      <c r="E121" s="9">
        <v>5510</v>
      </c>
      <c r="F121" s="9" t="s">
        <v>695</v>
      </c>
      <c r="G121" s="9">
        <v>89</v>
      </c>
      <c r="H121" s="9" t="s">
        <v>663</v>
      </c>
      <c r="I121" s="9">
        <v>2016</v>
      </c>
      <c r="J121" s="9">
        <v>2016</v>
      </c>
      <c r="K121" s="9" t="s">
        <v>696</v>
      </c>
      <c r="L121" s="10">
        <v>20573</v>
      </c>
      <c r="M121" s="9" t="s">
        <v>624</v>
      </c>
      <c r="N121" s="9" t="s">
        <v>625</v>
      </c>
    </row>
    <row r="122" spans="1:14" x14ac:dyDescent="0.55000000000000004">
      <c r="A122" t="s">
        <v>618</v>
      </c>
      <c r="B122" s="9" t="s">
        <v>619</v>
      </c>
      <c r="C122" s="9">
        <v>215</v>
      </c>
      <c r="D122" s="9" t="s">
        <v>620</v>
      </c>
      <c r="E122" s="9">
        <v>5510</v>
      </c>
      <c r="F122" s="9" t="s">
        <v>695</v>
      </c>
      <c r="G122" s="9">
        <v>401</v>
      </c>
      <c r="H122" s="9" t="s">
        <v>693</v>
      </c>
      <c r="I122" s="9">
        <v>2016</v>
      </c>
      <c r="J122" s="9">
        <v>2016</v>
      </c>
      <c r="K122" s="9" t="s">
        <v>696</v>
      </c>
      <c r="L122" s="10">
        <v>16459</v>
      </c>
      <c r="M122" s="9" t="s">
        <v>624</v>
      </c>
      <c r="N122" s="9" t="s">
        <v>625</v>
      </c>
    </row>
    <row r="123" spans="1:14" x14ac:dyDescent="0.55000000000000004">
      <c r="A123" t="s">
        <v>618</v>
      </c>
      <c r="B123" s="9" t="s">
        <v>619</v>
      </c>
      <c r="C123" s="9">
        <v>215</v>
      </c>
      <c r="D123" s="9" t="s">
        <v>620</v>
      </c>
      <c r="E123" s="9">
        <v>5510</v>
      </c>
      <c r="F123" s="9" t="s">
        <v>695</v>
      </c>
      <c r="G123" s="9">
        <v>497</v>
      </c>
      <c r="H123" s="9" t="s">
        <v>680</v>
      </c>
      <c r="I123" s="9">
        <v>2016</v>
      </c>
      <c r="J123" s="9">
        <v>2016</v>
      </c>
      <c r="K123" s="9" t="s">
        <v>696</v>
      </c>
      <c r="L123" s="10">
        <v>16092</v>
      </c>
      <c r="M123" s="9" t="s">
        <v>624</v>
      </c>
      <c r="N123" s="9" t="s">
        <v>625</v>
      </c>
    </row>
    <row r="124" spans="1:14" x14ac:dyDescent="0.55000000000000004">
      <c r="A124" t="s">
        <v>618</v>
      </c>
      <c r="B124" s="9" t="s">
        <v>619</v>
      </c>
      <c r="C124" s="9">
        <v>215</v>
      </c>
      <c r="D124" s="9" t="s">
        <v>620</v>
      </c>
      <c r="E124" s="9">
        <v>5510</v>
      </c>
      <c r="F124" s="9" t="s">
        <v>695</v>
      </c>
      <c r="G124" s="9">
        <v>44</v>
      </c>
      <c r="H124" s="9" t="s">
        <v>671</v>
      </c>
      <c r="I124" s="9">
        <v>2016</v>
      </c>
      <c r="J124" s="9">
        <v>2016</v>
      </c>
      <c r="K124" s="9" t="s">
        <v>696</v>
      </c>
      <c r="L124" s="10">
        <v>15322</v>
      </c>
      <c r="M124" s="9" t="s">
        <v>624</v>
      </c>
      <c r="N124" s="9" t="s">
        <v>625</v>
      </c>
    </row>
    <row r="125" spans="1:14" x14ac:dyDescent="0.55000000000000004">
      <c r="A125" t="s">
        <v>618</v>
      </c>
      <c r="B125" s="9" t="s">
        <v>619</v>
      </c>
      <c r="C125" s="9">
        <v>215</v>
      </c>
      <c r="D125" s="9" t="s">
        <v>620</v>
      </c>
      <c r="E125" s="9">
        <v>5510</v>
      </c>
      <c r="F125" s="9" t="s">
        <v>695</v>
      </c>
      <c r="G125" s="9">
        <v>280</v>
      </c>
      <c r="H125" s="9" t="s">
        <v>660</v>
      </c>
      <c r="I125" s="9">
        <v>2016</v>
      </c>
      <c r="J125" s="9">
        <v>2016</v>
      </c>
      <c r="K125" s="9" t="s">
        <v>696</v>
      </c>
      <c r="L125" s="10">
        <v>14572</v>
      </c>
      <c r="M125" s="9" t="s">
        <v>624</v>
      </c>
      <c r="N125" s="9" t="s">
        <v>625</v>
      </c>
    </row>
    <row r="126" spans="1:14" x14ac:dyDescent="0.55000000000000004">
      <c r="A126" t="s">
        <v>618</v>
      </c>
      <c r="B126" s="9" t="s">
        <v>619</v>
      </c>
      <c r="C126" s="9">
        <v>215</v>
      </c>
      <c r="D126" s="9" t="s">
        <v>620</v>
      </c>
      <c r="E126" s="9">
        <v>5510</v>
      </c>
      <c r="F126" s="9" t="s">
        <v>695</v>
      </c>
      <c r="G126" s="9">
        <v>137</v>
      </c>
      <c r="H126" s="9" t="s">
        <v>683</v>
      </c>
      <c r="I126" s="9">
        <v>2016</v>
      </c>
      <c r="J126" s="9">
        <v>2016</v>
      </c>
      <c r="K126" s="9" t="s">
        <v>696</v>
      </c>
      <c r="L126" s="10">
        <v>10808</v>
      </c>
      <c r="M126" s="9" t="s">
        <v>624</v>
      </c>
      <c r="N126" s="9" t="s">
        <v>625</v>
      </c>
    </row>
    <row r="127" spans="1:14" x14ac:dyDescent="0.55000000000000004">
      <c r="A127" t="s">
        <v>618</v>
      </c>
      <c r="B127" s="9" t="s">
        <v>619</v>
      </c>
      <c r="C127" s="9">
        <v>215</v>
      </c>
      <c r="D127" s="9" t="s">
        <v>620</v>
      </c>
      <c r="E127" s="9">
        <v>5510</v>
      </c>
      <c r="F127" s="9" t="s">
        <v>695</v>
      </c>
      <c r="G127" s="9">
        <v>417</v>
      </c>
      <c r="H127" s="9" t="s">
        <v>678</v>
      </c>
      <c r="I127" s="9">
        <v>2016</v>
      </c>
      <c r="J127" s="9">
        <v>2016</v>
      </c>
      <c r="K127" s="9" t="s">
        <v>696</v>
      </c>
      <c r="L127" s="10">
        <v>9873</v>
      </c>
      <c r="M127" s="9" t="s">
        <v>624</v>
      </c>
      <c r="N127" s="9" t="s">
        <v>625</v>
      </c>
    </row>
    <row r="128" spans="1:14" x14ac:dyDescent="0.55000000000000004">
      <c r="A128" t="s">
        <v>618</v>
      </c>
      <c r="B128" s="9" t="s">
        <v>619</v>
      </c>
      <c r="C128" s="9">
        <v>215</v>
      </c>
      <c r="D128" s="9" t="s">
        <v>620</v>
      </c>
      <c r="E128" s="9">
        <v>5510</v>
      </c>
      <c r="F128" s="9" t="s">
        <v>695</v>
      </c>
      <c r="G128" s="9">
        <v>420</v>
      </c>
      <c r="H128" s="9" t="s">
        <v>682</v>
      </c>
      <c r="I128" s="9">
        <v>2016</v>
      </c>
      <c r="J128" s="9">
        <v>2016</v>
      </c>
      <c r="K128" s="9" t="s">
        <v>696</v>
      </c>
      <c r="L128" s="10">
        <v>9607</v>
      </c>
      <c r="M128" s="9" t="s">
        <v>624</v>
      </c>
      <c r="N128" s="9" t="s">
        <v>625</v>
      </c>
    </row>
    <row r="129" spans="1:14" x14ac:dyDescent="0.55000000000000004">
      <c r="A129" t="s">
        <v>618</v>
      </c>
      <c r="B129" s="9" t="s">
        <v>619</v>
      </c>
      <c r="C129" s="9">
        <v>215</v>
      </c>
      <c r="D129" s="9" t="s">
        <v>620</v>
      </c>
      <c r="E129" s="9">
        <v>5510</v>
      </c>
      <c r="F129" s="9" t="s">
        <v>695</v>
      </c>
      <c r="G129" s="9">
        <v>821</v>
      </c>
      <c r="H129" s="9" t="s">
        <v>697</v>
      </c>
      <c r="I129" s="9">
        <v>2016</v>
      </c>
      <c r="J129" s="9">
        <v>2016</v>
      </c>
      <c r="K129" s="9" t="s">
        <v>696</v>
      </c>
      <c r="L129" s="10">
        <v>9052</v>
      </c>
      <c r="M129" s="9" t="s">
        <v>624</v>
      </c>
      <c r="N129" s="9" t="s">
        <v>625</v>
      </c>
    </row>
    <row r="130" spans="1:14" x14ac:dyDescent="0.55000000000000004">
      <c r="A130" t="s">
        <v>618</v>
      </c>
      <c r="B130" s="9" t="s">
        <v>619</v>
      </c>
      <c r="C130" s="9">
        <v>215</v>
      </c>
      <c r="D130" s="9" t="s">
        <v>620</v>
      </c>
      <c r="E130" s="9">
        <v>5510</v>
      </c>
      <c r="F130" s="9" t="s">
        <v>695</v>
      </c>
      <c r="G130" s="9">
        <v>698</v>
      </c>
      <c r="H130" s="9" t="s">
        <v>672</v>
      </c>
      <c r="I130" s="9">
        <v>2016</v>
      </c>
      <c r="J130" s="9">
        <v>2016</v>
      </c>
      <c r="K130" s="9" t="s">
        <v>696</v>
      </c>
      <c r="L130" s="10">
        <v>8910</v>
      </c>
      <c r="M130" s="9" t="s">
        <v>624</v>
      </c>
      <c r="N130" s="9" t="s">
        <v>625</v>
      </c>
    </row>
    <row r="131" spans="1:14" x14ac:dyDescent="0.55000000000000004">
      <c r="A131" t="s">
        <v>618</v>
      </c>
      <c r="B131" s="9" t="s">
        <v>619</v>
      </c>
      <c r="C131" s="9">
        <v>215</v>
      </c>
      <c r="D131" s="9" t="s">
        <v>620</v>
      </c>
      <c r="E131" s="9">
        <v>5510</v>
      </c>
      <c r="F131" s="9" t="s">
        <v>695</v>
      </c>
      <c r="G131" s="9">
        <v>661</v>
      </c>
      <c r="H131" s="9" t="s">
        <v>670</v>
      </c>
      <c r="I131" s="9">
        <v>2016</v>
      </c>
      <c r="J131" s="9">
        <v>2016</v>
      </c>
      <c r="K131" s="9" t="s">
        <v>696</v>
      </c>
      <c r="L131" s="10">
        <v>8335</v>
      </c>
      <c r="M131" s="9" t="s">
        <v>624</v>
      </c>
      <c r="N131" s="9" t="s">
        <v>625</v>
      </c>
    </row>
    <row r="132" spans="1:14" x14ac:dyDescent="0.55000000000000004">
      <c r="A132" t="s">
        <v>618</v>
      </c>
      <c r="B132" s="9" t="s">
        <v>619</v>
      </c>
      <c r="C132" s="9">
        <v>215</v>
      </c>
      <c r="D132" s="9" t="s">
        <v>620</v>
      </c>
      <c r="E132" s="9">
        <v>5510</v>
      </c>
      <c r="F132" s="9" t="s">
        <v>695</v>
      </c>
      <c r="G132" s="9">
        <v>689</v>
      </c>
      <c r="H132" s="9" t="s">
        <v>679</v>
      </c>
      <c r="I132" s="9">
        <v>2016</v>
      </c>
      <c r="J132" s="9">
        <v>2016</v>
      </c>
      <c r="K132" s="9" t="s">
        <v>696</v>
      </c>
      <c r="L132" s="10">
        <v>7839</v>
      </c>
      <c r="M132" s="9" t="s">
        <v>624</v>
      </c>
      <c r="N132" s="9" t="s">
        <v>625</v>
      </c>
    </row>
    <row r="133" spans="1:14" x14ac:dyDescent="0.55000000000000004">
      <c r="A133" t="s">
        <v>618</v>
      </c>
      <c r="B133" s="9" t="s">
        <v>619</v>
      </c>
      <c r="C133" s="9">
        <v>215</v>
      </c>
      <c r="D133" s="9" t="s">
        <v>620</v>
      </c>
      <c r="E133" s="9">
        <v>5510</v>
      </c>
      <c r="F133" s="9" t="s">
        <v>695</v>
      </c>
      <c r="G133" s="9">
        <v>521</v>
      </c>
      <c r="H133" s="9" t="s">
        <v>691</v>
      </c>
      <c r="I133" s="9">
        <v>2016</v>
      </c>
      <c r="J133" s="9">
        <v>2016</v>
      </c>
      <c r="K133" s="9" t="s">
        <v>696</v>
      </c>
      <c r="L133" s="10">
        <v>5931</v>
      </c>
      <c r="M133" s="9" t="s">
        <v>624</v>
      </c>
      <c r="N133" s="9" t="s">
        <v>625</v>
      </c>
    </row>
    <row r="134" spans="1:14" x14ac:dyDescent="0.55000000000000004">
      <c r="A134" t="s">
        <v>618</v>
      </c>
      <c r="B134" s="9" t="s">
        <v>619</v>
      </c>
      <c r="C134" s="9">
        <v>215</v>
      </c>
      <c r="D134" s="9" t="s">
        <v>620</v>
      </c>
      <c r="E134" s="9">
        <v>5510</v>
      </c>
      <c r="F134" s="9" t="s">
        <v>695</v>
      </c>
      <c r="G134" s="9">
        <v>754</v>
      </c>
      <c r="H134" s="9" t="s">
        <v>669</v>
      </c>
      <c r="I134" s="9">
        <v>2016</v>
      </c>
      <c r="J134" s="9">
        <v>2016</v>
      </c>
      <c r="K134" s="9" t="s">
        <v>696</v>
      </c>
      <c r="L134" s="10">
        <v>5776</v>
      </c>
      <c r="M134" s="9" t="s">
        <v>624</v>
      </c>
      <c r="N134" s="9" t="s">
        <v>625</v>
      </c>
    </row>
    <row r="135" spans="1:14" x14ac:dyDescent="0.55000000000000004">
      <c r="A135" t="s">
        <v>618</v>
      </c>
      <c r="B135" s="9" t="s">
        <v>619</v>
      </c>
      <c r="C135" s="9">
        <v>215</v>
      </c>
      <c r="D135" s="9" t="s">
        <v>620</v>
      </c>
      <c r="E135" s="9">
        <v>5510</v>
      </c>
      <c r="F135" s="9" t="s">
        <v>695</v>
      </c>
      <c r="G135" s="9">
        <v>236</v>
      </c>
      <c r="H135" s="9" t="s">
        <v>676</v>
      </c>
      <c r="I135" s="9">
        <v>2016</v>
      </c>
      <c r="J135" s="9">
        <v>2016</v>
      </c>
      <c r="K135" s="9" t="s">
        <v>696</v>
      </c>
      <c r="L135" s="10">
        <v>5704</v>
      </c>
      <c r="M135" s="9" t="s">
        <v>624</v>
      </c>
      <c r="N135" s="9" t="s">
        <v>625</v>
      </c>
    </row>
    <row r="136" spans="1:14" x14ac:dyDescent="0.55000000000000004">
      <c r="A136" t="s">
        <v>618</v>
      </c>
      <c r="B136" s="9" t="s">
        <v>619</v>
      </c>
      <c r="C136" s="9">
        <v>215</v>
      </c>
      <c r="D136" s="9" t="s">
        <v>620</v>
      </c>
      <c r="E136" s="9">
        <v>5510</v>
      </c>
      <c r="F136" s="9" t="s">
        <v>695</v>
      </c>
      <c r="G136" s="9">
        <v>406</v>
      </c>
      <c r="H136" s="9" t="s">
        <v>685</v>
      </c>
      <c r="I136" s="9">
        <v>2016</v>
      </c>
      <c r="J136" s="9">
        <v>2016</v>
      </c>
      <c r="K136" s="9" t="s">
        <v>696</v>
      </c>
      <c r="L136" s="10">
        <v>5561</v>
      </c>
      <c r="M136" s="9" t="s">
        <v>624</v>
      </c>
      <c r="N136" s="9" t="s">
        <v>625</v>
      </c>
    </row>
    <row r="137" spans="1:14" x14ac:dyDescent="0.55000000000000004">
      <c r="A137" t="s">
        <v>618</v>
      </c>
      <c r="B137" s="9" t="s">
        <v>619</v>
      </c>
      <c r="C137" s="9">
        <v>215</v>
      </c>
      <c r="D137" s="9" t="s">
        <v>620</v>
      </c>
      <c r="E137" s="9">
        <v>5510</v>
      </c>
      <c r="F137" s="9" t="s">
        <v>695</v>
      </c>
      <c r="G137" s="9">
        <v>414</v>
      </c>
      <c r="H137" s="9" t="s">
        <v>688</v>
      </c>
      <c r="I137" s="9">
        <v>2016</v>
      </c>
      <c r="J137" s="9">
        <v>2016</v>
      </c>
      <c r="K137" s="9" t="s">
        <v>696</v>
      </c>
      <c r="L137" s="10">
        <v>5379</v>
      </c>
      <c r="M137" s="9" t="s">
        <v>624</v>
      </c>
      <c r="N137" s="9" t="s">
        <v>625</v>
      </c>
    </row>
    <row r="138" spans="1:14" x14ac:dyDescent="0.55000000000000004">
      <c r="A138" t="s">
        <v>618</v>
      </c>
      <c r="B138" s="9" t="s">
        <v>619</v>
      </c>
      <c r="C138" s="9">
        <v>215</v>
      </c>
      <c r="D138" s="9" t="s">
        <v>620</v>
      </c>
      <c r="E138" s="9">
        <v>5510</v>
      </c>
      <c r="F138" s="9" t="s">
        <v>695</v>
      </c>
      <c r="G138" s="9">
        <v>560</v>
      </c>
      <c r="H138" s="9" t="s">
        <v>687</v>
      </c>
      <c r="I138" s="9">
        <v>2016</v>
      </c>
      <c r="J138" s="9">
        <v>2016</v>
      </c>
      <c r="K138" s="9" t="s">
        <v>696</v>
      </c>
      <c r="L138" s="10">
        <v>5192</v>
      </c>
      <c r="M138" s="9" t="s">
        <v>624</v>
      </c>
      <c r="N138" s="9" t="s">
        <v>625</v>
      </c>
    </row>
    <row r="139" spans="1:14" x14ac:dyDescent="0.55000000000000004">
      <c r="A139" t="s">
        <v>618</v>
      </c>
      <c r="B139" s="9" t="s">
        <v>619</v>
      </c>
      <c r="C139" s="9">
        <v>215</v>
      </c>
      <c r="D139" s="9" t="s">
        <v>620</v>
      </c>
      <c r="E139" s="9">
        <v>5510</v>
      </c>
      <c r="F139" s="9" t="s">
        <v>695</v>
      </c>
      <c r="G139" s="9">
        <v>536</v>
      </c>
      <c r="H139" s="9" t="s">
        <v>692</v>
      </c>
      <c r="I139" s="9">
        <v>2016</v>
      </c>
      <c r="J139" s="9">
        <v>2016</v>
      </c>
      <c r="K139" s="9" t="s">
        <v>696</v>
      </c>
      <c r="L139" s="10">
        <v>4684</v>
      </c>
      <c r="M139" s="9" t="s">
        <v>624</v>
      </c>
      <c r="N139" s="9" t="s">
        <v>625</v>
      </c>
    </row>
    <row r="140" spans="1:14" x14ac:dyDescent="0.55000000000000004">
      <c r="A140" t="s">
        <v>618</v>
      </c>
      <c r="B140" s="9" t="s">
        <v>619</v>
      </c>
      <c r="C140" s="9">
        <v>215</v>
      </c>
      <c r="D140" s="9" t="s">
        <v>620</v>
      </c>
      <c r="E140" s="9">
        <v>5510</v>
      </c>
      <c r="F140" s="9" t="s">
        <v>695</v>
      </c>
      <c r="G140" s="9">
        <v>265</v>
      </c>
      <c r="H140" s="9" t="s">
        <v>674</v>
      </c>
      <c r="I140" s="9">
        <v>2016</v>
      </c>
      <c r="J140" s="9">
        <v>2016</v>
      </c>
      <c r="K140" s="9" t="s">
        <v>696</v>
      </c>
      <c r="L140" s="10">
        <v>3000</v>
      </c>
      <c r="M140" s="9" t="s">
        <v>630</v>
      </c>
      <c r="N140" s="9" t="s">
        <v>631</v>
      </c>
    </row>
    <row r="141" spans="1:14" x14ac:dyDescent="0.55000000000000004">
      <c r="A141" t="s">
        <v>618</v>
      </c>
      <c r="B141" s="9" t="s">
        <v>619</v>
      </c>
      <c r="C141" s="9">
        <v>215</v>
      </c>
      <c r="D141" s="9" t="s">
        <v>620</v>
      </c>
      <c r="E141" s="9">
        <v>5510</v>
      </c>
      <c r="F141" s="9" t="s">
        <v>695</v>
      </c>
      <c r="G141" s="9">
        <v>149</v>
      </c>
      <c r="H141" s="9" t="s">
        <v>690</v>
      </c>
      <c r="I141" s="9">
        <v>2016</v>
      </c>
      <c r="J141" s="9">
        <v>2016</v>
      </c>
      <c r="K141" s="9" t="s">
        <v>696</v>
      </c>
      <c r="L141" s="10">
        <v>2288</v>
      </c>
      <c r="M141" s="9" t="s">
        <v>624</v>
      </c>
      <c r="N141" s="9" t="s">
        <v>625</v>
      </c>
    </row>
    <row r="142" spans="1:14" x14ac:dyDescent="0.55000000000000004">
      <c r="A142" t="s">
        <v>618</v>
      </c>
      <c r="B142" s="9" t="s">
        <v>619</v>
      </c>
      <c r="C142" s="9">
        <v>215</v>
      </c>
      <c r="D142" s="9" t="s">
        <v>620</v>
      </c>
      <c r="E142" s="9">
        <v>5510</v>
      </c>
      <c r="F142" s="9" t="s">
        <v>695</v>
      </c>
      <c r="G142" s="9">
        <v>711</v>
      </c>
      <c r="H142" s="9" t="s">
        <v>686</v>
      </c>
      <c r="I142" s="9">
        <v>2016</v>
      </c>
      <c r="J142" s="9">
        <v>2016</v>
      </c>
      <c r="K142" s="9" t="s">
        <v>696</v>
      </c>
      <c r="L142" s="10">
        <v>1329</v>
      </c>
      <c r="M142" s="9" t="s">
        <v>624</v>
      </c>
      <c r="N142" s="9" t="s">
        <v>625</v>
      </c>
    </row>
    <row r="143" spans="1:14" x14ac:dyDescent="0.55000000000000004">
      <c r="A143" t="s">
        <v>618</v>
      </c>
      <c r="B143" s="9" t="s">
        <v>619</v>
      </c>
      <c r="C143" s="9">
        <v>215</v>
      </c>
      <c r="D143" s="9" t="s">
        <v>620</v>
      </c>
      <c r="E143" s="9">
        <v>5510</v>
      </c>
      <c r="F143" s="9" t="s">
        <v>695</v>
      </c>
      <c r="G143" s="9">
        <v>702</v>
      </c>
      <c r="H143" s="9" t="s">
        <v>684</v>
      </c>
      <c r="I143" s="9">
        <v>2016</v>
      </c>
      <c r="J143" s="9">
        <v>2016</v>
      </c>
      <c r="K143" s="9" t="s">
        <v>696</v>
      </c>
      <c r="L143" s="9">
        <v>757</v>
      </c>
      <c r="M143" s="9" t="s">
        <v>624</v>
      </c>
      <c r="N143" s="9" t="s">
        <v>625</v>
      </c>
    </row>
    <row r="144" spans="1:14" x14ac:dyDescent="0.55000000000000004">
      <c r="A144" t="s">
        <v>618</v>
      </c>
      <c r="B144" s="9" t="s">
        <v>619</v>
      </c>
      <c r="C144" s="9">
        <v>215</v>
      </c>
      <c r="D144" s="9" t="s">
        <v>620</v>
      </c>
      <c r="E144" s="9">
        <v>5510</v>
      </c>
      <c r="F144" s="9" t="s">
        <v>695</v>
      </c>
      <c r="G144" s="9">
        <v>687</v>
      </c>
      <c r="H144" s="9" t="s">
        <v>689</v>
      </c>
      <c r="I144" s="9">
        <v>2016</v>
      </c>
      <c r="J144" s="9">
        <v>2016</v>
      </c>
      <c r="K144" s="9" t="s">
        <v>696</v>
      </c>
      <c r="L144" s="9">
        <v>496</v>
      </c>
      <c r="M144" s="9" t="s">
        <v>624</v>
      </c>
      <c r="N144" s="9" t="s">
        <v>625</v>
      </c>
    </row>
    <row r="145" spans="1:14" x14ac:dyDescent="0.55000000000000004">
      <c r="A145" t="s">
        <v>618</v>
      </c>
      <c r="B145" s="9" t="s">
        <v>619</v>
      </c>
      <c r="C145" s="9">
        <v>215</v>
      </c>
      <c r="D145" s="9" t="s">
        <v>620</v>
      </c>
      <c r="E145" s="9">
        <v>5510</v>
      </c>
      <c r="F145" s="9" t="s">
        <v>695</v>
      </c>
      <c r="G145" s="9">
        <v>720</v>
      </c>
      <c r="H145" s="9" t="s">
        <v>694</v>
      </c>
      <c r="I145" s="9">
        <v>2016</v>
      </c>
      <c r="J145" s="9">
        <v>2016</v>
      </c>
      <c r="K145" s="9" t="s">
        <v>696</v>
      </c>
      <c r="L145" s="9">
        <v>45</v>
      </c>
      <c r="M145" s="9" t="s">
        <v>624</v>
      </c>
      <c r="N145" s="9" t="s">
        <v>625</v>
      </c>
    </row>
  </sheetData>
  <mergeCells count="2">
    <mergeCell ref="A4:N4"/>
    <mergeCell ref="P4:R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1F507-C195-400F-8B97-48FAC19339D0}">
  <dimension ref="A1:T20"/>
  <sheetViews>
    <sheetView tabSelected="1" topLeftCell="F1" workbookViewId="0">
      <selection activeCell="N7" sqref="N7"/>
    </sheetView>
  </sheetViews>
  <sheetFormatPr defaultRowHeight="14.4" x14ac:dyDescent="0.55000000000000004"/>
  <cols>
    <col min="1" max="1" width="13.3671875" customWidth="1"/>
    <col min="2" max="2" width="23.3671875" bestFit="1" customWidth="1"/>
    <col min="4" max="4" width="22.68359375" bestFit="1" customWidth="1"/>
    <col min="5" max="5" width="11.62890625" bestFit="1" customWidth="1"/>
    <col min="6" max="6" width="13.15625" bestFit="1" customWidth="1"/>
    <col min="7" max="7" width="9.41796875" customWidth="1"/>
    <col min="12" max="12" width="10.7890625" bestFit="1" customWidth="1"/>
    <col min="14" max="14" width="14.3671875" customWidth="1"/>
    <col min="15" max="15" width="11.578125" customWidth="1"/>
    <col min="18" max="18" width="12.26171875" bestFit="1" customWidth="1"/>
    <col min="19" max="19" width="15.734375" customWidth="1"/>
  </cols>
  <sheetData>
    <row r="1" spans="1:20" x14ac:dyDescent="0.55000000000000004">
      <c r="A1" s="6" t="s">
        <v>698</v>
      </c>
      <c r="B1" t="s">
        <v>734</v>
      </c>
    </row>
    <row r="2" spans="1:20" s="6" customFormat="1" x14ac:dyDescent="0.55000000000000004">
      <c r="A2" s="24" t="s">
        <v>604</v>
      </c>
      <c r="B2" s="24" t="s">
        <v>605</v>
      </c>
      <c r="C2" s="24" t="s">
        <v>606</v>
      </c>
      <c r="D2" s="24" t="s">
        <v>607</v>
      </c>
      <c r="E2" s="24" t="s">
        <v>608</v>
      </c>
      <c r="F2" s="24" t="s">
        <v>609</v>
      </c>
      <c r="G2" s="24" t="s">
        <v>610</v>
      </c>
      <c r="H2" s="24" t="s">
        <v>611</v>
      </c>
      <c r="I2" s="24" t="s">
        <v>612</v>
      </c>
      <c r="J2" s="24" t="s">
        <v>613</v>
      </c>
      <c r="K2" s="24" t="s">
        <v>614</v>
      </c>
      <c r="L2" s="24" t="s">
        <v>699</v>
      </c>
      <c r="M2" s="24" t="s">
        <v>616</v>
      </c>
      <c r="N2" s="24" t="s">
        <v>617</v>
      </c>
      <c r="O2" s="24" t="s">
        <v>611</v>
      </c>
      <c r="P2" s="24" t="s">
        <v>613</v>
      </c>
      <c r="Q2" s="24" t="s">
        <v>614</v>
      </c>
      <c r="R2" s="24" t="s">
        <v>699</v>
      </c>
      <c r="S2" s="24" t="s">
        <v>617</v>
      </c>
      <c r="T2" s="24"/>
    </row>
    <row r="3" spans="1:20" s="6" customFormat="1" x14ac:dyDescent="0.55000000000000004">
      <c r="A3" s="24" t="s">
        <v>698</v>
      </c>
      <c r="B3" s="24"/>
      <c r="C3" s="24"/>
      <c r="D3" s="24"/>
      <c r="E3" s="24"/>
      <c r="F3" s="24"/>
      <c r="G3" s="24"/>
      <c r="H3" s="24"/>
      <c r="I3" s="24"/>
      <c r="J3" s="24"/>
      <c r="K3" s="24"/>
      <c r="L3" s="24"/>
      <c r="M3" s="24"/>
      <c r="N3" s="24"/>
      <c r="O3" s="24" t="s">
        <v>695</v>
      </c>
      <c r="P3" s="24"/>
      <c r="Q3" s="24"/>
      <c r="R3" s="24"/>
      <c r="S3" s="24"/>
      <c r="T3" s="24"/>
    </row>
    <row r="4" spans="1:20" x14ac:dyDescent="0.55000000000000004">
      <c r="A4" s="9" t="s">
        <v>700</v>
      </c>
      <c r="B4" s="9" t="s">
        <v>701</v>
      </c>
      <c r="C4" s="9">
        <v>215</v>
      </c>
      <c r="D4" s="9" t="s">
        <v>620</v>
      </c>
      <c r="E4" s="9">
        <v>5910</v>
      </c>
      <c r="F4" s="9" t="s">
        <v>702</v>
      </c>
      <c r="G4" s="9">
        <v>56</v>
      </c>
      <c r="H4" s="9" t="s">
        <v>622</v>
      </c>
      <c r="I4" s="9">
        <v>2010</v>
      </c>
      <c r="J4" s="9">
        <v>2010</v>
      </c>
      <c r="K4" s="9" t="s">
        <v>696</v>
      </c>
      <c r="L4" s="22">
        <v>4385</v>
      </c>
      <c r="M4" s="9" t="s">
        <v>630</v>
      </c>
      <c r="N4" s="9" t="s">
        <v>631</v>
      </c>
      <c r="O4" s="9"/>
      <c r="P4" s="9"/>
      <c r="Q4" s="9"/>
      <c r="R4" s="9"/>
      <c r="S4" s="9"/>
      <c r="T4" s="9"/>
    </row>
    <row r="5" spans="1:20" x14ac:dyDescent="0.55000000000000004">
      <c r="A5" s="9" t="s">
        <v>700</v>
      </c>
      <c r="B5" s="9" t="s">
        <v>701</v>
      </c>
      <c r="C5" s="9">
        <v>215</v>
      </c>
      <c r="D5" s="9" t="s">
        <v>620</v>
      </c>
      <c r="E5" s="9">
        <v>5910</v>
      </c>
      <c r="F5" s="9" t="s">
        <v>702</v>
      </c>
      <c r="G5" s="9">
        <v>56</v>
      </c>
      <c r="H5" s="9" t="s">
        <v>622</v>
      </c>
      <c r="I5" s="9">
        <v>2011</v>
      </c>
      <c r="J5" s="9">
        <v>2011</v>
      </c>
      <c r="K5" s="9" t="s">
        <v>696</v>
      </c>
      <c r="L5" s="22">
        <v>7442</v>
      </c>
      <c r="M5" s="9" t="s">
        <v>630</v>
      </c>
      <c r="N5" s="9" t="s">
        <v>631</v>
      </c>
      <c r="O5" s="9"/>
      <c r="P5" s="9"/>
      <c r="Q5" s="9"/>
      <c r="R5" s="9"/>
      <c r="S5" s="9"/>
      <c r="T5" s="9"/>
    </row>
    <row r="6" spans="1:20" x14ac:dyDescent="0.55000000000000004">
      <c r="A6" s="9" t="s">
        <v>700</v>
      </c>
      <c r="B6" s="9" t="s">
        <v>701</v>
      </c>
      <c r="C6" s="9">
        <v>215</v>
      </c>
      <c r="D6" s="9" t="s">
        <v>620</v>
      </c>
      <c r="E6" s="9">
        <v>5910</v>
      </c>
      <c r="F6" s="9" t="s">
        <v>702</v>
      </c>
      <c r="G6" s="9">
        <v>56</v>
      </c>
      <c r="H6" s="9" t="s">
        <v>622</v>
      </c>
      <c r="I6" s="9">
        <v>2012</v>
      </c>
      <c r="J6" s="9">
        <v>2012</v>
      </c>
      <c r="K6" s="9" t="s">
        <v>696</v>
      </c>
      <c r="L6" s="22">
        <v>175302</v>
      </c>
      <c r="M6" s="9"/>
      <c r="N6" s="9" t="s">
        <v>703</v>
      </c>
      <c r="O6" s="9" t="s">
        <v>622</v>
      </c>
      <c r="P6" s="9">
        <v>2012</v>
      </c>
      <c r="Q6" s="9" t="s">
        <v>696</v>
      </c>
      <c r="R6" s="22">
        <v>5104248</v>
      </c>
      <c r="S6" s="9" t="s">
        <v>703</v>
      </c>
      <c r="T6" s="23">
        <v>3.4299999999999997E-2</v>
      </c>
    </row>
    <row r="7" spans="1:20" x14ac:dyDescent="0.55000000000000004">
      <c r="A7" s="9" t="s">
        <v>700</v>
      </c>
      <c r="B7" s="9" t="s">
        <v>701</v>
      </c>
      <c r="C7" s="9">
        <v>215</v>
      </c>
      <c r="D7" s="9" t="s">
        <v>620</v>
      </c>
      <c r="E7" s="9">
        <v>5910</v>
      </c>
      <c r="F7" s="9" t="s">
        <v>702</v>
      </c>
      <c r="G7" s="9">
        <v>56</v>
      </c>
      <c r="H7" s="9" t="s">
        <v>622</v>
      </c>
      <c r="I7" s="9">
        <v>2013</v>
      </c>
      <c r="J7" s="9">
        <v>2013</v>
      </c>
      <c r="K7" s="9" t="s">
        <v>696</v>
      </c>
      <c r="L7" s="22">
        <v>40449</v>
      </c>
      <c r="M7" s="9"/>
      <c r="N7" s="9" t="s">
        <v>703</v>
      </c>
      <c r="O7" s="9" t="s">
        <v>622</v>
      </c>
      <c r="P7" s="9">
        <v>2013</v>
      </c>
      <c r="Q7" s="9" t="s">
        <v>696</v>
      </c>
      <c r="R7" s="22">
        <v>5356350</v>
      </c>
      <c r="S7" s="9" t="s">
        <v>703</v>
      </c>
      <c r="T7" s="23">
        <v>7.6E-3</v>
      </c>
    </row>
    <row r="8" spans="1:20" x14ac:dyDescent="0.55000000000000004">
      <c r="A8" s="9" t="s">
        <v>700</v>
      </c>
      <c r="B8" s="9" t="s">
        <v>701</v>
      </c>
      <c r="C8" s="9">
        <v>215</v>
      </c>
      <c r="D8" s="9" t="s">
        <v>620</v>
      </c>
      <c r="E8" s="9">
        <v>5910</v>
      </c>
      <c r="F8" s="9" t="s">
        <v>702</v>
      </c>
      <c r="G8" s="9">
        <v>56</v>
      </c>
      <c r="H8" s="9" t="s">
        <v>622</v>
      </c>
      <c r="I8" s="9">
        <v>2014</v>
      </c>
      <c r="J8" s="9">
        <v>2014</v>
      </c>
      <c r="K8" s="9" t="s">
        <v>696</v>
      </c>
      <c r="L8" s="22">
        <v>274428</v>
      </c>
      <c r="M8" s="9"/>
      <c r="N8" s="9" t="s">
        <v>703</v>
      </c>
      <c r="O8" s="9" t="s">
        <v>622</v>
      </c>
      <c r="P8" s="9">
        <v>2014</v>
      </c>
      <c r="Q8" s="9" t="s">
        <v>696</v>
      </c>
      <c r="R8" s="22">
        <v>6737197</v>
      </c>
      <c r="S8" s="9" t="s">
        <v>703</v>
      </c>
      <c r="T8" s="23">
        <v>4.07E-2</v>
      </c>
    </row>
    <row r="9" spans="1:20" x14ac:dyDescent="0.55000000000000004">
      <c r="A9" s="9" t="s">
        <v>700</v>
      </c>
      <c r="B9" s="9" t="s">
        <v>701</v>
      </c>
      <c r="C9" s="9">
        <v>215</v>
      </c>
      <c r="D9" s="9" t="s">
        <v>620</v>
      </c>
      <c r="E9" s="9">
        <v>5910</v>
      </c>
      <c r="F9" s="9" t="s">
        <v>702</v>
      </c>
      <c r="G9" s="9">
        <v>56</v>
      </c>
      <c r="H9" s="9" t="s">
        <v>622</v>
      </c>
      <c r="I9" s="9">
        <v>2015</v>
      </c>
      <c r="J9" s="9">
        <v>2015</v>
      </c>
      <c r="K9" s="9" t="s">
        <v>696</v>
      </c>
      <c r="L9" s="22">
        <v>57764</v>
      </c>
      <c r="M9" s="9"/>
      <c r="N9" s="9" t="s">
        <v>703</v>
      </c>
      <c r="O9" s="9" t="s">
        <v>622</v>
      </c>
      <c r="P9" s="9">
        <v>2015</v>
      </c>
      <c r="Q9" s="9" t="s">
        <v>696</v>
      </c>
      <c r="R9" s="22">
        <v>5902776</v>
      </c>
      <c r="S9" s="9" t="s">
        <v>703</v>
      </c>
      <c r="T9" s="23">
        <v>9.7999999999999997E-3</v>
      </c>
    </row>
    <row r="10" spans="1:20" x14ac:dyDescent="0.55000000000000004">
      <c r="A10" s="9" t="s">
        <v>700</v>
      </c>
      <c r="B10" s="9" t="s">
        <v>701</v>
      </c>
      <c r="C10" s="9">
        <v>215</v>
      </c>
      <c r="D10" s="9" t="s">
        <v>620</v>
      </c>
      <c r="E10" s="9">
        <v>5910</v>
      </c>
      <c r="F10" s="9" t="s">
        <v>702</v>
      </c>
      <c r="G10" s="9">
        <v>56</v>
      </c>
      <c r="H10" s="9" t="s">
        <v>622</v>
      </c>
      <c r="I10" s="9">
        <v>2016</v>
      </c>
      <c r="J10" s="9">
        <v>2016</v>
      </c>
      <c r="K10" s="9" t="s">
        <v>696</v>
      </c>
      <c r="L10" s="22">
        <v>57802</v>
      </c>
      <c r="M10" s="9"/>
      <c r="N10" s="9" t="s">
        <v>703</v>
      </c>
      <c r="O10" s="9" t="s">
        <v>622</v>
      </c>
      <c r="P10" s="9">
        <v>2016</v>
      </c>
      <c r="Q10" s="9" t="s">
        <v>696</v>
      </c>
      <c r="R10" s="22">
        <v>5916381</v>
      </c>
      <c r="S10" s="9" t="s">
        <v>625</v>
      </c>
      <c r="T10" s="23">
        <v>9.7999999999999997E-3</v>
      </c>
    </row>
    <row r="11" spans="1:20" x14ac:dyDescent="0.55000000000000004">
      <c r="S11" t="s">
        <v>740</v>
      </c>
      <c r="T11" s="5">
        <f>AVERAGE(T6:T10)</f>
        <v>2.0440000000000003E-2</v>
      </c>
    </row>
    <row r="12" spans="1:20" x14ac:dyDescent="0.55000000000000004">
      <c r="A12" s="24" t="s">
        <v>719</v>
      </c>
      <c r="B12" s="27"/>
      <c r="C12" s="27"/>
      <c r="D12" s="27"/>
      <c r="E12" s="27"/>
      <c r="F12" s="27"/>
      <c r="G12" s="27"/>
      <c r="H12" s="27"/>
      <c r="I12" s="27"/>
      <c r="J12" s="27"/>
      <c r="K12" s="27"/>
      <c r="L12" s="27"/>
      <c r="M12" s="27"/>
      <c r="N12" s="27"/>
      <c r="O12" s="24" t="s">
        <v>695</v>
      </c>
      <c r="P12" s="27"/>
      <c r="Q12" s="27"/>
      <c r="R12" s="27"/>
      <c r="S12" s="27"/>
      <c r="T12" s="27"/>
    </row>
    <row r="13" spans="1:20" x14ac:dyDescent="0.55000000000000004">
      <c r="A13" s="9" t="s">
        <v>700</v>
      </c>
      <c r="B13" s="9" t="s">
        <v>701</v>
      </c>
      <c r="C13" s="9">
        <v>215</v>
      </c>
      <c r="D13" s="9" t="s">
        <v>620</v>
      </c>
      <c r="E13" s="9">
        <v>5910</v>
      </c>
      <c r="F13" s="9" t="s">
        <v>702</v>
      </c>
      <c r="G13" s="9">
        <v>289</v>
      </c>
      <c r="H13" s="9" t="s">
        <v>629</v>
      </c>
      <c r="I13" s="9">
        <v>2010</v>
      </c>
      <c r="J13" s="9">
        <v>2010</v>
      </c>
      <c r="K13" s="9" t="s">
        <v>696</v>
      </c>
      <c r="L13" s="10">
        <v>65708</v>
      </c>
      <c r="M13" s="9">
        <v>0</v>
      </c>
      <c r="N13" s="9" t="s">
        <v>703</v>
      </c>
      <c r="O13" s="9" t="s">
        <v>629</v>
      </c>
      <c r="P13" s="9">
        <v>2010</v>
      </c>
      <c r="Q13" s="9" t="s">
        <v>696</v>
      </c>
      <c r="R13" s="10">
        <v>144420</v>
      </c>
      <c r="S13" s="9" t="s">
        <v>703</v>
      </c>
      <c r="T13" s="23">
        <f>L13/R13</f>
        <v>0.45497853482897105</v>
      </c>
    </row>
    <row r="14" spans="1:20" x14ac:dyDescent="0.55000000000000004">
      <c r="A14" s="9" t="s">
        <v>700</v>
      </c>
      <c r="B14" s="9" t="s">
        <v>701</v>
      </c>
      <c r="C14" s="9">
        <v>215</v>
      </c>
      <c r="D14" s="9" t="s">
        <v>620</v>
      </c>
      <c r="E14" s="9">
        <v>5910</v>
      </c>
      <c r="F14" s="9" t="s">
        <v>702</v>
      </c>
      <c r="G14" s="9">
        <v>289</v>
      </c>
      <c r="H14" s="9" t="s">
        <v>629</v>
      </c>
      <c r="I14" s="9">
        <v>2011</v>
      </c>
      <c r="J14" s="9">
        <v>2011</v>
      </c>
      <c r="K14" s="9" t="s">
        <v>696</v>
      </c>
      <c r="L14" s="10">
        <v>76017</v>
      </c>
      <c r="M14" s="9">
        <v>0</v>
      </c>
      <c r="N14" s="9" t="s">
        <v>703</v>
      </c>
      <c r="O14" s="9" t="s">
        <v>629</v>
      </c>
      <c r="P14" s="9">
        <v>2011</v>
      </c>
      <c r="Q14" s="9" t="s">
        <v>696</v>
      </c>
      <c r="R14" s="10">
        <v>357162</v>
      </c>
      <c r="S14" s="9" t="s">
        <v>703</v>
      </c>
      <c r="T14" s="23">
        <f t="shared" ref="T14:T19" si="0">L14/R14</f>
        <v>0.21283619198010986</v>
      </c>
    </row>
    <row r="15" spans="1:20" x14ac:dyDescent="0.55000000000000004">
      <c r="A15" s="9" t="s">
        <v>700</v>
      </c>
      <c r="B15" s="9" t="s">
        <v>701</v>
      </c>
      <c r="C15" s="9">
        <v>215</v>
      </c>
      <c r="D15" s="9" t="s">
        <v>620</v>
      </c>
      <c r="E15" s="9">
        <v>5910</v>
      </c>
      <c r="F15" s="9" t="s">
        <v>702</v>
      </c>
      <c r="G15" s="9">
        <v>289</v>
      </c>
      <c r="H15" s="9" t="s">
        <v>629</v>
      </c>
      <c r="I15" s="9">
        <v>2012</v>
      </c>
      <c r="J15" s="9">
        <v>2012</v>
      </c>
      <c r="K15" s="9" t="s">
        <v>696</v>
      </c>
      <c r="L15" s="10">
        <v>76710</v>
      </c>
      <c r="M15" s="9">
        <v>0</v>
      </c>
      <c r="N15" s="9" t="s">
        <v>703</v>
      </c>
      <c r="O15" s="9" t="s">
        <v>629</v>
      </c>
      <c r="P15" s="9">
        <v>2012</v>
      </c>
      <c r="Q15" s="9" t="s">
        <v>696</v>
      </c>
      <c r="R15" s="10">
        <v>456000</v>
      </c>
      <c r="S15" s="9" t="s">
        <v>703</v>
      </c>
      <c r="T15" s="23">
        <f t="shared" si="0"/>
        <v>0.1682236842105263</v>
      </c>
    </row>
    <row r="16" spans="1:20" x14ac:dyDescent="0.55000000000000004">
      <c r="A16" s="9" t="s">
        <v>700</v>
      </c>
      <c r="B16" s="9" t="s">
        <v>701</v>
      </c>
      <c r="C16" s="9">
        <v>215</v>
      </c>
      <c r="D16" s="9" t="s">
        <v>620</v>
      </c>
      <c r="E16" s="9">
        <v>5910</v>
      </c>
      <c r="F16" s="9" t="s">
        <v>702</v>
      </c>
      <c r="G16" s="9">
        <v>289</v>
      </c>
      <c r="H16" s="9" t="s">
        <v>629</v>
      </c>
      <c r="I16" s="9">
        <v>2013</v>
      </c>
      <c r="J16" s="9">
        <v>2013</v>
      </c>
      <c r="K16" s="9" t="s">
        <v>696</v>
      </c>
      <c r="L16" s="10">
        <v>87727</v>
      </c>
      <c r="M16" s="9">
        <v>0</v>
      </c>
      <c r="N16" s="9" t="s">
        <v>703</v>
      </c>
      <c r="O16" s="9" t="s">
        <v>629</v>
      </c>
      <c r="P16" s="9">
        <v>2013</v>
      </c>
      <c r="Q16" s="9" t="s">
        <v>696</v>
      </c>
      <c r="R16" s="10">
        <v>1050000</v>
      </c>
      <c r="S16" s="9" t="s">
        <v>631</v>
      </c>
      <c r="T16" s="23">
        <f t="shared" si="0"/>
        <v>8.354952380952381E-2</v>
      </c>
    </row>
    <row r="17" spans="1:20" x14ac:dyDescent="0.55000000000000004">
      <c r="A17" s="9" t="s">
        <v>700</v>
      </c>
      <c r="B17" s="9" t="s">
        <v>701</v>
      </c>
      <c r="C17" s="9">
        <v>215</v>
      </c>
      <c r="D17" s="9" t="s">
        <v>620</v>
      </c>
      <c r="E17" s="9">
        <v>5910</v>
      </c>
      <c r="F17" s="9" t="s">
        <v>702</v>
      </c>
      <c r="G17" s="9">
        <v>289</v>
      </c>
      <c r="H17" s="9" t="s">
        <v>629</v>
      </c>
      <c r="I17" s="9">
        <v>2014</v>
      </c>
      <c r="J17" s="9">
        <v>2014</v>
      </c>
      <c r="K17" s="9" t="s">
        <v>696</v>
      </c>
      <c r="L17" s="10">
        <v>116877</v>
      </c>
      <c r="M17" s="9">
        <v>0</v>
      </c>
      <c r="N17" s="9" t="s">
        <v>703</v>
      </c>
      <c r="O17" s="9" t="s">
        <v>629</v>
      </c>
      <c r="P17" s="9">
        <v>2014</v>
      </c>
      <c r="Q17" s="9" t="s">
        <v>696</v>
      </c>
      <c r="R17" s="10">
        <v>1113982</v>
      </c>
      <c r="S17" s="9" t="s">
        <v>631</v>
      </c>
      <c r="T17" s="23">
        <f t="shared" si="0"/>
        <v>0.10491821232299983</v>
      </c>
    </row>
    <row r="18" spans="1:20" x14ac:dyDescent="0.55000000000000004">
      <c r="A18" s="9" t="s">
        <v>700</v>
      </c>
      <c r="B18" s="9" t="s">
        <v>701</v>
      </c>
      <c r="C18" s="9">
        <v>215</v>
      </c>
      <c r="D18" s="9" t="s">
        <v>620</v>
      </c>
      <c r="E18" s="9">
        <v>5910</v>
      </c>
      <c r="F18" s="9" t="s">
        <v>702</v>
      </c>
      <c r="G18" s="9">
        <v>289</v>
      </c>
      <c r="H18" s="9" t="s">
        <v>629</v>
      </c>
      <c r="I18" s="9">
        <v>2015</v>
      </c>
      <c r="J18" s="9">
        <v>2015</v>
      </c>
      <c r="K18" s="9" t="s">
        <v>696</v>
      </c>
      <c r="L18" s="10">
        <v>135081</v>
      </c>
      <c r="M18" s="9">
        <v>0</v>
      </c>
      <c r="N18" s="9" t="s">
        <v>703</v>
      </c>
      <c r="O18" s="9" t="s">
        <v>629</v>
      </c>
      <c r="P18" s="9">
        <v>2015</v>
      </c>
      <c r="Q18" s="9" t="s">
        <v>696</v>
      </c>
      <c r="R18" s="10">
        <v>1174589</v>
      </c>
      <c r="S18" s="9" t="s">
        <v>631</v>
      </c>
      <c r="T18" s="23">
        <f t="shared" si="0"/>
        <v>0.11500277969570633</v>
      </c>
    </row>
    <row r="19" spans="1:20" x14ac:dyDescent="0.55000000000000004">
      <c r="A19" s="9" t="s">
        <v>700</v>
      </c>
      <c r="B19" s="9" t="s">
        <v>701</v>
      </c>
      <c r="C19" s="9">
        <v>215</v>
      </c>
      <c r="D19" s="9" t="s">
        <v>620</v>
      </c>
      <c r="E19" s="9">
        <v>5910</v>
      </c>
      <c r="F19" s="9" t="s">
        <v>702</v>
      </c>
      <c r="G19" s="9">
        <v>289</v>
      </c>
      <c r="H19" s="9" t="s">
        <v>629</v>
      </c>
      <c r="I19" s="9">
        <v>2016</v>
      </c>
      <c r="J19" s="9">
        <v>2016</v>
      </c>
      <c r="K19" s="9" t="s">
        <v>696</v>
      </c>
      <c r="L19" s="10">
        <v>133752</v>
      </c>
      <c r="M19" s="9">
        <v>0</v>
      </c>
      <c r="N19" s="9" t="s">
        <v>703</v>
      </c>
      <c r="O19" s="9" t="s">
        <v>629</v>
      </c>
      <c r="P19" s="9">
        <v>2016</v>
      </c>
      <c r="Q19" s="9" t="s">
        <v>696</v>
      </c>
      <c r="R19" s="10">
        <v>943319</v>
      </c>
      <c r="S19" s="9" t="s">
        <v>625</v>
      </c>
      <c r="T19" s="23">
        <f t="shared" si="0"/>
        <v>0.1417887268251779</v>
      </c>
    </row>
    <row r="20" spans="1:20" x14ac:dyDescent="0.55000000000000004">
      <c r="A20" s="9"/>
      <c r="B20" s="9"/>
      <c r="C20" s="9"/>
      <c r="D20" s="9"/>
      <c r="E20" s="9"/>
      <c r="F20" s="9"/>
      <c r="G20" s="9"/>
      <c r="H20" s="9"/>
      <c r="I20" s="9"/>
      <c r="J20" s="9"/>
      <c r="K20" s="9"/>
      <c r="L20" s="9"/>
      <c r="M20" s="9"/>
      <c r="N20" s="9"/>
      <c r="O20" s="9"/>
      <c r="P20" s="9"/>
      <c r="Q20" s="9"/>
      <c r="R20" s="9"/>
      <c r="S20" s="9" t="s">
        <v>740</v>
      </c>
      <c r="T20" s="23">
        <f>AVERAGE(T13:T19)</f>
        <v>0.18304252195328788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Supp Table 1 Survey results</vt:lpstr>
      <vt:lpstr>Supp Table 2 Crops</vt:lpstr>
      <vt:lpstr>Supp Table 3 Crop area</vt:lpstr>
      <vt:lpstr>Supp Table 4 Tz Maize Exp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Nike Doggart</dc:creator>
  <cp:lastModifiedBy>Nike Doggart</cp:lastModifiedBy>
  <dcterms:created xsi:type="dcterms:W3CDTF">2019-04-01T20:21:04Z</dcterms:created>
  <dcterms:modified xsi:type="dcterms:W3CDTF">2019-12-12T16:41:41Z</dcterms:modified>
</cp:coreProperties>
</file>