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0" yWindow="525" windowWidth="25050" windowHeight="12975" tabRatio="903" activeTab="20"/>
  </bookViews>
  <sheets>
    <sheet name="K" sheetId="1" r:id="rId1"/>
    <sheet name="EPSILON PLOT 200Ma" sheetId="2" r:id="rId2"/>
    <sheet name="EPSILON PLOT 2.8Ga" sheetId="3" r:id="rId3"/>
    <sheet name="DATATABLE" sheetId="4" r:id="rId4"/>
    <sheet name="NA01" sheetId="5" r:id="rId5"/>
    <sheet name="NA03" sheetId="6" r:id="rId6"/>
    <sheet name="NA04" sheetId="7" r:id="rId7"/>
    <sheet name="NA02" sheetId="8" r:id="rId8"/>
    <sheet name="NA05" sheetId="9" r:id="rId9"/>
    <sheet name="NA06" sheetId="10" r:id="rId10"/>
    <sheet name="NA07" sheetId="11" r:id="rId11"/>
    <sheet name="NA08" sheetId="12" r:id="rId12"/>
    <sheet name="NA09" sheetId="13" r:id="rId13"/>
    <sheet name="NA10" sheetId="14" r:id="rId14"/>
    <sheet name="NA12" sheetId="15" r:id="rId15"/>
    <sheet name="NA11" sheetId="16" r:id="rId16"/>
    <sheet name="NA13" sheetId="17" r:id="rId17"/>
    <sheet name="NA14" sheetId="18" r:id="rId18"/>
    <sheet name="ALL" sheetId="19" r:id="rId19"/>
    <sheet name="EPSILON PLOT 400Ma (NA ALL)" sheetId="20" r:id="rId20"/>
    <sheet name="0-800" sheetId="21" r:id="rId21"/>
    <sheet name="800-2800" sheetId="22" r:id="rId22"/>
  </sheets>
  <definedNames>
    <definedName name="solver_adj" localSheetId="0" hidden="1">'K'!#REF!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'K'!#REF!</definedName>
    <definedName name="solver_lhs2" localSheetId="0" hidden="1">'K'!#REF!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'K'!$F$3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hs1" localSheetId="0" hidden="1">60</definedName>
    <definedName name="solver_rhs2" localSheetId="0" hidden="1">40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282160</definedName>
  </definedNames>
  <calcPr fullCalcOnLoad="1"/>
</workbook>
</file>

<file path=xl/sharedStrings.xml><?xml version="1.0" encoding="utf-8"?>
<sst xmlns="http://schemas.openxmlformats.org/spreadsheetml/2006/main" count="700" uniqueCount="386">
  <si>
    <t>RSULPE 01 63</t>
  </si>
  <si>
    <t>RSULPE 01 109</t>
  </si>
  <si>
    <t>RSULPE 01 93</t>
  </si>
  <si>
    <t>RSULPE 01 13</t>
  </si>
  <si>
    <t>RSULPE 01 55</t>
  </si>
  <si>
    <t>RSULPE 01 75</t>
  </si>
  <si>
    <t>RSULPE 01 67</t>
  </si>
  <si>
    <t>RSULPE 01 101</t>
  </si>
  <si>
    <t>RSULPE 01 54</t>
  </si>
  <si>
    <t>RSULPE 01 42</t>
  </si>
  <si>
    <t>RSULPE 01 29</t>
  </si>
  <si>
    <t>RSULPE 01 25</t>
  </si>
  <si>
    <t>RSULPE 01 66</t>
  </si>
  <si>
    <t>RSULPE 01 70</t>
  </si>
  <si>
    <t>RSULPE 01 95</t>
  </si>
  <si>
    <t>RBLAEC01 49</t>
  </si>
  <si>
    <t>RBLAEC01 37</t>
  </si>
  <si>
    <t>RBLAEC01 36</t>
  </si>
  <si>
    <t>RBLAEC01 41</t>
  </si>
  <si>
    <t>RBLAEC01 44</t>
  </si>
  <si>
    <t>RBLAEC01 22</t>
  </si>
  <si>
    <t>RBLAEC01 63</t>
  </si>
  <si>
    <t>RBLAEC01 11</t>
  </si>
  <si>
    <t>RBLAEC01 50</t>
  </si>
  <si>
    <t>RBLAEC01 76</t>
  </si>
  <si>
    <t>RBLAEC01 47</t>
  </si>
  <si>
    <t>RBLAEC01 48</t>
  </si>
  <si>
    <t>RBLAEC01 72</t>
  </si>
  <si>
    <t>RBLAEC01 99</t>
  </si>
  <si>
    <t>RBLAEC01 23</t>
  </si>
  <si>
    <t>RCHICO01 48</t>
  </si>
  <si>
    <t>RCHICO01 64</t>
  </si>
  <si>
    <t>RCHICO01 100</t>
  </si>
  <si>
    <t>RCHICO01 63</t>
  </si>
  <si>
    <t>RCHICO01 5</t>
  </si>
  <si>
    <t>RCHICO01 97</t>
  </si>
  <si>
    <t>RCHICO01 50</t>
  </si>
  <si>
    <t>RCHICO01 25</t>
  </si>
  <si>
    <t>RCHICO01 76</t>
  </si>
  <si>
    <t>RCHICO01 62</t>
  </si>
  <si>
    <t>RCHICO01 38</t>
  </si>
  <si>
    <t>RCHICO01 29</t>
  </si>
  <si>
    <t>RCHICO01 99</t>
  </si>
  <si>
    <t>RCHICO01 6</t>
  </si>
  <si>
    <t>RCHICO01 56</t>
  </si>
  <si>
    <t>RCHICO01 39</t>
  </si>
  <si>
    <t>RCHICO01 104</t>
  </si>
  <si>
    <t>RCHICO01 106</t>
  </si>
  <si>
    <t>RCHICO01 85</t>
  </si>
  <si>
    <t>RCHICO01 20</t>
  </si>
  <si>
    <t>RCHOTEC01 56</t>
  </si>
  <si>
    <t>RSINCO01 - 87</t>
  </si>
  <si>
    <t>RSINCO01 -70</t>
  </si>
  <si>
    <t>RSINCO01 -63</t>
  </si>
  <si>
    <t>RSINCO01 -14</t>
  </si>
  <si>
    <t>RSINCO01 -20</t>
  </si>
  <si>
    <t>RSINCO01 -21</t>
  </si>
  <si>
    <t>RSINCO01 -104</t>
  </si>
  <si>
    <t>RSINCO01 -101</t>
  </si>
  <si>
    <t>RPAICO01 95</t>
  </si>
  <si>
    <t>RPAICO01 15</t>
  </si>
  <si>
    <t>RPAICO01 2</t>
  </si>
  <si>
    <t>RPAICO0188</t>
  </si>
  <si>
    <t>RPAICO01 23</t>
  </si>
  <si>
    <t>RPAICO01 33</t>
  </si>
  <si>
    <t>RPAICO01 106</t>
  </si>
  <si>
    <t>RPAICO01 98</t>
  </si>
  <si>
    <t>RPAICO01 18</t>
  </si>
  <si>
    <t>RPAICO01 9</t>
  </si>
  <si>
    <t>RPAICO01 59</t>
  </si>
  <si>
    <t>RTENEC01 - 3</t>
  </si>
  <si>
    <t>RTENEC01 - 102</t>
  </si>
  <si>
    <t>RTENEC01 - 29</t>
  </si>
  <si>
    <t>RTENEC01 - 88</t>
  </si>
  <si>
    <t>RTENEC01 - 97</t>
  </si>
  <si>
    <t>RTENEC01 - 86</t>
  </si>
  <si>
    <t>RTENEC01 - 28</t>
  </si>
  <si>
    <t>RTENEC01 - 103</t>
  </si>
  <si>
    <t>RTENEC01 - 83</t>
  </si>
  <si>
    <t>RMAGCO07 88</t>
  </si>
  <si>
    <t>RMAGCO07 76</t>
  </si>
  <si>
    <t>RMAGCO07 51</t>
  </si>
  <si>
    <t>RMAGCO07 52</t>
  </si>
  <si>
    <t>RMAGCO07 100</t>
  </si>
  <si>
    <t>RMAGCO07 36</t>
  </si>
  <si>
    <t>RMAGCO07 23</t>
  </si>
  <si>
    <t>RMAGCO07 31</t>
  </si>
  <si>
    <t>RMAGCO07 21</t>
  </si>
  <si>
    <t>RMAGCO07 49</t>
  </si>
  <si>
    <t>RMAGCO07 25</t>
  </si>
  <si>
    <t>RMAGCO07 47</t>
  </si>
  <si>
    <t>RMAGCO07 86</t>
  </si>
  <si>
    <t>RMAGCO07 24</t>
  </si>
  <si>
    <t>RMAGCO07 89</t>
  </si>
  <si>
    <t>RMAGCO07 90</t>
  </si>
  <si>
    <t>RMAGCO07 91</t>
  </si>
  <si>
    <t>RMAGCO07 81</t>
  </si>
  <si>
    <t>RMAGCO07 62</t>
  </si>
  <si>
    <t>RMAGCO08 1</t>
  </si>
  <si>
    <t>RMAGCO08 6</t>
  </si>
  <si>
    <t>RMAGCO08 7</t>
  </si>
  <si>
    <t>RMAGCO08 2</t>
  </si>
  <si>
    <t>RMAGCO08 5</t>
  </si>
  <si>
    <t>RMAGCO08 14</t>
  </si>
  <si>
    <t>RMAGCO08 19</t>
  </si>
  <si>
    <t>RMAGCO08 77</t>
  </si>
  <si>
    <t>RMAGCO08 50</t>
  </si>
  <si>
    <t>RMAGCO08 104</t>
  </si>
  <si>
    <t>RMAGCO08 102</t>
  </si>
  <si>
    <t>RMAGCO08 100</t>
  </si>
  <si>
    <t>RMAGCO08 99</t>
  </si>
  <si>
    <t>RMAGCO08 72</t>
  </si>
  <si>
    <t>RMAGCO08 21</t>
  </si>
  <si>
    <t>RMAGCO08 52</t>
  </si>
  <si>
    <t>RMAGCO08 40</t>
  </si>
  <si>
    <t>RMAGCO08 49</t>
  </si>
  <si>
    <t>RCHOTEC01 109</t>
  </si>
  <si>
    <t>RCHOTEC01 79</t>
  </si>
  <si>
    <t>RCHOTEC01 11</t>
  </si>
  <si>
    <t>RCHOTEC01 66</t>
  </si>
  <si>
    <t>Wu, F.-Y., Yang, Y.H., Xie, L.W., Yang, J.H. and Xu, P., 2006, Hf isotopic compositions of the standard zircons and baddeleyites used in U–Pb geochronology: Chemical Geology, v. 234, p. 105–126.</t>
  </si>
  <si>
    <t>Order</t>
  </si>
  <si>
    <t>Sample</t>
  </si>
  <si>
    <t>Volts Hf</t>
  </si>
  <si>
    <t>E-Hf (0)</t>
  </si>
  <si>
    <t>E-Hf (T)</t>
  </si>
  <si>
    <t>Age (Ma)</t>
  </si>
  <si>
    <t>RJUBEC 01 - 33</t>
  </si>
  <si>
    <t>RCHOTEC01 99</t>
  </si>
  <si>
    <t>RCHOTEC01 55</t>
  </si>
  <si>
    <t>RCHOTEC01 42</t>
  </si>
  <si>
    <t>RCHOTEC01 105</t>
  </si>
  <si>
    <t>RCHOTEC01 58</t>
  </si>
  <si>
    <t>RCHOTEC01 102</t>
  </si>
  <si>
    <t>RCHOTEC01 20</t>
  </si>
  <si>
    <t>RCHOTEC01 14</t>
  </si>
  <si>
    <t>RCHOTEC01 106</t>
  </si>
  <si>
    <t>RCHOTEC01 85</t>
  </si>
  <si>
    <t>RCHOTEC01 4</t>
  </si>
  <si>
    <t>RCHOTEC01 108</t>
  </si>
  <si>
    <t>RCHOTEC01 82</t>
  </si>
  <si>
    <t>RCHOTEC01 92</t>
  </si>
  <si>
    <t>RCHOTEC01 41</t>
  </si>
  <si>
    <t xml:space="preserve">RRANCO01 16 </t>
  </si>
  <si>
    <t xml:space="preserve">RRANCO01 20 </t>
  </si>
  <si>
    <t xml:space="preserve">RRANCO01 47 </t>
  </si>
  <si>
    <t xml:space="preserve">RRANCO01 29 </t>
  </si>
  <si>
    <t xml:space="preserve">RRANCO01 109 </t>
  </si>
  <si>
    <t xml:space="preserve">RRANCO01 75 </t>
  </si>
  <si>
    <t xml:space="preserve">RRANCO01 24 </t>
  </si>
  <si>
    <t xml:space="preserve">RRANCO01 14 </t>
  </si>
  <si>
    <t xml:space="preserve">RRANCO01 104 </t>
  </si>
  <si>
    <t xml:space="preserve">RRANCO01 83 </t>
  </si>
  <si>
    <t xml:space="preserve">RRANCO01 91 </t>
  </si>
  <si>
    <t xml:space="preserve">RRANCO01 79 </t>
  </si>
  <si>
    <t>RJUBEC 01 - 10</t>
  </si>
  <si>
    <t>RJUBEC 01 - 107</t>
  </si>
  <si>
    <t>RJUBEC 01 - 87</t>
  </si>
  <si>
    <t>RJUBEC 01 - 93</t>
  </si>
  <si>
    <t>RJUBEC 01 - 57</t>
  </si>
  <si>
    <t>RJUBEC 01 - 26</t>
  </si>
  <si>
    <t>RJUBEC 01 - 39</t>
  </si>
  <si>
    <t>RJUBEC 01 - 61</t>
  </si>
  <si>
    <t>RJUBEC 01 - 9</t>
  </si>
  <si>
    <t>RJUBEC 01 - 102</t>
  </si>
  <si>
    <t>RNEICO01 - 89</t>
  </si>
  <si>
    <t>RNEICO01 - 64</t>
  </si>
  <si>
    <t>RNEICO01 - 62</t>
  </si>
  <si>
    <t>RNEICO01 - 40</t>
  </si>
  <si>
    <t>RNEICO01 - 49</t>
  </si>
  <si>
    <t>RNEICO01 - 103</t>
  </si>
  <si>
    <t>RNEICO01 - 79</t>
  </si>
  <si>
    <t>RNEICO01 - 27</t>
  </si>
  <si>
    <t>RNEICO01 - 58</t>
  </si>
  <si>
    <t>RNEICO01 - 96</t>
  </si>
  <si>
    <t>RNEICO01 - 74</t>
  </si>
  <si>
    <t>RNEICO01 - 15</t>
  </si>
  <si>
    <t>RNEIC001 91</t>
  </si>
  <si>
    <t>RNEIC001 9</t>
  </si>
  <si>
    <t>RNEIC001 29</t>
  </si>
  <si>
    <t>RNEIC001 17</t>
  </si>
  <si>
    <t xml:space="preserve">RRANCO01 38 </t>
  </si>
  <si>
    <t xml:space="preserve">RRANCO01 12 </t>
  </si>
  <si>
    <t xml:space="preserve">RRANCO01 54 </t>
  </si>
  <si>
    <t xml:space="preserve">RRANCO01 7 </t>
  </si>
  <si>
    <t xml:space="preserve">RRANCO01 110 </t>
  </si>
  <si>
    <t xml:space="preserve">RRANCO01 13 </t>
  </si>
  <si>
    <t xml:space="preserve">RRANCO01 41 </t>
  </si>
  <si>
    <t xml:space="preserve">RRANCO01 73 </t>
  </si>
  <si>
    <t xml:space="preserve">RRANCO01 81 </t>
  </si>
  <si>
    <t xml:space="preserve">RRANCO01 57 </t>
  </si>
  <si>
    <t xml:space="preserve">RRANCO01 39 </t>
  </si>
  <si>
    <t xml:space="preserve">RRANCO01 3 </t>
  </si>
  <si>
    <t xml:space="preserve">RRANCO01 74 </t>
  </si>
  <si>
    <t xml:space="preserve">RRANCO01 50 </t>
  </si>
  <si>
    <t xml:space="preserve">RRANCO01 42 </t>
  </si>
  <si>
    <t xml:space="preserve">RRANCO01 44 </t>
  </si>
  <si>
    <t>RSULPE01 16</t>
  </si>
  <si>
    <t>RSULPE01 99</t>
  </si>
  <si>
    <t>RSULPE01 68</t>
  </si>
  <si>
    <t>RSULPE01 110</t>
  </si>
  <si>
    <t>RSULPE01 88</t>
  </si>
  <si>
    <t>RSULPE 01 38</t>
  </si>
  <si>
    <t>RSULPE 01 19</t>
  </si>
  <si>
    <t>RSULPE 01 46</t>
  </si>
  <si>
    <t>RMAGCO06 - 48</t>
  </si>
  <si>
    <t>RMAGCO06 - 59</t>
  </si>
  <si>
    <t>RMAGCO06 - 44</t>
  </si>
  <si>
    <t>RMAGCO06 - 51</t>
  </si>
  <si>
    <t>RMAGCO06 - 87</t>
  </si>
  <si>
    <t>RMAGCO06 - 90</t>
  </si>
  <si>
    <t>RMAGCO06 - 75</t>
  </si>
  <si>
    <t>RMAGCO06 - 73</t>
  </si>
  <si>
    <t>RMAGCO06 - 16</t>
  </si>
  <si>
    <t>RMAGCO06 - 4</t>
  </si>
  <si>
    <t>RMAGCO06 - 7</t>
  </si>
  <si>
    <t>RMAGCO06 - 49</t>
  </si>
  <si>
    <t>RMAGCO06 - 97</t>
  </si>
  <si>
    <t>RMAGCO06 - 35</t>
  </si>
  <si>
    <t>RMAGCO06 - 76</t>
  </si>
  <si>
    <t>RMAGCO06 - 80</t>
  </si>
  <si>
    <t>RMAGCO06 - 24</t>
  </si>
  <si>
    <t>RMAGCO06 - 14</t>
  </si>
  <si>
    <t>RMAGCO06 - 92</t>
  </si>
  <si>
    <t>RSINCO01 - 89</t>
  </si>
  <si>
    <t>RSINCO01 - 53</t>
  </si>
  <si>
    <t>RSINCO01 - 84</t>
  </si>
  <si>
    <t>RSINCO01 - 51</t>
  </si>
  <si>
    <t>RSINCO01 - 50</t>
  </si>
  <si>
    <t>RSINCO01 - 45</t>
  </si>
  <si>
    <t>RSINCO01 - 48</t>
  </si>
  <si>
    <t>RSINCO01 - 36</t>
  </si>
  <si>
    <t>RSINCO01 - 34</t>
  </si>
  <si>
    <t>RSINCO01 - 4</t>
  </si>
  <si>
    <t>RSINCO01 - 3</t>
  </si>
  <si>
    <t>RSINCO01 - 1</t>
  </si>
  <si>
    <t>RSINCO01 - 9</t>
  </si>
  <si>
    <t>RSINCO01 - 37</t>
  </si>
  <si>
    <t>RSINCO01 - 40</t>
  </si>
  <si>
    <t>Scherer, E., Munker, C., and Mezger, K., 2001, Calibrating the Lu-Hf clock: Science, v. 293, p. 683–686,</t>
  </si>
  <si>
    <t>RPAICO01 62</t>
  </si>
  <si>
    <t>RPAICO01 70</t>
  </si>
  <si>
    <t>RPAICO01 87</t>
  </si>
  <si>
    <t>RPAICO01 91</t>
  </si>
  <si>
    <t>RPAICO01 96</t>
  </si>
  <si>
    <t>RPAICO01 11</t>
  </si>
  <si>
    <t>RPAICO01 14</t>
  </si>
  <si>
    <t>RPAICO01 103</t>
  </si>
  <si>
    <t>RPAICO01 1</t>
  </si>
  <si>
    <t>RPAICO01 79</t>
  </si>
  <si>
    <t>RPAICO01 21</t>
  </si>
  <si>
    <t>RPAICO01 53</t>
  </si>
  <si>
    <t>RPAICO01 13</t>
  </si>
  <si>
    <t>RPAICO01 10</t>
  </si>
  <si>
    <t>RPAICO01 12</t>
  </si>
  <si>
    <t>RPAICO01 31</t>
  </si>
  <si>
    <t>RTENEC01 - 91</t>
  </si>
  <si>
    <t>RTENEC01 - 92</t>
  </si>
  <si>
    <t>RTENEC01 - 56</t>
  </si>
  <si>
    <t>RTENEC01 - 7</t>
  </si>
  <si>
    <t>RTENEC01 - 30</t>
  </si>
  <si>
    <t>RTENEC01 - 36</t>
  </si>
  <si>
    <t>RTENEC01 - 80</t>
  </si>
  <si>
    <t>RTENEC01 - 82</t>
  </si>
  <si>
    <t>RTENEC01 - 85</t>
  </si>
  <si>
    <t>RTENEC01 - 31</t>
  </si>
  <si>
    <t>RTENEC01 - 21</t>
  </si>
  <si>
    <t>RTENEC01 - 101</t>
  </si>
  <si>
    <t>Söderlund, U., Patchett, P.J., Vervoort, J.D. and Isachsen, C.E., 2004, The 176Lu decay constant determined by Lu-Hf and U-Pb isotope systematics of Precambrian mafic intrusions: Earth and Planetary Science Letters, v. 219, p. 311-324.</t>
  </si>
  <si>
    <t>Vervoort, J. D., and Blichert-Toft, J., 1999, Evolution of the depleted mantle: Hf isotope evidence from juvenile rocks through time: Geochimica et Cosmochimica Acta, v. 63, p. 533–556.</t>
  </si>
  <si>
    <t>RMAGCO07 63</t>
  </si>
  <si>
    <t>RMAGCO01 - 15</t>
  </si>
  <si>
    <t>RMAGCO01 - 75</t>
  </si>
  <si>
    <t>RMAGCO01 - 16</t>
  </si>
  <si>
    <t>RMAGCO01 - 14</t>
  </si>
  <si>
    <t>RMAGCO01 - 63</t>
  </si>
  <si>
    <t>RMAGCO01 - 15-</t>
  </si>
  <si>
    <t>RMAGCO01 - 16-</t>
  </si>
  <si>
    <t>RMAGCO01 - 78</t>
  </si>
  <si>
    <t>RMAGCO01 - 60</t>
  </si>
  <si>
    <t>RMAGCO01 - 72</t>
  </si>
  <si>
    <t>RMAGCO01 - 70</t>
  </si>
  <si>
    <t>RMAGCO01 - 76</t>
  </si>
  <si>
    <t>RMAGCO01 - 76-</t>
  </si>
  <si>
    <t>RMAGCO01 - 77</t>
  </si>
  <si>
    <t>RMAGCO01 - 107</t>
  </si>
  <si>
    <t>RMAGCO01 - 108</t>
  </si>
  <si>
    <t>RMAGCO01 - 101</t>
  </si>
  <si>
    <t>RMAGCO01 - 102</t>
  </si>
  <si>
    <t>RMAGCO01 - 100</t>
  </si>
  <si>
    <t>RMAGCO01 - 20</t>
  </si>
  <si>
    <t>RMAGCO08 4</t>
  </si>
  <si>
    <t>RMAGCO08 41</t>
  </si>
  <si>
    <t>Vervoort, J.D., 2010, Hf analysis in zircon by LA-MC-ICPMS: Promise and pitfalls: Geological Society of America Abstracts with Programs, v. 42 (5), p. 667.</t>
  </si>
  <si>
    <t>Vervoort, J.D., and Patchett, P.J., 1996, Behavior of hafnium and neodymium isotopes in the crust: constraints from Precambrian crustally derived granites: Geochimica et Cosmochimica Acta, v. 60, p. 3717-3723</t>
  </si>
  <si>
    <t>Vervoort, J.D., Patchett, P.J., Blichert-Toft, J., and Albarede, F., 1999, Relationships between Lu-Hf and Sm-Nd isotopic systems in the global sedimentary system: Earth and Planetary Science Letters, v. 168, p. 79-99.</t>
  </si>
  <si>
    <t>Woodhead, J.D., and Hergt, J.M., 2004, A preliminary appraisal of seven natural zircon reference materials for in situ Hf isotope determination: Geostandards and Geoanalytical Research, v. 29 (2), p. 183-195.</t>
  </si>
  <si>
    <t>DM curve</t>
  </si>
  <si>
    <t>decay constant</t>
  </si>
  <si>
    <t>(176Hf/177Hf)I</t>
  </si>
  <si>
    <t>(176Lu/177Hf)DM</t>
  </si>
  <si>
    <t>Age</t>
  </si>
  <si>
    <t>176Hf/177Hf)t</t>
  </si>
  <si>
    <t>176-177</t>
  </si>
  <si>
    <t>DM+</t>
  </si>
  <si>
    <t>DM-</t>
  </si>
  <si>
    <t>age</t>
  </si>
  <si>
    <t>DM</t>
  </si>
  <si>
    <t>CHUR</t>
  </si>
  <si>
    <t>DM point</t>
  </si>
  <si>
    <t>x</t>
  </si>
  <si>
    <t>y</t>
  </si>
  <si>
    <t>slider cell</t>
  </si>
  <si>
    <t>Y-axis point</t>
  </si>
  <si>
    <t>Reservoir</t>
  </si>
  <si>
    <t>Ref.</t>
  </si>
  <si>
    <t>176Lu/177Hf</t>
  </si>
  <si>
    <t>176Hf/177Hf</t>
  </si>
  <si>
    <t>RJUBEC 01 - 82</t>
  </si>
  <si>
    <t>RJUBEC 01 - 17</t>
  </si>
  <si>
    <t>RJUBEC 01 - 8</t>
  </si>
  <si>
    <t>RJUBEC 01 - 13</t>
  </si>
  <si>
    <t>RJUBEC 01 - 4</t>
  </si>
  <si>
    <t>RJUBEC 01 - 63</t>
  </si>
  <si>
    <t>RJUBEC 01 - 38</t>
  </si>
  <si>
    <t>RJUBEC 01 - 106</t>
  </si>
  <si>
    <t>RJUBEC 01 - 32</t>
  </si>
  <si>
    <t>RJUBEC 01 - 67</t>
  </si>
  <si>
    <t>RJUBEC 01 - 49</t>
  </si>
  <si>
    <t>RJUBEC 01 - 60</t>
  </si>
  <si>
    <t>RJUBEC 01 - 30</t>
  </si>
  <si>
    <t>RJUBEC 01 - 23</t>
  </si>
  <si>
    <t>Vervoort and Blichert-Toft, 1999</t>
  </si>
  <si>
    <t>BSE</t>
  </si>
  <si>
    <t>Bouvier et al. 2008</t>
  </si>
  <si>
    <t>EPSILON</t>
  </si>
  <si>
    <t>176Lu decay constant (Scherer et al., 2001) =</t>
  </si>
  <si>
    <t>1.867*10^-11</t>
  </si>
  <si>
    <t>(same as Soderland et al., 2004)</t>
  </si>
  <si>
    <t>Amelin, Y., and Davis, W.J., 2005, Geochemical test for branching decay of 176Lu: Geochimica et Cosmochimica Acta, v. 69, p. 465-473.</t>
  </si>
  <si>
    <t>RNEIC001 25</t>
  </si>
  <si>
    <t>RNEIC001 14</t>
  </si>
  <si>
    <t>RNEIC001 28</t>
  </si>
  <si>
    <t>RNEIC001 11</t>
  </si>
  <si>
    <t>RNEIC001 108</t>
  </si>
  <si>
    <t>RNEIC001 47</t>
  </si>
  <si>
    <t>RNEIC001 60</t>
  </si>
  <si>
    <t>RNEIC001 105</t>
  </si>
  <si>
    <r>
      <t>CHUR</t>
    </r>
    <r>
      <rPr>
        <vertAlign val="subscript"/>
        <sz val="10"/>
        <rFont val="Arial"/>
        <family val="2"/>
      </rPr>
      <t>T</t>
    </r>
  </si>
  <si>
    <r>
      <t>(</t>
    </r>
    <r>
      <rPr>
        <vertAlign val="superscript"/>
        <sz val="10"/>
        <rFont val="Arial"/>
        <family val="0"/>
      </rPr>
      <t>176</t>
    </r>
    <r>
      <rPr>
        <sz val="10"/>
        <rFont val="Arial"/>
        <family val="0"/>
      </rPr>
      <t xml:space="preserve">Yb + </t>
    </r>
    <r>
      <rPr>
        <vertAlign val="superscript"/>
        <sz val="10"/>
        <rFont val="Arial"/>
        <family val="0"/>
      </rPr>
      <t>176</t>
    </r>
    <r>
      <rPr>
        <sz val="10"/>
        <rFont val="Arial"/>
        <family val="0"/>
      </rPr>
      <t xml:space="preserve">Lu) / </t>
    </r>
    <r>
      <rPr>
        <vertAlign val="superscript"/>
        <sz val="10"/>
        <rFont val="Arial"/>
        <family val="0"/>
      </rPr>
      <t>176</t>
    </r>
    <r>
      <rPr>
        <sz val="10"/>
        <rFont val="Arial"/>
        <family val="0"/>
      </rPr>
      <t>Hf (%)</t>
    </r>
  </si>
  <si>
    <r>
      <t>176</t>
    </r>
    <r>
      <rPr>
        <sz val="10"/>
        <rFont val="Arial"/>
        <family val="0"/>
      </rPr>
      <t>Hf/</t>
    </r>
    <r>
      <rPr>
        <vertAlign val="superscript"/>
        <sz val="10"/>
        <rFont val="Arial"/>
        <family val="0"/>
      </rPr>
      <t>177</t>
    </r>
    <r>
      <rPr>
        <sz val="10"/>
        <rFont val="Arial"/>
        <family val="0"/>
      </rPr>
      <t>Hf</t>
    </r>
  </si>
  <si>
    <r>
      <t>± (1</t>
    </r>
    <r>
      <rPr>
        <sz val="10"/>
        <rFont val="Symbol"/>
        <family val="1"/>
      </rPr>
      <t>s</t>
    </r>
    <r>
      <rPr>
        <sz val="10"/>
        <rFont val="Arial"/>
        <family val="0"/>
      </rPr>
      <t>)</t>
    </r>
  </si>
  <si>
    <r>
      <t>176</t>
    </r>
    <r>
      <rPr>
        <sz val="10"/>
        <rFont val="Arial"/>
        <family val="0"/>
      </rPr>
      <t>Lu/</t>
    </r>
    <r>
      <rPr>
        <vertAlign val="superscript"/>
        <sz val="10"/>
        <rFont val="Arial"/>
        <family val="0"/>
      </rPr>
      <t>177</t>
    </r>
    <r>
      <rPr>
        <sz val="10"/>
        <rFont val="Arial"/>
        <family val="0"/>
      </rPr>
      <t>Hf</t>
    </r>
  </si>
  <si>
    <r>
      <t>176</t>
    </r>
    <r>
      <rPr>
        <sz val="10"/>
        <rFont val="Arial"/>
        <family val="0"/>
      </rPr>
      <t>Hf</t>
    </r>
    <r>
      <rPr>
        <vertAlign val="superscript"/>
        <sz val="10"/>
        <rFont val="Arial"/>
        <family val="0"/>
      </rPr>
      <t>/177</t>
    </r>
    <r>
      <rPr>
        <sz val="10"/>
        <rFont val="Arial"/>
        <family val="0"/>
      </rPr>
      <t>Hf (T)</t>
    </r>
  </si>
  <si>
    <r>
      <t>E-Hf (0) ± (1</t>
    </r>
    <r>
      <rPr>
        <sz val="10"/>
        <rFont val="Symbol"/>
        <family val="1"/>
      </rPr>
      <t>s</t>
    </r>
    <r>
      <rPr>
        <sz val="10"/>
        <rFont val="Arial"/>
        <family val="0"/>
      </rPr>
      <t>)</t>
    </r>
  </si>
  <si>
    <t>RMAGCO06 - 28</t>
  </si>
  <si>
    <t>RMAGCO06 - 66</t>
  </si>
  <si>
    <t>RMAGCO06 - 38</t>
  </si>
  <si>
    <t>RMAGCO06 - 40</t>
  </si>
  <si>
    <t>Bahlburg, H., Vervoort, J.D., and DuFrane, S.A., 2010, Plate tectonic significance of Middle Cambrian and Ordovician siliciclastic rocks of the Bavarian facies, Armorican terrane assemblage, Germany -- U-Pb and Hf isotope evidence from detrital zircons: G</t>
  </si>
  <si>
    <t>Blichert-Toft, J., 2007, The isotopic composition of zircon reference material 91500: Chemical Geology, v. 253, p. 252-257.</t>
  </si>
  <si>
    <t>Bouvier, A., Vervoort, J., and Patchett, J., 2008, The Lu-Hf and Sm-Nd isotopic composiiton of CHUR: Consraints from unequilibrated chondrites and implications for the bulk composition of terrestrial planets: Earth and Planetary Science Letters: v. 273, p</t>
  </si>
  <si>
    <t>Debievre, P., Taylor, P.D.P., 1993, Table of the isotopic compositions of the elements: International Journal of Mass Spectrometry and Ion Processes, v. 123, p. 149–166.</t>
  </si>
  <si>
    <t>Patchett, P. J., and Tatsumoto, M., 1980, A routine high-precision method for Lu-Hf isotope geochemistry and chronology: Contributions to Mineralogy and Petrology, v. 75, p. 263–267.</t>
  </si>
  <si>
    <t>Patchett, P.J., 1983, Importance of the Lu-Hf isotopic system in studies of planetary chronology and chemical evolution: Geochimica et Cosmochimica Acta, v. 47, p. 81-91.</t>
  </si>
  <si>
    <t>Ping, X., Fuyuan, W., Liewen, Xi., Yueheng, Y., 2004, Hf isotopic compositions of the standard zircons for U-Pb dating: Chinese Science Bulletin, v., 49, p. 1642-1648.</t>
  </si>
  <si>
    <t>Sláma, J., Kosler, J., Condon, D.J., Crowley, J.L., Gerdes, A., Hanchar, J.M., Horstwood, M.S.A., Morris, G.A., Nasdala, L., Norberg, N., Schaltegger, U., Schoene, B., Tubrett, M.N., and Whitehouse, M.J., 2008, Plesovice zircon - A new natural reference m</t>
  </si>
  <si>
    <t>name in article</t>
  </si>
  <si>
    <t>NA01</t>
  </si>
  <si>
    <t>NA02</t>
  </si>
  <si>
    <t>NA03</t>
  </si>
  <si>
    <t>NA04</t>
  </si>
  <si>
    <t>NA05</t>
  </si>
  <si>
    <t>NA06</t>
  </si>
  <si>
    <t>NA07</t>
  </si>
  <si>
    <t>NA08</t>
  </si>
  <si>
    <t>NA09</t>
  </si>
  <si>
    <t>NA10</t>
  </si>
  <si>
    <t>NA11</t>
  </si>
  <si>
    <t>NA12</t>
  </si>
  <si>
    <t>NA13</t>
  </si>
  <si>
    <t>NA14</t>
  </si>
  <si>
    <t>Vervoort, J.D., Patchett, P.J., Soderlund, U., and Baker, M., 2004, Isotopic composition of Yb and the determination of Lu concentrations and Lu/Hf ratios by isotope dilution using MC-ICPMS: Geochemistry Geophysics Geosystems, v. 5, Q11002. (doi:10.1029/2</t>
  </si>
  <si>
    <t>Note:</t>
  </si>
  <si>
    <t>Epsilon (0) and (T) values are increased by 0.8 epsilon units based on standard analyses.</t>
  </si>
  <si>
    <t>DR Table 5. Northern Andes Hf isotopic data.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</si>
</sst>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"/>
    <numFmt numFmtId="173" formatCode="0.00000000"/>
    <numFmt numFmtId="174" formatCode="0.0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mmm\-yyyy"/>
    <numFmt numFmtId="181" formatCode="0.000000000000000000"/>
    <numFmt numFmtId="182" formatCode="0.0000000000000000000"/>
    <numFmt numFmtId="183" formatCode="0.00000000000000000"/>
    <numFmt numFmtId="184" formatCode="0.0000000000000000"/>
    <numFmt numFmtId="185" formatCode="0.00000000000000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E+00"/>
    <numFmt numFmtId="192" formatCode="0.00000E+00"/>
    <numFmt numFmtId="193" formatCode="0.000E+00"/>
    <numFmt numFmtId="194" formatCode="&quot;n=&quot;##"/>
  </numFmts>
  <fonts count="18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0"/>
    </font>
    <font>
      <sz val="10"/>
      <name val="Symbol"/>
      <family val="1"/>
    </font>
    <font>
      <sz val="10"/>
      <color indexed="10"/>
      <name val="Arial"/>
      <family val="0"/>
    </font>
    <font>
      <sz val="10"/>
      <color indexed="23"/>
      <name val="Arial"/>
      <family val="0"/>
    </font>
    <font>
      <sz val="10"/>
      <color indexed="14"/>
      <name val="Arial"/>
      <family val="0"/>
    </font>
    <font>
      <sz val="10"/>
      <color indexed="12"/>
      <name val="Arial"/>
      <family val="0"/>
    </font>
    <font>
      <sz val="10"/>
      <name val="Geneva"/>
      <family val="0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7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193" fontId="0" fillId="2" borderId="1" xfId="0" applyNumberFormat="1" applyFill="1" applyBorder="1" applyAlignment="1">
      <alignment horizontal="center"/>
    </xf>
    <xf numFmtId="175" fontId="0" fillId="2" borderId="1" xfId="0" applyNumberFormat="1" applyFill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0" fontId="4" fillId="2" borderId="1" xfId="0" applyFont="1" applyFill="1" applyBorder="1" applyAlignment="1">
      <alignment horizontal="center"/>
    </xf>
    <xf numFmtId="175" fontId="0" fillId="2" borderId="1" xfId="0" applyNumberFormat="1" applyFill="1" applyBorder="1" applyAlignment="1">
      <alignment/>
    </xf>
    <xf numFmtId="179" fontId="0" fillId="2" borderId="1" xfId="0" applyNumberFormat="1" applyFill="1" applyBorder="1" applyAlignment="1">
      <alignment/>
    </xf>
    <xf numFmtId="0" fontId="0" fillId="0" borderId="0" xfId="0" applyFont="1" applyAlignment="1">
      <alignment horizontal="left"/>
    </xf>
    <xf numFmtId="179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75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chartsheet" Target="chartsheets/sheet19.xml" /><Relationship Id="rId22" Type="http://schemas.openxmlformats.org/officeDocument/2006/relationships/chartsheet" Target="chart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725"/>
          <c:w val="0.8925"/>
          <c:h val="0.95875"/>
        </c:manualLayout>
      </c:layout>
      <c:scatterChart>
        <c:scatterStyle val="lineMarker"/>
        <c:varyColors val="0"/>
        <c:ser>
          <c:idx val="21"/>
          <c:order val="0"/>
          <c:tx>
            <c:v>Northward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2"/>
          <c:order val="1"/>
          <c:tx>
            <c:v>Westward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3"/>
          <c:order val="2"/>
          <c:tx>
            <c:v>Eastward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0"/>
          <c:order val="3"/>
          <c:tx>
            <c:v>NA01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CC"/>
              </a:solidFill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fixedVal"/>
            <c:val val="0"/>
            <c:noEndCap val="0"/>
          </c:errBars>
          <c:xVal>
            <c:numRef>
              <c:f>DATATABLE!$M$4:$M$31</c:f>
              <c:numCache>
                <c:ptCount val="28"/>
                <c:pt idx="0">
                  <c:v>71.9613133785952</c:v>
                </c:pt>
                <c:pt idx="1">
                  <c:v>176.60525925865642</c:v>
                </c:pt>
                <c:pt idx="2">
                  <c:v>177.64755241728597</c:v>
                </c:pt>
                <c:pt idx="3">
                  <c:v>178.95994674529135</c:v>
                </c:pt>
                <c:pt idx="4">
                  <c:v>179.6585755051056</c:v>
                </c:pt>
                <c:pt idx="5">
                  <c:v>180.4670792644761</c:v>
                </c:pt>
                <c:pt idx="6">
                  <c:v>180.87904450574982</c:v>
                </c:pt>
                <c:pt idx="7">
                  <c:v>181.86199745314627</c:v>
                </c:pt>
                <c:pt idx="8">
                  <c:v>183.8543890591967</c:v>
                </c:pt>
                <c:pt idx="9">
                  <c:v>185.020265289861</c:v>
                </c:pt>
                <c:pt idx="10">
                  <c:v>186.63494014615935</c:v>
                </c:pt>
                <c:pt idx="11">
                  <c:v>277.36621191863213</c:v>
                </c:pt>
                <c:pt idx="12">
                  <c:v>489.661074110786</c:v>
                </c:pt>
                <c:pt idx="13">
                  <c:v>970.9175949513823</c:v>
                </c:pt>
                <c:pt idx="14">
                  <c:v>992.191973528776</c:v>
                </c:pt>
                <c:pt idx="15">
                  <c:v>992.0214802887226</c:v>
                </c:pt>
                <c:pt idx="16">
                  <c:v>997.9472853662566</c:v>
                </c:pt>
                <c:pt idx="17">
                  <c:v>1007.9192198992332</c:v>
                </c:pt>
                <c:pt idx="18">
                  <c:v>1013.3990884389164</c:v>
                </c:pt>
                <c:pt idx="19">
                  <c:v>1031.309268263769</c:v>
                </c:pt>
                <c:pt idx="20">
                  <c:v>1072.0624308812646</c:v>
                </c:pt>
                <c:pt idx="21">
                  <c:v>1082.7121944454154</c:v>
                </c:pt>
                <c:pt idx="22">
                  <c:v>1168.1291219073453</c:v>
                </c:pt>
                <c:pt idx="23">
                  <c:v>1300.7008679126525</c:v>
                </c:pt>
                <c:pt idx="24">
                  <c:v>1351.3662749095242</c:v>
                </c:pt>
                <c:pt idx="25">
                  <c:v>1550.8012833599223</c:v>
                </c:pt>
                <c:pt idx="26">
                  <c:v>1758.4729848330076</c:v>
                </c:pt>
                <c:pt idx="27">
                  <c:v>1640.3510629058057</c:v>
                </c:pt>
              </c:numCache>
            </c:numRef>
          </c:xVal>
          <c:yVal>
            <c:numRef>
              <c:f>DATATABLE!$L$4:$L$31</c:f>
              <c:numCache>
                <c:ptCount val="28"/>
                <c:pt idx="0">
                  <c:v>4.826813826114583</c:v>
                </c:pt>
                <c:pt idx="1">
                  <c:v>-1.5784264402115784</c:v>
                </c:pt>
                <c:pt idx="2">
                  <c:v>1.6215869580441293</c:v>
                </c:pt>
                <c:pt idx="3">
                  <c:v>-3.9164125184206986</c:v>
                </c:pt>
                <c:pt idx="4">
                  <c:v>-1.118347843724577</c:v>
                </c:pt>
                <c:pt idx="5">
                  <c:v>-4.081351325304317</c:v>
                </c:pt>
                <c:pt idx="6">
                  <c:v>-3.1768309062560016</c:v>
                </c:pt>
                <c:pt idx="7">
                  <c:v>-1.861727177264428</c:v>
                </c:pt>
                <c:pt idx="8">
                  <c:v>-6.2992952437809455</c:v>
                </c:pt>
                <c:pt idx="9">
                  <c:v>-8.418172197099638</c:v>
                </c:pt>
                <c:pt idx="10">
                  <c:v>-9.061996196710576</c:v>
                </c:pt>
                <c:pt idx="11">
                  <c:v>-1.924720165371286</c:v>
                </c:pt>
                <c:pt idx="12">
                  <c:v>-11.254842348718785</c:v>
                </c:pt>
                <c:pt idx="13">
                  <c:v>-7.383911301786751</c:v>
                </c:pt>
                <c:pt idx="14">
                  <c:v>0.7233665942355298</c:v>
                </c:pt>
                <c:pt idx="15">
                  <c:v>-5.878462836858801</c:v>
                </c:pt>
                <c:pt idx="16">
                  <c:v>-2.072858612018581</c:v>
                </c:pt>
                <c:pt idx="17">
                  <c:v>-0.5893605836945432</c:v>
                </c:pt>
                <c:pt idx="18">
                  <c:v>-0.1805096770898469</c:v>
                </c:pt>
                <c:pt idx="19">
                  <c:v>-3.826439132271454</c:v>
                </c:pt>
                <c:pt idx="20">
                  <c:v>0.04576879754667407</c:v>
                </c:pt>
                <c:pt idx="21">
                  <c:v>1.8724450312604717</c:v>
                </c:pt>
                <c:pt idx="22">
                  <c:v>4.789738958105615</c:v>
                </c:pt>
                <c:pt idx="23">
                  <c:v>-0.5142766538509764</c:v>
                </c:pt>
                <c:pt idx="24">
                  <c:v>8.427118130855149</c:v>
                </c:pt>
                <c:pt idx="25">
                  <c:v>-0.456527096129556</c:v>
                </c:pt>
                <c:pt idx="26">
                  <c:v>-0.7554799306560784</c:v>
                </c:pt>
                <c:pt idx="27">
                  <c:v>1.1818506255282017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9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10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ser>
          <c:idx val="10"/>
          <c:order val="11"/>
          <c:tx>
            <c:v>NA02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DATATABLE!$M$33:$M$55</c:f>
              <c:numCache>
                <c:ptCount val="23"/>
                <c:pt idx="0">
                  <c:v>4.349973634842276</c:v>
                </c:pt>
                <c:pt idx="1">
                  <c:v>71.72643354690032</c:v>
                </c:pt>
                <c:pt idx="2">
                  <c:v>77.34772622579244</c:v>
                </c:pt>
                <c:pt idx="3">
                  <c:v>137.7684904720554</c:v>
                </c:pt>
                <c:pt idx="4">
                  <c:v>153.7855001858383</c:v>
                </c:pt>
                <c:pt idx="5">
                  <c:v>157.82938463316407</c:v>
                </c:pt>
                <c:pt idx="6">
                  <c:v>184.97062780776324</c:v>
                </c:pt>
                <c:pt idx="7">
                  <c:v>253.69274885600234</c:v>
                </c:pt>
                <c:pt idx="8">
                  <c:v>278.01202744934</c:v>
                </c:pt>
                <c:pt idx="9">
                  <c:v>1258.043226908156</c:v>
                </c:pt>
                <c:pt idx="10">
                  <c:v>659.200740090206</c:v>
                </c:pt>
                <c:pt idx="11">
                  <c:v>1109.3740112699575</c:v>
                </c:pt>
                <c:pt idx="12">
                  <c:v>995.827243056088</c:v>
                </c:pt>
                <c:pt idx="13">
                  <c:v>1011.2380265165185</c:v>
                </c:pt>
                <c:pt idx="14">
                  <c:v>1053.5202857730426</c:v>
                </c:pt>
                <c:pt idx="15">
                  <c:v>1134.304534836649</c:v>
                </c:pt>
                <c:pt idx="16">
                  <c:v>1173.5093287390623</c:v>
                </c:pt>
                <c:pt idx="17">
                  <c:v>1221.8477820685741</c:v>
                </c:pt>
                <c:pt idx="18">
                  <c:v>1283.1545144307638</c:v>
                </c:pt>
                <c:pt idx="19">
                  <c:v>2396.507625516288</c:v>
                </c:pt>
                <c:pt idx="20">
                  <c:v>1328.6793830379202</c:v>
                </c:pt>
                <c:pt idx="21">
                  <c:v>1421.7862652249273</c:v>
                </c:pt>
                <c:pt idx="22">
                  <c:v>1573.9264234865705</c:v>
                </c:pt>
              </c:numCache>
            </c:numRef>
          </c:xVal>
          <c:yVal>
            <c:numRef>
              <c:f>DATATABLE!$L$33:$L$55</c:f>
              <c:numCache>
                <c:ptCount val="23"/>
                <c:pt idx="0">
                  <c:v>7.962895700791871</c:v>
                </c:pt>
                <c:pt idx="1">
                  <c:v>6.525606372426473</c:v>
                </c:pt>
                <c:pt idx="2">
                  <c:v>5.773462406308027</c:v>
                </c:pt>
                <c:pt idx="3">
                  <c:v>2.362435610928947</c:v>
                </c:pt>
                <c:pt idx="4">
                  <c:v>1.8948239564423368</c:v>
                </c:pt>
                <c:pt idx="5">
                  <c:v>0.7535771694780806</c:v>
                </c:pt>
                <c:pt idx="6">
                  <c:v>-2.417231135178578</c:v>
                </c:pt>
                <c:pt idx="7">
                  <c:v>-1.7604568722337184</c:v>
                </c:pt>
                <c:pt idx="8">
                  <c:v>0.7964137215413551</c:v>
                </c:pt>
                <c:pt idx="9">
                  <c:v>0.01305709856822479</c:v>
                </c:pt>
                <c:pt idx="10">
                  <c:v>-6.872542534209459</c:v>
                </c:pt>
                <c:pt idx="11">
                  <c:v>-1.076214712134283</c:v>
                </c:pt>
                <c:pt idx="12">
                  <c:v>-0.46655953599508204</c:v>
                </c:pt>
                <c:pt idx="13">
                  <c:v>2.208852019746387</c:v>
                </c:pt>
                <c:pt idx="14">
                  <c:v>-1.2829777418174266</c:v>
                </c:pt>
                <c:pt idx="15">
                  <c:v>0.012258922133278505</c:v>
                </c:pt>
                <c:pt idx="16">
                  <c:v>-0.5400953959574746</c:v>
                </c:pt>
                <c:pt idx="17">
                  <c:v>1.1838586599891336</c:v>
                </c:pt>
                <c:pt idx="18">
                  <c:v>2.625966430586412</c:v>
                </c:pt>
                <c:pt idx="19">
                  <c:v>-11.7363989036531</c:v>
                </c:pt>
                <c:pt idx="20">
                  <c:v>0.6818206877571058</c:v>
                </c:pt>
                <c:pt idx="21">
                  <c:v>5.709248317621628</c:v>
                </c:pt>
                <c:pt idx="22">
                  <c:v>6.904069193439976</c:v>
                </c:pt>
              </c:numCache>
            </c:numRef>
          </c:yVal>
          <c:smooth val="0"/>
        </c:ser>
        <c:ser>
          <c:idx val="8"/>
          <c:order val="12"/>
          <c:tx>
            <c:v>NA03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DATATABLE!$M$57:$M$76</c:f>
              <c:numCache>
                <c:ptCount val="20"/>
                <c:pt idx="0">
                  <c:v>51.74538634371004</c:v>
                </c:pt>
                <c:pt idx="1">
                  <c:v>52.2976082486544</c:v>
                </c:pt>
                <c:pt idx="2">
                  <c:v>53.582551676607544</c:v>
                </c:pt>
                <c:pt idx="3">
                  <c:v>53.87525237556214</c:v>
                </c:pt>
                <c:pt idx="4">
                  <c:v>55.753375051416185</c:v>
                </c:pt>
                <c:pt idx="5">
                  <c:v>152.37336933984312</c:v>
                </c:pt>
                <c:pt idx="6">
                  <c:v>180.35679995256805</c:v>
                </c:pt>
                <c:pt idx="7">
                  <c:v>202.83147965748807</c:v>
                </c:pt>
                <c:pt idx="8">
                  <c:v>260.533433230353</c:v>
                </c:pt>
                <c:pt idx="9">
                  <c:v>274.6550069863732</c:v>
                </c:pt>
                <c:pt idx="10">
                  <c:v>298.91587120794503</c:v>
                </c:pt>
                <c:pt idx="11">
                  <c:v>612.136417868398</c:v>
                </c:pt>
                <c:pt idx="12">
                  <c:v>1006.7796624185537</c:v>
                </c:pt>
                <c:pt idx="13">
                  <c:v>1086.2958701529697</c:v>
                </c:pt>
                <c:pt idx="14">
                  <c:v>1096.7948299127897</c:v>
                </c:pt>
                <c:pt idx="15">
                  <c:v>1344.8005602198716</c:v>
                </c:pt>
                <c:pt idx="16">
                  <c:v>1333.8564490434744</c:v>
                </c:pt>
                <c:pt idx="17">
                  <c:v>1310.6914335309361</c:v>
                </c:pt>
                <c:pt idx="18">
                  <c:v>1163.8263145791673</c:v>
                </c:pt>
                <c:pt idx="19">
                  <c:v>1505.3059379594235</c:v>
                </c:pt>
              </c:numCache>
            </c:numRef>
          </c:xVal>
          <c:yVal>
            <c:numRef>
              <c:f>DATATABLE!$L$57:$L$76</c:f>
              <c:numCache>
                <c:ptCount val="20"/>
                <c:pt idx="0">
                  <c:v>3.522261604173326</c:v>
                </c:pt>
                <c:pt idx="1">
                  <c:v>5.928901681483722</c:v>
                </c:pt>
                <c:pt idx="2">
                  <c:v>7.772191606315903</c:v>
                </c:pt>
                <c:pt idx="3">
                  <c:v>5.43300538496636</c:v>
                </c:pt>
                <c:pt idx="4">
                  <c:v>7.393349931214298</c:v>
                </c:pt>
                <c:pt idx="5">
                  <c:v>7.53860099132062</c:v>
                </c:pt>
                <c:pt idx="6">
                  <c:v>-1.9766324283318155</c:v>
                </c:pt>
                <c:pt idx="7">
                  <c:v>-1.3849686182573435</c:v>
                </c:pt>
                <c:pt idx="8">
                  <c:v>-3.077640989429221</c:v>
                </c:pt>
                <c:pt idx="9">
                  <c:v>-2.354653268778729</c:v>
                </c:pt>
                <c:pt idx="10">
                  <c:v>-0.17826307124182494</c:v>
                </c:pt>
                <c:pt idx="11">
                  <c:v>-19.525594560197668</c:v>
                </c:pt>
                <c:pt idx="12">
                  <c:v>-2.505161844752158</c:v>
                </c:pt>
                <c:pt idx="13">
                  <c:v>-1.603365368069954</c:v>
                </c:pt>
                <c:pt idx="14">
                  <c:v>11.081060934962395</c:v>
                </c:pt>
                <c:pt idx="15">
                  <c:v>-3.2393256163506754</c:v>
                </c:pt>
                <c:pt idx="16">
                  <c:v>0.34344911874515316</c:v>
                </c:pt>
                <c:pt idx="17">
                  <c:v>1.3020376945408245</c:v>
                </c:pt>
                <c:pt idx="18">
                  <c:v>-0.2546047535253677</c:v>
                </c:pt>
                <c:pt idx="19">
                  <c:v>4.427230400355952</c:v>
                </c:pt>
              </c:numCache>
            </c:numRef>
          </c:yVal>
          <c:smooth val="0"/>
        </c:ser>
        <c:ser>
          <c:idx val="9"/>
          <c:order val="13"/>
          <c:tx>
            <c:v>NA04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DATATABLE!$M$78:$M$97</c:f>
              <c:numCache>
                <c:ptCount val="20"/>
                <c:pt idx="0">
                  <c:v>52.672692795327244</c:v>
                </c:pt>
                <c:pt idx="1">
                  <c:v>964.2246305216045</c:v>
                </c:pt>
                <c:pt idx="2">
                  <c:v>1011.4422761535246</c:v>
                </c:pt>
                <c:pt idx="3">
                  <c:v>1473.4106458256977</c:v>
                </c:pt>
                <c:pt idx="4">
                  <c:v>244.03386525084684</c:v>
                </c:pt>
                <c:pt idx="5">
                  <c:v>1111.4108860392162</c:v>
                </c:pt>
                <c:pt idx="6">
                  <c:v>1089.6737742916273</c:v>
                </c:pt>
                <c:pt idx="7">
                  <c:v>1027.0550444317196</c:v>
                </c:pt>
                <c:pt idx="8">
                  <c:v>1343.961410399855</c:v>
                </c:pt>
                <c:pt idx="9">
                  <c:v>92.00592732987654</c:v>
                </c:pt>
                <c:pt idx="10">
                  <c:v>1605.5827492057895</c:v>
                </c:pt>
                <c:pt idx="11">
                  <c:v>189.32919679746445</c:v>
                </c:pt>
                <c:pt idx="12">
                  <c:v>852.4013060700875</c:v>
                </c:pt>
                <c:pt idx="13">
                  <c:v>1284.90660804168</c:v>
                </c:pt>
                <c:pt idx="14">
                  <c:v>986.9443244052212</c:v>
                </c:pt>
                <c:pt idx="15">
                  <c:v>188.36112974306383</c:v>
                </c:pt>
                <c:pt idx="16">
                  <c:v>160.09482928386282</c:v>
                </c:pt>
                <c:pt idx="17">
                  <c:v>179.45301575043084</c:v>
                </c:pt>
                <c:pt idx="18">
                  <c:v>1994.541517350676</c:v>
                </c:pt>
                <c:pt idx="19">
                  <c:v>1676.5875586574916</c:v>
                </c:pt>
              </c:numCache>
            </c:numRef>
          </c:xVal>
          <c:yVal>
            <c:numRef>
              <c:f>DATATABLE!$L$78:$L$97</c:f>
              <c:numCache>
                <c:ptCount val="20"/>
                <c:pt idx="0">
                  <c:v>6.693489358190784</c:v>
                </c:pt>
                <c:pt idx="1">
                  <c:v>-3.8068373232066586</c:v>
                </c:pt>
                <c:pt idx="2">
                  <c:v>8.086445281156074</c:v>
                </c:pt>
                <c:pt idx="3">
                  <c:v>3.1874190133188476</c:v>
                </c:pt>
                <c:pt idx="4">
                  <c:v>-4.694968531006839</c:v>
                </c:pt>
                <c:pt idx="5">
                  <c:v>-0.2720445738165995</c:v>
                </c:pt>
                <c:pt idx="6">
                  <c:v>-0.4923757080651743</c:v>
                </c:pt>
                <c:pt idx="7">
                  <c:v>-0.8187778034815192</c:v>
                </c:pt>
                <c:pt idx="8">
                  <c:v>3.713382218476812</c:v>
                </c:pt>
                <c:pt idx="9">
                  <c:v>10.023126611783706</c:v>
                </c:pt>
                <c:pt idx="10">
                  <c:v>8.587657611577626</c:v>
                </c:pt>
                <c:pt idx="11">
                  <c:v>-2.6209209755631244</c:v>
                </c:pt>
                <c:pt idx="12">
                  <c:v>-12.930175010703282</c:v>
                </c:pt>
                <c:pt idx="13">
                  <c:v>2.363881479655915</c:v>
                </c:pt>
                <c:pt idx="14">
                  <c:v>-0.18742691058140148</c:v>
                </c:pt>
                <c:pt idx="15">
                  <c:v>-7.621239506585243</c:v>
                </c:pt>
                <c:pt idx="16">
                  <c:v>-4.1793318723301285</c:v>
                </c:pt>
                <c:pt idx="17">
                  <c:v>-6.709239451082284</c:v>
                </c:pt>
                <c:pt idx="18">
                  <c:v>-0.6390083208426496</c:v>
                </c:pt>
                <c:pt idx="19">
                  <c:v>2.8440668257126758</c:v>
                </c:pt>
              </c:numCache>
            </c:numRef>
          </c:yVal>
          <c:smooth val="0"/>
        </c:ser>
        <c:ser>
          <c:idx val="11"/>
          <c:order val="14"/>
          <c:tx>
            <c:v>NA05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99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DATATABLE!$M$99:$M$121</c:f>
              <c:numCache>
                <c:ptCount val="23"/>
                <c:pt idx="0">
                  <c:v>69.11084846723324</c:v>
                </c:pt>
                <c:pt idx="1">
                  <c:v>75.20307621417855</c:v>
                </c:pt>
                <c:pt idx="2">
                  <c:v>233.87418222989095</c:v>
                </c:pt>
                <c:pt idx="3">
                  <c:v>238.47131174788575</c:v>
                </c:pt>
                <c:pt idx="4">
                  <c:v>565.2915061201019</c:v>
                </c:pt>
                <c:pt idx="5">
                  <c:v>1033.833883995751</c:v>
                </c:pt>
                <c:pt idx="6">
                  <c:v>72.25942332299662</c:v>
                </c:pt>
                <c:pt idx="7">
                  <c:v>74.72771071744725</c:v>
                </c:pt>
                <c:pt idx="8">
                  <c:v>76.78285396005022</c:v>
                </c:pt>
                <c:pt idx="9">
                  <c:v>79.79877927616899</c:v>
                </c:pt>
                <c:pt idx="10">
                  <c:v>87.66328003437062</c:v>
                </c:pt>
                <c:pt idx="11">
                  <c:v>242.74657784349978</c:v>
                </c:pt>
                <c:pt idx="12">
                  <c:v>662.4191611080657</c:v>
                </c:pt>
                <c:pt idx="13">
                  <c:v>78.96915189817418</c:v>
                </c:pt>
                <c:pt idx="14">
                  <c:v>90.89034420937452</c:v>
                </c:pt>
                <c:pt idx="15">
                  <c:v>82.20235757158284</c:v>
                </c:pt>
                <c:pt idx="16">
                  <c:v>2082.8400911340264</c:v>
                </c:pt>
                <c:pt idx="17">
                  <c:v>2688.398903031479</c:v>
                </c:pt>
                <c:pt idx="18">
                  <c:v>109.72028835183647</c:v>
                </c:pt>
                <c:pt idx="19">
                  <c:v>271.57028270720133</c:v>
                </c:pt>
                <c:pt idx="20">
                  <c:v>250.47500835844005</c:v>
                </c:pt>
                <c:pt idx="21">
                  <c:v>486.175866423536</c:v>
                </c:pt>
                <c:pt idx="22">
                  <c:v>1547.0472512102488</c:v>
                </c:pt>
              </c:numCache>
            </c:numRef>
          </c:xVal>
          <c:yVal>
            <c:numRef>
              <c:f>DATATABLE!$L$99:$L$121</c:f>
              <c:numCache>
                <c:ptCount val="23"/>
                <c:pt idx="0">
                  <c:v>7.4582606883258675</c:v>
                </c:pt>
                <c:pt idx="1">
                  <c:v>2.40126704002117</c:v>
                </c:pt>
                <c:pt idx="2">
                  <c:v>1.5806808449362102</c:v>
                </c:pt>
                <c:pt idx="3">
                  <c:v>-7.583377834679795</c:v>
                </c:pt>
                <c:pt idx="4">
                  <c:v>-1.4096210833832952</c:v>
                </c:pt>
                <c:pt idx="5">
                  <c:v>-1.8324892097540075</c:v>
                </c:pt>
                <c:pt idx="6">
                  <c:v>7.188498611071824</c:v>
                </c:pt>
                <c:pt idx="7">
                  <c:v>5.297026470957621</c:v>
                </c:pt>
                <c:pt idx="8">
                  <c:v>6.52930418866413</c:v>
                </c:pt>
                <c:pt idx="9">
                  <c:v>8.685166378982512</c:v>
                </c:pt>
                <c:pt idx="10">
                  <c:v>9.262089717484745</c:v>
                </c:pt>
                <c:pt idx="11">
                  <c:v>-3.211239889951668</c:v>
                </c:pt>
                <c:pt idx="12">
                  <c:v>0.7528832382467148</c:v>
                </c:pt>
                <c:pt idx="13">
                  <c:v>6.0956179535734725</c:v>
                </c:pt>
                <c:pt idx="14">
                  <c:v>7.463552682959484</c:v>
                </c:pt>
                <c:pt idx="15">
                  <c:v>10.962654204020073</c:v>
                </c:pt>
                <c:pt idx="16">
                  <c:v>1.9514800533873882</c:v>
                </c:pt>
                <c:pt idx="17">
                  <c:v>-2.4846036227573984</c:v>
                </c:pt>
                <c:pt idx="18">
                  <c:v>11.70899207334184</c:v>
                </c:pt>
                <c:pt idx="19">
                  <c:v>-0.16884315700540564</c:v>
                </c:pt>
                <c:pt idx="20">
                  <c:v>-2.501544344542773</c:v>
                </c:pt>
                <c:pt idx="21">
                  <c:v>-7.825569861179239</c:v>
                </c:pt>
                <c:pt idx="22">
                  <c:v>-0.3876861116777437</c:v>
                </c:pt>
              </c:numCache>
            </c:numRef>
          </c:yVal>
          <c:smooth val="0"/>
        </c:ser>
        <c:ser>
          <c:idx val="12"/>
          <c:order val="15"/>
          <c:tx>
            <c:v>NA06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DATATABLE!$M$123:$M$142</c:f>
              <c:numCache>
                <c:ptCount val="20"/>
                <c:pt idx="0">
                  <c:v>80.16312906025357</c:v>
                </c:pt>
                <c:pt idx="1">
                  <c:v>198.2013749130019</c:v>
                </c:pt>
                <c:pt idx="2">
                  <c:v>909.6531718601442</c:v>
                </c:pt>
                <c:pt idx="3">
                  <c:v>951.9674738154371</c:v>
                </c:pt>
                <c:pt idx="4">
                  <c:v>201.44428773848287</c:v>
                </c:pt>
                <c:pt idx="5">
                  <c:v>205.06682602998205</c:v>
                </c:pt>
                <c:pt idx="6">
                  <c:v>200.61671770469098</c:v>
                </c:pt>
                <c:pt idx="7">
                  <c:v>213.1280920019679</c:v>
                </c:pt>
                <c:pt idx="8">
                  <c:v>473.5627485667408</c:v>
                </c:pt>
                <c:pt idx="9">
                  <c:v>988.4281063621875</c:v>
                </c:pt>
                <c:pt idx="10">
                  <c:v>1066.728995491857</c:v>
                </c:pt>
                <c:pt idx="11">
                  <c:v>1243.1634742440021</c:v>
                </c:pt>
                <c:pt idx="12">
                  <c:v>1328.7646290256039</c:v>
                </c:pt>
                <c:pt idx="13">
                  <c:v>1395.151969807395</c:v>
                </c:pt>
                <c:pt idx="14">
                  <c:v>1430.8105126479718</c:v>
                </c:pt>
                <c:pt idx="15">
                  <c:v>1461.4200270183367</c:v>
                </c:pt>
                <c:pt idx="16">
                  <c:v>1553.3576221511437</c:v>
                </c:pt>
                <c:pt idx="17">
                  <c:v>1789.8880260597061</c:v>
                </c:pt>
                <c:pt idx="18">
                  <c:v>1845.9512025534736</c:v>
                </c:pt>
                <c:pt idx="19">
                  <c:v>2084.5398850604065</c:v>
                </c:pt>
              </c:numCache>
            </c:numRef>
          </c:xVal>
          <c:yVal>
            <c:numRef>
              <c:f>DATATABLE!$L$123:$L$142</c:f>
              <c:numCache>
                <c:ptCount val="20"/>
                <c:pt idx="0">
                  <c:v>8.30796299505474</c:v>
                </c:pt>
                <c:pt idx="1">
                  <c:v>-3.4782677281949512</c:v>
                </c:pt>
                <c:pt idx="2">
                  <c:v>-10.005689018820174</c:v>
                </c:pt>
                <c:pt idx="3">
                  <c:v>0.6922881119289841</c:v>
                </c:pt>
                <c:pt idx="4">
                  <c:v>-3.930130627220719</c:v>
                </c:pt>
                <c:pt idx="5">
                  <c:v>-8.959740218259205</c:v>
                </c:pt>
                <c:pt idx="6">
                  <c:v>-2.2657923792987154</c:v>
                </c:pt>
                <c:pt idx="7">
                  <c:v>-7.784715527295561</c:v>
                </c:pt>
                <c:pt idx="8">
                  <c:v>-8.583254144759156</c:v>
                </c:pt>
                <c:pt idx="9">
                  <c:v>1.9697927709342082</c:v>
                </c:pt>
                <c:pt idx="10">
                  <c:v>0.9235169809588044</c:v>
                </c:pt>
                <c:pt idx="11">
                  <c:v>-4.16690733102434</c:v>
                </c:pt>
                <c:pt idx="12">
                  <c:v>0.9072472027474625</c:v>
                </c:pt>
                <c:pt idx="13">
                  <c:v>-3.092092656067048</c:v>
                </c:pt>
                <c:pt idx="14">
                  <c:v>-1.1299816685558468</c:v>
                </c:pt>
                <c:pt idx="15">
                  <c:v>1.8083514336867161</c:v>
                </c:pt>
                <c:pt idx="16">
                  <c:v>1.2949768645579056</c:v>
                </c:pt>
                <c:pt idx="17">
                  <c:v>-0.6426910030629347</c:v>
                </c:pt>
                <c:pt idx="18">
                  <c:v>5.969029006575343</c:v>
                </c:pt>
                <c:pt idx="19">
                  <c:v>-8.72154085236967</c:v>
                </c:pt>
              </c:numCache>
            </c:numRef>
          </c:yVal>
          <c:smooth val="0"/>
        </c:ser>
        <c:ser>
          <c:idx val="13"/>
          <c:order val="16"/>
          <c:tx>
            <c:v>NA07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DATATABLE!$M$144:$M$167</c:f>
              <c:numCache>
                <c:ptCount val="24"/>
                <c:pt idx="0">
                  <c:v>176.15055618221703</c:v>
                </c:pt>
                <c:pt idx="1">
                  <c:v>736.6287774621588</c:v>
                </c:pt>
                <c:pt idx="2">
                  <c:v>988.8406857832401</c:v>
                </c:pt>
                <c:pt idx="3">
                  <c:v>994.6806103319639</c:v>
                </c:pt>
                <c:pt idx="4">
                  <c:v>999.9823960048528</c:v>
                </c:pt>
                <c:pt idx="5">
                  <c:v>1002.5178536004515</c:v>
                </c:pt>
                <c:pt idx="6">
                  <c:v>1016.0272041389878</c:v>
                </c:pt>
                <c:pt idx="7">
                  <c:v>1009.0903698581643</c:v>
                </c:pt>
                <c:pt idx="8">
                  <c:v>1016.3868277328</c:v>
                </c:pt>
                <c:pt idx="9">
                  <c:v>1019.6786474648322</c:v>
                </c:pt>
                <c:pt idx="10">
                  <c:v>1020.6190558585871</c:v>
                </c:pt>
                <c:pt idx="11">
                  <c:v>1032.096964709659</c:v>
                </c:pt>
                <c:pt idx="12">
                  <c:v>1040.5871048274362</c:v>
                </c:pt>
                <c:pt idx="13">
                  <c:v>1066.966204127525</c:v>
                </c:pt>
                <c:pt idx="14">
                  <c:v>1089.8378130623803</c:v>
                </c:pt>
                <c:pt idx="15">
                  <c:v>1101.9487822870003</c:v>
                </c:pt>
                <c:pt idx="16">
                  <c:v>1125.8380193468604</c:v>
                </c:pt>
                <c:pt idx="17">
                  <c:v>1170.797947713573</c:v>
                </c:pt>
                <c:pt idx="18">
                  <c:v>1484.1867847441247</c:v>
                </c:pt>
                <c:pt idx="19">
                  <c:v>2011.8398852456658</c:v>
                </c:pt>
                <c:pt idx="20">
                  <c:v>1200.940950390187</c:v>
                </c:pt>
                <c:pt idx="21">
                  <c:v>1264.0295341062877</c:v>
                </c:pt>
                <c:pt idx="22">
                  <c:v>1310.1975138872488</c:v>
                </c:pt>
                <c:pt idx="23">
                  <c:v>1348.3885144565754</c:v>
                </c:pt>
              </c:numCache>
            </c:numRef>
          </c:xVal>
          <c:yVal>
            <c:numRef>
              <c:f>DATATABLE!$L$144:$L$167</c:f>
              <c:numCache>
                <c:ptCount val="24"/>
                <c:pt idx="0">
                  <c:v>-7.529399554422024</c:v>
                </c:pt>
                <c:pt idx="1">
                  <c:v>-7.058208065026906</c:v>
                </c:pt>
                <c:pt idx="2">
                  <c:v>-2.2541666337369213</c:v>
                </c:pt>
                <c:pt idx="3">
                  <c:v>-2.7351157571694715</c:v>
                </c:pt>
                <c:pt idx="4">
                  <c:v>1.2477211587072816</c:v>
                </c:pt>
                <c:pt idx="5">
                  <c:v>-5.9431810467877275</c:v>
                </c:pt>
                <c:pt idx="6">
                  <c:v>1.6341545719692256</c:v>
                </c:pt>
                <c:pt idx="7">
                  <c:v>-0.9081748190361789</c:v>
                </c:pt>
                <c:pt idx="8">
                  <c:v>-1.282116611908935</c:v>
                </c:pt>
                <c:pt idx="9">
                  <c:v>-1.235994276776698</c:v>
                </c:pt>
                <c:pt idx="10">
                  <c:v>-0.13313160567598525</c:v>
                </c:pt>
                <c:pt idx="11">
                  <c:v>-0.7044691100718488</c:v>
                </c:pt>
                <c:pt idx="12">
                  <c:v>0.4615225716511955</c:v>
                </c:pt>
                <c:pt idx="13">
                  <c:v>-1.610514395757568</c:v>
                </c:pt>
                <c:pt idx="14">
                  <c:v>0.0009511567558899703</c:v>
                </c:pt>
                <c:pt idx="15">
                  <c:v>0.046621804110946075</c:v>
                </c:pt>
                <c:pt idx="16">
                  <c:v>-5.042913332818611</c:v>
                </c:pt>
                <c:pt idx="17">
                  <c:v>1.2426201183682644</c:v>
                </c:pt>
                <c:pt idx="18">
                  <c:v>2.7852463213076986</c:v>
                </c:pt>
                <c:pt idx="19">
                  <c:v>-9.170523770059802</c:v>
                </c:pt>
                <c:pt idx="20">
                  <c:v>1.0754666484228175</c:v>
                </c:pt>
                <c:pt idx="21">
                  <c:v>2.7412702604637564</c:v>
                </c:pt>
                <c:pt idx="22">
                  <c:v>-1.6568748822406671</c:v>
                </c:pt>
                <c:pt idx="23">
                  <c:v>5.073833958383655</c:v>
                </c:pt>
              </c:numCache>
            </c:numRef>
          </c:yVal>
          <c:smooth val="0"/>
        </c:ser>
        <c:ser>
          <c:idx val="14"/>
          <c:order val="17"/>
          <c:tx>
            <c:v>NA08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DATATABLE!$M$169:$M$188</c:f>
              <c:numCache>
                <c:ptCount val="20"/>
                <c:pt idx="0">
                  <c:v>31.343289699315108</c:v>
                </c:pt>
                <c:pt idx="1">
                  <c:v>145.8634247283497</c:v>
                </c:pt>
                <c:pt idx="2">
                  <c:v>165.27602146031083</c:v>
                </c:pt>
                <c:pt idx="3">
                  <c:v>202.4641288305206</c:v>
                </c:pt>
                <c:pt idx="4">
                  <c:v>277.9218620801443</c:v>
                </c:pt>
                <c:pt idx="5">
                  <c:v>31.343289699315108</c:v>
                </c:pt>
                <c:pt idx="6">
                  <c:v>165.27602146031083</c:v>
                </c:pt>
                <c:pt idx="7">
                  <c:v>287.8559863352691</c:v>
                </c:pt>
                <c:pt idx="8">
                  <c:v>987.2365467825238</c:v>
                </c:pt>
                <c:pt idx="9">
                  <c:v>1024.4971413743142</c:v>
                </c:pt>
                <c:pt idx="10">
                  <c:v>1011.1695328135063</c:v>
                </c:pt>
                <c:pt idx="11">
                  <c:v>1083.6488734055945</c:v>
                </c:pt>
                <c:pt idx="12">
                  <c:v>1083.6488734055945</c:v>
                </c:pt>
                <c:pt idx="13">
                  <c:v>1495.9339822924496</c:v>
                </c:pt>
                <c:pt idx="14">
                  <c:v>182.4547680002048</c:v>
                </c:pt>
                <c:pt idx="15">
                  <c:v>1133.0981580808698</c:v>
                </c:pt>
                <c:pt idx="16">
                  <c:v>1148.5693854301603</c:v>
                </c:pt>
                <c:pt idx="17">
                  <c:v>1143.9713818000696</c:v>
                </c:pt>
                <c:pt idx="18">
                  <c:v>1192.2767274730786</c:v>
                </c:pt>
                <c:pt idx="19">
                  <c:v>1147.1349564330806</c:v>
                </c:pt>
              </c:numCache>
            </c:numRef>
          </c:xVal>
          <c:yVal>
            <c:numRef>
              <c:f>DATATABLE!$L$169:$L$188</c:f>
              <c:numCache>
                <c:ptCount val="20"/>
                <c:pt idx="0">
                  <c:v>-18.028810847644205</c:v>
                </c:pt>
                <c:pt idx="1">
                  <c:v>-17.030543375122466</c:v>
                </c:pt>
                <c:pt idx="2">
                  <c:v>6.517367828885766</c:v>
                </c:pt>
                <c:pt idx="3">
                  <c:v>-0.7124784395403878</c:v>
                </c:pt>
                <c:pt idx="4">
                  <c:v>0.5524847068575138</c:v>
                </c:pt>
                <c:pt idx="5">
                  <c:v>-1.5192033626029395</c:v>
                </c:pt>
                <c:pt idx="6">
                  <c:v>-0.7231864065978761</c:v>
                </c:pt>
                <c:pt idx="7">
                  <c:v>-15.482291417315519</c:v>
                </c:pt>
                <c:pt idx="8">
                  <c:v>-1.2377645100233543</c:v>
                </c:pt>
                <c:pt idx="9">
                  <c:v>2.3893041394798855</c:v>
                </c:pt>
                <c:pt idx="10">
                  <c:v>-0.0028940715132381722</c:v>
                </c:pt>
                <c:pt idx="11">
                  <c:v>17.352881809805965</c:v>
                </c:pt>
                <c:pt idx="12">
                  <c:v>-0.19592253310021301</c:v>
                </c:pt>
                <c:pt idx="13">
                  <c:v>3.925006739335134</c:v>
                </c:pt>
                <c:pt idx="14">
                  <c:v>-2.1908983260384938</c:v>
                </c:pt>
                <c:pt idx="15">
                  <c:v>3.284303482497285</c:v>
                </c:pt>
                <c:pt idx="16">
                  <c:v>0.8479830383692815</c:v>
                </c:pt>
                <c:pt idx="17">
                  <c:v>-0.7150110098227642</c:v>
                </c:pt>
                <c:pt idx="18">
                  <c:v>-1.220177247638033</c:v>
                </c:pt>
                <c:pt idx="19">
                  <c:v>29.561382151845095</c:v>
                </c:pt>
              </c:numCache>
            </c:numRef>
          </c:yVal>
          <c:smooth val="0"/>
        </c:ser>
        <c:ser>
          <c:idx val="15"/>
          <c:order val="18"/>
          <c:tx>
            <c:v>NA09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DATATABLE!$M$190:$M$216</c:f>
              <c:numCache>
                <c:ptCount val="27"/>
                <c:pt idx="0">
                  <c:v>0.1043138214835606</c:v>
                </c:pt>
                <c:pt idx="1">
                  <c:v>2.558955136719011</c:v>
                </c:pt>
                <c:pt idx="2">
                  <c:v>2.7465140379106328</c:v>
                </c:pt>
                <c:pt idx="3">
                  <c:v>5.354155164893185</c:v>
                </c:pt>
                <c:pt idx="4">
                  <c:v>58.32229668206801</c:v>
                </c:pt>
                <c:pt idx="5">
                  <c:v>131.11008261222844</c:v>
                </c:pt>
                <c:pt idx="6">
                  <c:v>135.10631218531574</c:v>
                </c:pt>
                <c:pt idx="7">
                  <c:v>138.54443923778135</c:v>
                </c:pt>
                <c:pt idx="8">
                  <c:v>141.67644021095015</c:v>
                </c:pt>
                <c:pt idx="9">
                  <c:v>148.26347811369772</c:v>
                </c:pt>
                <c:pt idx="10">
                  <c:v>186.13371238338604</c:v>
                </c:pt>
                <c:pt idx="11">
                  <c:v>193.61730612904879</c:v>
                </c:pt>
                <c:pt idx="12">
                  <c:v>268.54436876499034</c:v>
                </c:pt>
                <c:pt idx="13">
                  <c:v>271.48964587952827</c:v>
                </c:pt>
                <c:pt idx="14">
                  <c:v>272.58047218409064</c:v>
                </c:pt>
                <c:pt idx="15">
                  <c:v>274.324900704781</c:v>
                </c:pt>
                <c:pt idx="16">
                  <c:v>276.0901525952765</c:v>
                </c:pt>
                <c:pt idx="17">
                  <c:v>277.9516922787143</c:v>
                </c:pt>
                <c:pt idx="18">
                  <c:v>280.3931196995566</c:v>
                </c:pt>
                <c:pt idx="19">
                  <c:v>286.25887752158496</c:v>
                </c:pt>
                <c:pt idx="20">
                  <c:v>313.39997276943177</c:v>
                </c:pt>
                <c:pt idx="21">
                  <c:v>685.1017976930444</c:v>
                </c:pt>
                <c:pt idx="22">
                  <c:v>891.1186311855233</c:v>
                </c:pt>
                <c:pt idx="23">
                  <c:v>1075.1358722933844</c:v>
                </c:pt>
                <c:pt idx="24">
                  <c:v>1211.5130593724598</c:v>
                </c:pt>
                <c:pt idx="25">
                  <c:v>1527.151022432735</c:v>
                </c:pt>
                <c:pt idx="26">
                  <c:v>1688.8374736939402</c:v>
                </c:pt>
              </c:numCache>
            </c:numRef>
          </c:xVal>
          <c:yVal>
            <c:numRef>
              <c:f>DATATABLE!$L$190:$L$216</c:f>
              <c:numCache>
                <c:ptCount val="27"/>
                <c:pt idx="0">
                  <c:v>-1.621152690444961</c:v>
                </c:pt>
                <c:pt idx="1">
                  <c:v>-1.123268747222595</c:v>
                </c:pt>
                <c:pt idx="2">
                  <c:v>1.5383381382086718</c:v>
                </c:pt>
                <c:pt idx="3">
                  <c:v>1.1618154868667567</c:v>
                </c:pt>
                <c:pt idx="4">
                  <c:v>6.122397680478374</c:v>
                </c:pt>
                <c:pt idx="5">
                  <c:v>6.525511107819159</c:v>
                </c:pt>
                <c:pt idx="6">
                  <c:v>4.029807816951258</c:v>
                </c:pt>
                <c:pt idx="7">
                  <c:v>6.937750867778457</c:v>
                </c:pt>
                <c:pt idx="8">
                  <c:v>4.665753975826891</c:v>
                </c:pt>
                <c:pt idx="9">
                  <c:v>4.856211881573457</c:v>
                </c:pt>
                <c:pt idx="10">
                  <c:v>-7.695158307726403</c:v>
                </c:pt>
                <c:pt idx="11">
                  <c:v>-1.3465993961367058</c:v>
                </c:pt>
                <c:pt idx="12">
                  <c:v>-4.666565844903793</c:v>
                </c:pt>
                <c:pt idx="13">
                  <c:v>-6.752336696240447</c:v>
                </c:pt>
                <c:pt idx="14">
                  <c:v>-3.524793738691435</c:v>
                </c:pt>
                <c:pt idx="15">
                  <c:v>0.8164075990705115</c:v>
                </c:pt>
                <c:pt idx="16">
                  <c:v>-4.655176461812705</c:v>
                </c:pt>
                <c:pt idx="17">
                  <c:v>-1.7113364877460409</c:v>
                </c:pt>
                <c:pt idx="18">
                  <c:v>-1.4242126705662723</c:v>
                </c:pt>
                <c:pt idx="19">
                  <c:v>-2.8058781509806794</c:v>
                </c:pt>
                <c:pt idx="20">
                  <c:v>0.10575728760651093</c:v>
                </c:pt>
                <c:pt idx="21">
                  <c:v>-4.783830450072158</c:v>
                </c:pt>
                <c:pt idx="22">
                  <c:v>-2.5595168379574327</c:v>
                </c:pt>
                <c:pt idx="23">
                  <c:v>1.9707622357093328</c:v>
                </c:pt>
                <c:pt idx="24">
                  <c:v>5.311636200845714</c:v>
                </c:pt>
                <c:pt idx="25">
                  <c:v>5.448527364661259</c:v>
                </c:pt>
                <c:pt idx="26">
                  <c:v>0.6057025959707911</c:v>
                </c:pt>
              </c:numCache>
            </c:numRef>
          </c:yVal>
          <c:smooth val="0"/>
        </c:ser>
        <c:ser>
          <c:idx val="16"/>
          <c:order val="19"/>
          <c:tx>
            <c:v>NA10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DATATABLE!$M$218:$M$237</c:f>
              <c:numCache>
                <c:ptCount val="20"/>
                <c:pt idx="0">
                  <c:v>17.547261232986553</c:v>
                </c:pt>
                <c:pt idx="1">
                  <c:v>76.86768437117723</c:v>
                </c:pt>
                <c:pt idx="2">
                  <c:v>120.63985431903514</c:v>
                </c:pt>
                <c:pt idx="3">
                  <c:v>122.0423311966886</c:v>
                </c:pt>
                <c:pt idx="4">
                  <c:v>122.44550665756437</c:v>
                </c:pt>
                <c:pt idx="5">
                  <c:v>122.75098270003534</c:v>
                </c:pt>
                <c:pt idx="6">
                  <c:v>123.63891667202559</c:v>
                </c:pt>
                <c:pt idx="7">
                  <c:v>124.76999192616651</c:v>
                </c:pt>
                <c:pt idx="8">
                  <c:v>125.30909407343175</c:v>
                </c:pt>
                <c:pt idx="9">
                  <c:v>126.10513391190347</c:v>
                </c:pt>
                <c:pt idx="10">
                  <c:v>127.36694966254595</c:v>
                </c:pt>
                <c:pt idx="11">
                  <c:v>129.38788794895038</c:v>
                </c:pt>
                <c:pt idx="12">
                  <c:v>187.67051493317868</c:v>
                </c:pt>
                <c:pt idx="13">
                  <c:v>415.00618603515295</c:v>
                </c:pt>
                <c:pt idx="14">
                  <c:v>528.0583901724735</c:v>
                </c:pt>
                <c:pt idx="15">
                  <c:v>604.7393012641277</c:v>
                </c:pt>
                <c:pt idx="16">
                  <c:v>1040.3764353878487</c:v>
                </c:pt>
                <c:pt idx="17">
                  <c:v>1379.5080916605782</c:v>
                </c:pt>
                <c:pt idx="18">
                  <c:v>2367.1286759424993</c:v>
                </c:pt>
                <c:pt idx="19">
                  <c:v>3234.005559480306</c:v>
                </c:pt>
              </c:numCache>
            </c:numRef>
          </c:xVal>
          <c:yVal>
            <c:numRef>
              <c:f>DATATABLE!$L$218:$L$237</c:f>
              <c:numCache>
                <c:ptCount val="20"/>
                <c:pt idx="0">
                  <c:v>10.85236436466328</c:v>
                </c:pt>
                <c:pt idx="1">
                  <c:v>13.716868660450832</c:v>
                </c:pt>
                <c:pt idx="2">
                  <c:v>12.879470656252145</c:v>
                </c:pt>
                <c:pt idx="3">
                  <c:v>11.942638508565562</c:v>
                </c:pt>
                <c:pt idx="4">
                  <c:v>10.089928297993023</c:v>
                </c:pt>
                <c:pt idx="5">
                  <c:v>8.895366624363277</c:v>
                </c:pt>
                <c:pt idx="6">
                  <c:v>8.76190815717024</c:v>
                </c:pt>
                <c:pt idx="7">
                  <c:v>11.009506580320938</c:v>
                </c:pt>
                <c:pt idx="8">
                  <c:v>9.075992340107675</c:v>
                </c:pt>
                <c:pt idx="9">
                  <c:v>12.099732296956578</c:v>
                </c:pt>
                <c:pt idx="10">
                  <c:v>8.61393072254888</c:v>
                </c:pt>
                <c:pt idx="11">
                  <c:v>11.38256673503566</c:v>
                </c:pt>
                <c:pt idx="12">
                  <c:v>4.02218279714459</c:v>
                </c:pt>
                <c:pt idx="13">
                  <c:v>-11.834034138879757</c:v>
                </c:pt>
                <c:pt idx="14">
                  <c:v>-5.407465339053142</c:v>
                </c:pt>
                <c:pt idx="15">
                  <c:v>-0.2257044652006719</c:v>
                </c:pt>
                <c:pt idx="16">
                  <c:v>4.804065171572257</c:v>
                </c:pt>
                <c:pt idx="17">
                  <c:v>1.4275771637120898</c:v>
                </c:pt>
                <c:pt idx="18">
                  <c:v>58.83307974233895</c:v>
                </c:pt>
                <c:pt idx="19">
                  <c:v>-1.252681172859394</c:v>
                </c:pt>
              </c:numCache>
            </c:numRef>
          </c:yVal>
          <c:smooth val="0"/>
        </c:ser>
        <c:ser>
          <c:idx val="17"/>
          <c:order val="20"/>
          <c:tx>
            <c:v>NA11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DATATABLE!$M$261:$M$275</c:f>
              <c:numCache>
                <c:ptCount val="15"/>
                <c:pt idx="0">
                  <c:v>10.819959792677983</c:v>
                </c:pt>
                <c:pt idx="1">
                  <c:v>10.8334152507559</c:v>
                </c:pt>
                <c:pt idx="2">
                  <c:v>12.369632395102704</c:v>
                </c:pt>
                <c:pt idx="3">
                  <c:v>17.415212742197248</c:v>
                </c:pt>
                <c:pt idx="4">
                  <c:v>21.36307050008478</c:v>
                </c:pt>
                <c:pt idx="5">
                  <c:v>22.673998835020555</c:v>
                </c:pt>
                <c:pt idx="6">
                  <c:v>24.583316176912682</c:v>
                </c:pt>
                <c:pt idx="7">
                  <c:v>25.47903024407732</c:v>
                </c:pt>
                <c:pt idx="8">
                  <c:v>27.639396771020195</c:v>
                </c:pt>
                <c:pt idx="9">
                  <c:v>37.94026808518841</c:v>
                </c:pt>
                <c:pt idx="10">
                  <c:v>64.82870908196574</c:v>
                </c:pt>
                <c:pt idx="11">
                  <c:v>68.45793208345852</c:v>
                </c:pt>
                <c:pt idx="12">
                  <c:v>72.7165202139071</c:v>
                </c:pt>
                <c:pt idx="13">
                  <c:v>73.6775897332509</c:v>
                </c:pt>
                <c:pt idx="14">
                  <c:v>89.00904776191548</c:v>
                </c:pt>
              </c:numCache>
            </c:numRef>
          </c:xVal>
          <c:yVal>
            <c:numRef>
              <c:f>DATATABLE!$L$261:$L$275</c:f>
              <c:numCache>
                <c:ptCount val="15"/>
                <c:pt idx="0">
                  <c:v>10.868290257261304</c:v>
                </c:pt>
                <c:pt idx="1">
                  <c:v>10.460453841002781</c:v>
                </c:pt>
                <c:pt idx="2">
                  <c:v>13.567056462543725</c:v>
                </c:pt>
                <c:pt idx="3">
                  <c:v>16.27191757145683</c:v>
                </c:pt>
                <c:pt idx="4">
                  <c:v>10.069917765506453</c:v>
                </c:pt>
                <c:pt idx="5">
                  <c:v>13.675078723804113</c:v>
                </c:pt>
                <c:pt idx="6">
                  <c:v>15.332635444697296</c:v>
                </c:pt>
                <c:pt idx="7">
                  <c:v>13.723770041608496</c:v>
                </c:pt>
                <c:pt idx="8">
                  <c:v>13.713167547270455</c:v>
                </c:pt>
                <c:pt idx="9">
                  <c:v>0.6406611627688179</c:v>
                </c:pt>
                <c:pt idx="10">
                  <c:v>13.345457831754093</c:v>
                </c:pt>
                <c:pt idx="11">
                  <c:v>13.794434762474417</c:v>
                </c:pt>
                <c:pt idx="12">
                  <c:v>1.7353932197142534</c:v>
                </c:pt>
                <c:pt idx="13">
                  <c:v>-6.282496301187291</c:v>
                </c:pt>
                <c:pt idx="14">
                  <c:v>10.486383351306117</c:v>
                </c:pt>
              </c:numCache>
            </c:numRef>
          </c:yVal>
          <c:smooth val="0"/>
        </c:ser>
        <c:ser>
          <c:idx val="18"/>
          <c:order val="21"/>
          <c:tx>
            <c:v>NA12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DATATABLE!$M$239:$M$259</c:f>
              <c:numCache>
                <c:ptCount val="21"/>
                <c:pt idx="0">
                  <c:v>134.87837970953456</c:v>
                </c:pt>
                <c:pt idx="1">
                  <c:v>1508.1413130097892</c:v>
                </c:pt>
                <c:pt idx="2">
                  <c:v>155.35450053092018</c:v>
                </c:pt>
                <c:pt idx="3">
                  <c:v>157.52252353478212</c:v>
                </c:pt>
                <c:pt idx="4">
                  <c:v>169.10127316504017</c:v>
                </c:pt>
                <c:pt idx="5">
                  <c:v>175.2604793579673</c:v>
                </c:pt>
                <c:pt idx="6">
                  <c:v>177.6126541462475</c:v>
                </c:pt>
                <c:pt idx="7">
                  <c:v>179.12993851863075</c:v>
                </c:pt>
                <c:pt idx="8">
                  <c:v>180.41933845119817</c:v>
                </c:pt>
                <c:pt idx="9">
                  <c:v>184.6248270768381</c:v>
                </c:pt>
                <c:pt idx="10">
                  <c:v>230.97615587883075</c:v>
                </c:pt>
                <c:pt idx="11">
                  <c:v>678.3679595806125</c:v>
                </c:pt>
                <c:pt idx="12">
                  <c:v>996.6598610096811</c:v>
                </c:pt>
                <c:pt idx="13">
                  <c:v>1331.7719135771513</c:v>
                </c:pt>
                <c:pt idx="14">
                  <c:v>1451.5077641805933</c:v>
                </c:pt>
                <c:pt idx="15">
                  <c:v>1494.7467150802113</c:v>
                </c:pt>
                <c:pt idx="16">
                  <c:v>1530.0058377087828</c:v>
                </c:pt>
                <c:pt idx="17">
                  <c:v>1520.116258255984</c:v>
                </c:pt>
                <c:pt idx="18">
                  <c:v>809.7759486045321</c:v>
                </c:pt>
                <c:pt idx="19">
                  <c:v>181.05978821335145</c:v>
                </c:pt>
                <c:pt idx="20">
                  <c:v>1523.6624330663915</c:v>
                </c:pt>
              </c:numCache>
            </c:numRef>
          </c:xVal>
          <c:yVal>
            <c:numRef>
              <c:f>DATATABLE!$L$239:$L$259</c:f>
              <c:numCache>
                <c:ptCount val="21"/>
                <c:pt idx="0">
                  <c:v>8.085767092188867</c:v>
                </c:pt>
                <c:pt idx="1">
                  <c:v>0.5509228173864227</c:v>
                </c:pt>
                <c:pt idx="2">
                  <c:v>11.718073233328052</c:v>
                </c:pt>
                <c:pt idx="3">
                  <c:v>10.185040163349957</c:v>
                </c:pt>
                <c:pt idx="4">
                  <c:v>4.631512249992119</c:v>
                </c:pt>
                <c:pt idx="5">
                  <c:v>5.05735257644444</c:v>
                </c:pt>
                <c:pt idx="6">
                  <c:v>5.2998387312844555</c:v>
                </c:pt>
                <c:pt idx="7">
                  <c:v>7.589847109061053</c:v>
                </c:pt>
                <c:pt idx="8">
                  <c:v>9.281236049722175</c:v>
                </c:pt>
                <c:pt idx="9">
                  <c:v>8.930241762980273</c:v>
                </c:pt>
                <c:pt idx="10">
                  <c:v>-2.092389485001923</c:v>
                </c:pt>
                <c:pt idx="11">
                  <c:v>3.7565756070959457</c:v>
                </c:pt>
                <c:pt idx="12">
                  <c:v>-4.913658738946137</c:v>
                </c:pt>
                <c:pt idx="13">
                  <c:v>0.24938698912544344</c:v>
                </c:pt>
                <c:pt idx="14">
                  <c:v>0.5208718616004131</c:v>
                </c:pt>
                <c:pt idx="15">
                  <c:v>-1.8459641189002791</c:v>
                </c:pt>
                <c:pt idx="16">
                  <c:v>-2.459115262489454</c:v>
                </c:pt>
                <c:pt idx="17">
                  <c:v>-1.0353446902397152</c:v>
                </c:pt>
                <c:pt idx="18">
                  <c:v>3.1827850019730866</c:v>
                </c:pt>
                <c:pt idx="19">
                  <c:v>9.942383672926525</c:v>
                </c:pt>
                <c:pt idx="20">
                  <c:v>-3.673193483236493</c:v>
                </c:pt>
              </c:numCache>
            </c:numRef>
          </c:yVal>
          <c:smooth val="0"/>
        </c:ser>
        <c:ser>
          <c:idx val="19"/>
          <c:order val="22"/>
          <c:tx>
            <c:v>NA13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DATATABLE!$M$277:$M$301</c:f>
              <c:numCache>
                <c:ptCount val="25"/>
                <c:pt idx="0">
                  <c:v>10.250753812890485</c:v>
                </c:pt>
                <c:pt idx="1">
                  <c:v>14.27769018121333</c:v>
                </c:pt>
                <c:pt idx="2">
                  <c:v>24.506878640618737</c:v>
                </c:pt>
                <c:pt idx="3">
                  <c:v>24.637106448672327</c:v>
                </c:pt>
                <c:pt idx="4">
                  <c:v>25.01003230201035</c:v>
                </c:pt>
                <c:pt idx="5">
                  <c:v>25.305477626985414</c:v>
                </c:pt>
                <c:pt idx="6">
                  <c:v>25.5185194359717</c:v>
                </c:pt>
                <c:pt idx="7">
                  <c:v>25.810850633150764</c:v>
                </c:pt>
                <c:pt idx="8">
                  <c:v>26.662600203617114</c:v>
                </c:pt>
                <c:pt idx="9">
                  <c:v>28.411244859712163</c:v>
                </c:pt>
                <c:pt idx="10">
                  <c:v>29.303429069536904</c:v>
                </c:pt>
                <c:pt idx="11">
                  <c:v>29.61977872120739</c:v>
                </c:pt>
                <c:pt idx="12">
                  <c:v>29.996229431028375</c:v>
                </c:pt>
                <c:pt idx="13">
                  <c:v>30.086650512664598</c:v>
                </c:pt>
                <c:pt idx="14">
                  <c:v>30.755547675675775</c:v>
                </c:pt>
                <c:pt idx="15">
                  <c:v>30.93109177464144</c:v>
                </c:pt>
                <c:pt idx="16">
                  <c:v>41.48607169572125</c:v>
                </c:pt>
                <c:pt idx="17">
                  <c:v>108.5087777967552</c:v>
                </c:pt>
                <c:pt idx="18">
                  <c:v>237.63305182256533</c:v>
                </c:pt>
                <c:pt idx="19">
                  <c:v>241.7934698438744</c:v>
                </c:pt>
                <c:pt idx="20">
                  <c:v>327.09416972510206</c:v>
                </c:pt>
                <c:pt idx="21">
                  <c:v>480.58775439145063</c:v>
                </c:pt>
                <c:pt idx="22">
                  <c:v>575.7067402230432</c:v>
                </c:pt>
                <c:pt idx="23">
                  <c:v>1520.034979136965</c:v>
                </c:pt>
                <c:pt idx="24">
                  <c:v>1890.149367503939</c:v>
                </c:pt>
              </c:numCache>
            </c:numRef>
          </c:xVal>
          <c:yVal>
            <c:numRef>
              <c:f>DATATABLE!$L$277:$L$301</c:f>
              <c:numCache>
                <c:ptCount val="25"/>
                <c:pt idx="0">
                  <c:v>-1.7482328414916377</c:v>
                </c:pt>
                <c:pt idx="1">
                  <c:v>1.7441617775118872</c:v>
                </c:pt>
                <c:pt idx="2">
                  <c:v>0.9848113439506527</c:v>
                </c:pt>
                <c:pt idx="3">
                  <c:v>0.22315937068837433</c:v>
                </c:pt>
                <c:pt idx="4">
                  <c:v>6.318424674137989</c:v>
                </c:pt>
                <c:pt idx="5">
                  <c:v>2.032512821827125</c:v>
                </c:pt>
                <c:pt idx="6">
                  <c:v>3.4825065959767967</c:v>
                </c:pt>
                <c:pt idx="7">
                  <c:v>5.7290193399231795</c:v>
                </c:pt>
                <c:pt idx="8">
                  <c:v>5.461935475642753</c:v>
                </c:pt>
                <c:pt idx="9">
                  <c:v>0.6007192706805935</c:v>
                </c:pt>
                <c:pt idx="10">
                  <c:v>0.6036413625679409</c:v>
                </c:pt>
                <c:pt idx="11">
                  <c:v>2.2456944179830343</c:v>
                </c:pt>
                <c:pt idx="12">
                  <c:v>2.948337276572931</c:v>
                </c:pt>
                <c:pt idx="13">
                  <c:v>-0.42375975069144434</c:v>
                </c:pt>
                <c:pt idx="14">
                  <c:v>2.3851475077366393</c:v>
                </c:pt>
                <c:pt idx="15">
                  <c:v>4.341349658877646</c:v>
                </c:pt>
                <c:pt idx="16">
                  <c:v>1.359579925105691</c:v>
                </c:pt>
                <c:pt idx="17">
                  <c:v>1.745359887813968</c:v>
                </c:pt>
                <c:pt idx="18">
                  <c:v>-6.182527767132041</c:v>
                </c:pt>
                <c:pt idx="19">
                  <c:v>-4.375114305211448</c:v>
                </c:pt>
                <c:pt idx="20">
                  <c:v>-5.2266238976558475</c:v>
                </c:pt>
                <c:pt idx="21">
                  <c:v>-6.062649788795805</c:v>
                </c:pt>
                <c:pt idx="22">
                  <c:v>-19.433673173088994</c:v>
                </c:pt>
                <c:pt idx="23">
                  <c:v>7.975073919656327</c:v>
                </c:pt>
                <c:pt idx="24">
                  <c:v>-3.884783893440514</c:v>
                </c:pt>
              </c:numCache>
            </c:numRef>
          </c:yVal>
          <c:smooth val="0"/>
        </c:ser>
        <c:ser>
          <c:idx val="20"/>
          <c:order val="23"/>
          <c:tx>
            <c:v>NA14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DATATABLE!$M$304:$M$325</c:f>
              <c:numCache>
                <c:ptCount val="22"/>
                <c:pt idx="0">
                  <c:v>13.54664076298051</c:v>
                </c:pt>
                <c:pt idx="1">
                  <c:v>34.3954886340444</c:v>
                </c:pt>
                <c:pt idx="2">
                  <c:v>41.19574423558451</c:v>
                </c:pt>
                <c:pt idx="3">
                  <c:v>42.13087407185021</c:v>
                </c:pt>
                <c:pt idx="4">
                  <c:v>58.11618073533859</c:v>
                </c:pt>
                <c:pt idx="5">
                  <c:v>68.36720268688045</c:v>
                </c:pt>
                <c:pt idx="6">
                  <c:v>87.32500690810775</c:v>
                </c:pt>
                <c:pt idx="7">
                  <c:v>90.8089111007625</c:v>
                </c:pt>
                <c:pt idx="8">
                  <c:v>96.4390674724862</c:v>
                </c:pt>
                <c:pt idx="9">
                  <c:v>97.0538326443567</c:v>
                </c:pt>
                <c:pt idx="10">
                  <c:v>166.19176596341876</c:v>
                </c:pt>
                <c:pt idx="11">
                  <c:v>227.64009022031152</c:v>
                </c:pt>
                <c:pt idx="12">
                  <c:v>448.0843367517092</c:v>
                </c:pt>
                <c:pt idx="13">
                  <c:v>555.021788994917</c:v>
                </c:pt>
                <c:pt idx="14">
                  <c:v>977.8126480651089</c:v>
                </c:pt>
                <c:pt idx="15">
                  <c:v>1032.4369959359644</c:v>
                </c:pt>
                <c:pt idx="16">
                  <c:v>1173.2845216309345</c:v>
                </c:pt>
                <c:pt idx="17">
                  <c:v>1264.3873584667062</c:v>
                </c:pt>
                <c:pt idx="18">
                  <c:v>1934.9788450424287</c:v>
                </c:pt>
                <c:pt idx="19">
                  <c:v>2656.3794271978454</c:v>
                </c:pt>
                <c:pt idx="20">
                  <c:v>2883.9804173688362</c:v>
                </c:pt>
                <c:pt idx="21">
                  <c:v>3235.003282614171</c:v>
                </c:pt>
              </c:numCache>
            </c:numRef>
          </c:xVal>
          <c:yVal>
            <c:numRef>
              <c:f>DATATABLE!$L$304:$L$325</c:f>
              <c:numCache>
                <c:ptCount val="22"/>
                <c:pt idx="0">
                  <c:v>1.5407894142796856</c:v>
                </c:pt>
                <c:pt idx="1">
                  <c:v>5.937216341184469</c:v>
                </c:pt>
                <c:pt idx="2">
                  <c:v>3.1383790287101467</c:v>
                </c:pt>
                <c:pt idx="3">
                  <c:v>-22.71678403375135</c:v>
                </c:pt>
                <c:pt idx="4">
                  <c:v>3.072376725866998</c:v>
                </c:pt>
                <c:pt idx="5">
                  <c:v>8.577470498588902</c:v>
                </c:pt>
                <c:pt idx="6">
                  <c:v>9.39338954324107</c:v>
                </c:pt>
                <c:pt idx="7">
                  <c:v>11.008262786188805</c:v>
                </c:pt>
                <c:pt idx="8">
                  <c:v>10.734064836989443</c:v>
                </c:pt>
                <c:pt idx="9">
                  <c:v>8.774258313614425</c:v>
                </c:pt>
                <c:pt idx="10">
                  <c:v>6.442221080144338</c:v>
                </c:pt>
                <c:pt idx="11">
                  <c:v>1.2450407299483317</c:v>
                </c:pt>
                <c:pt idx="12">
                  <c:v>-2.7076526964938905</c:v>
                </c:pt>
                <c:pt idx="13">
                  <c:v>-8.907581072462278</c:v>
                </c:pt>
                <c:pt idx="14">
                  <c:v>-5.38189806086078</c:v>
                </c:pt>
                <c:pt idx="15">
                  <c:v>3.9081810636934824</c:v>
                </c:pt>
                <c:pt idx="16">
                  <c:v>-11.839505847129583</c:v>
                </c:pt>
                <c:pt idx="17">
                  <c:v>-4.114946929973629</c:v>
                </c:pt>
                <c:pt idx="18">
                  <c:v>-4.80543796041868</c:v>
                </c:pt>
                <c:pt idx="19">
                  <c:v>-6.057687221335507</c:v>
                </c:pt>
                <c:pt idx="20">
                  <c:v>1.386717675024051</c:v>
                </c:pt>
                <c:pt idx="21">
                  <c:v>1.0874742883318682</c:v>
                </c:pt>
              </c:numCache>
            </c:numRef>
          </c:yVal>
          <c:smooth val="0"/>
        </c:ser>
        <c:axId val="30079967"/>
        <c:axId val="2284248"/>
      </c:scatterChart>
      <c:valAx>
        <c:axId val="30079967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84248"/>
        <c:crossesAt val="-80"/>
        <c:crossBetween val="midCat"/>
        <c:dispUnits/>
        <c:majorUnit val="25"/>
        <c:minorUnit val="5"/>
      </c:valAx>
      <c:valAx>
        <c:axId val="2284248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079967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24"/>
        <c:delete val="1"/>
      </c:legendEntry>
      <c:legendEntry>
        <c:idx val="5"/>
        <c:delete val="1"/>
      </c:legendEntry>
      <c:legendEntry>
        <c:idx val="25"/>
        <c:delete val="1"/>
      </c:legendEntry>
      <c:legendEntry>
        <c:idx val="6"/>
        <c:delete val="1"/>
      </c:legendEntry>
      <c:legendEntry>
        <c:idx val="2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2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28"/>
        <c:delete val="1"/>
      </c:legendEntry>
      <c:legendEntry>
        <c:idx val="29"/>
        <c:delete val="1"/>
      </c:legendEntry>
      <c:layout>
        <c:manualLayout>
          <c:xMode val="edge"/>
          <c:yMode val="edge"/>
          <c:x val="0.91125"/>
          <c:y val="0.03275"/>
          <c:w val="0.0855"/>
          <c:h val="0.9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DATATABLE!$K$169:$K$188</c:f>
                <c:numCache>
                  <c:ptCount val="20"/>
                  <c:pt idx="0">
                    <c:v>1.1768841585924044</c:v>
                  </c:pt>
                  <c:pt idx="1">
                    <c:v>1.1844622202950035</c:v>
                  </c:pt>
                  <c:pt idx="2">
                    <c:v>1.5076691809756682</c:v>
                  </c:pt>
                  <c:pt idx="3">
                    <c:v>1.3500787135589665</c:v>
                  </c:pt>
                  <c:pt idx="4">
                    <c:v>1.1880597035662799</c:v>
                  </c:pt>
                  <c:pt idx="5">
                    <c:v>1.8941920964088421</c:v>
                  </c:pt>
                  <c:pt idx="6">
                    <c:v>1.3652842191735903</c:v>
                  </c:pt>
                  <c:pt idx="7">
                    <c:v>1.516282417438621</c:v>
                  </c:pt>
                  <c:pt idx="8">
                    <c:v>1.362056867401094</c:v>
                  </c:pt>
                  <c:pt idx="9">
                    <c:v>1.0827287649117778</c:v>
                  </c:pt>
                  <c:pt idx="10">
                    <c:v>1.1643778217651501</c:v>
                  </c:pt>
                  <c:pt idx="11">
                    <c:v>1.4459515737208495</c:v>
                  </c:pt>
                  <c:pt idx="12">
                    <c:v>1.036654706445539</c:v>
                  </c:pt>
                  <c:pt idx="13">
                    <c:v>1.27127332596233</c:v>
                  </c:pt>
                  <c:pt idx="14">
                    <c:v>1.322040794446977</c:v>
                  </c:pt>
                  <c:pt idx="15">
                    <c:v>1.5758174889657361</c:v>
                  </c:pt>
                  <c:pt idx="16">
                    <c:v>1.231142477020608</c:v>
                  </c:pt>
                  <c:pt idx="17">
                    <c:v>1.4192766356913005</c:v>
                  </c:pt>
                  <c:pt idx="18">
                    <c:v>1.2162062153087092</c:v>
                  </c:pt>
                  <c:pt idx="19">
                    <c:v>1.1993805727983364</c:v>
                  </c:pt>
                </c:numCache>
              </c:numRef>
            </c:plus>
            <c:minus>
              <c:numRef>
                <c:f>DATATABLE!$K$169:$K$188</c:f>
                <c:numCache>
                  <c:ptCount val="20"/>
                  <c:pt idx="0">
                    <c:v>1.1768841585924044</c:v>
                  </c:pt>
                  <c:pt idx="1">
                    <c:v>1.1844622202950035</c:v>
                  </c:pt>
                  <c:pt idx="2">
                    <c:v>1.5076691809756682</c:v>
                  </c:pt>
                  <c:pt idx="3">
                    <c:v>1.3500787135589665</c:v>
                  </c:pt>
                  <c:pt idx="4">
                    <c:v>1.1880597035662799</c:v>
                  </c:pt>
                  <c:pt idx="5">
                    <c:v>1.8941920964088421</c:v>
                  </c:pt>
                  <c:pt idx="6">
                    <c:v>1.3652842191735903</c:v>
                  </c:pt>
                  <c:pt idx="7">
                    <c:v>1.516282417438621</c:v>
                  </c:pt>
                  <c:pt idx="8">
                    <c:v>1.362056867401094</c:v>
                  </c:pt>
                  <c:pt idx="9">
                    <c:v>1.0827287649117778</c:v>
                  </c:pt>
                  <c:pt idx="10">
                    <c:v>1.1643778217651501</c:v>
                  </c:pt>
                  <c:pt idx="11">
                    <c:v>1.4459515737208495</c:v>
                  </c:pt>
                  <c:pt idx="12">
                    <c:v>1.036654706445539</c:v>
                  </c:pt>
                  <c:pt idx="13">
                    <c:v>1.27127332596233</c:v>
                  </c:pt>
                  <c:pt idx="14">
                    <c:v>1.322040794446977</c:v>
                  </c:pt>
                  <c:pt idx="15">
                    <c:v>1.5758174889657361</c:v>
                  </c:pt>
                  <c:pt idx="16">
                    <c:v>1.231142477020608</c:v>
                  </c:pt>
                  <c:pt idx="17">
                    <c:v>1.4192766356913005</c:v>
                  </c:pt>
                  <c:pt idx="18">
                    <c:v>1.2162062153087092</c:v>
                  </c:pt>
                  <c:pt idx="19">
                    <c:v>1.1993805727983364</c:v>
                  </c:pt>
                </c:numCache>
              </c:numRef>
            </c:minus>
            <c:noEndCap val="1"/>
          </c:errBars>
          <c:xVal>
            <c:numRef>
              <c:f>DATATABLE!$M$169:$M$188</c:f>
              <c:numCache>
                <c:ptCount val="20"/>
                <c:pt idx="0">
                  <c:v>31.343289699315108</c:v>
                </c:pt>
                <c:pt idx="1">
                  <c:v>145.8634247283497</c:v>
                </c:pt>
                <c:pt idx="2">
                  <c:v>165.27602146031083</c:v>
                </c:pt>
                <c:pt idx="3">
                  <c:v>202.4641288305206</c:v>
                </c:pt>
                <c:pt idx="4">
                  <c:v>277.9218620801443</c:v>
                </c:pt>
                <c:pt idx="5">
                  <c:v>31.343289699315108</c:v>
                </c:pt>
                <c:pt idx="6">
                  <c:v>165.27602146031083</c:v>
                </c:pt>
                <c:pt idx="7">
                  <c:v>287.8559863352691</c:v>
                </c:pt>
                <c:pt idx="8">
                  <c:v>987.2365467825238</c:v>
                </c:pt>
                <c:pt idx="9">
                  <c:v>1024.4971413743142</c:v>
                </c:pt>
                <c:pt idx="10">
                  <c:v>1011.1695328135063</c:v>
                </c:pt>
                <c:pt idx="11">
                  <c:v>1083.6488734055945</c:v>
                </c:pt>
                <c:pt idx="12">
                  <c:v>1083.6488734055945</c:v>
                </c:pt>
                <c:pt idx="13">
                  <c:v>1495.9339822924496</c:v>
                </c:pt>
                <c:pt idx="14">
                  <c:v>182.4547680002048</c:v>
                </c:pt>
                <c:pt idx="15">
                  <c:v>1133.0981580808698</c:v>
                </c:pt>
                <c:pt idx="16">
                  <c:v>1148.5693854301603</c:v>
                </c:pt>
                <c:pt idx="17">
                  <c:v>1143.9713818000696</c:v>
                </c:pt>
                <c:pt idx="18">
                  <c:v>1192.2767274730786</c:v>
                </c:pt>
                <c:pt idx="19">
                  <c:v>1147.1349564330806</c:v>
                </c:pt>
              </c:numCache>
            </c:numRef>
          </c:xVal>
          <c:yVal>
            <c:numRef>
              <c:f>DATATABLE!$L$169:$L$188</c:f>
              <c:numCache>
                <c:ptCount val="20"/>
                <c:pt idx="0">
                  <c:v>-18.028810847644205</c:v>
                </c:pt>
                <c:pt idx="1">
                  <c:v>-17.030543375122466</c:v>
                </c:pt>
                <c:pt idx="2">
                  <c:v>6.517367828885766</c:v>
                </c:pt>
                <c:pt idx="3">
                  <c:v>-0.7124784395403878</c:v>
                </c:pt>
                <c:pt idx="4">
                  <c:v>0.5524847068575138</c:v>
                </c:pt>
                <c:pt idx="5">
                  <c:v>-1.5192033626029395</c:v>
                </c:pt>
                <c:pt idx="6">
                  <c:v>-0.7231864065978761</c:v>
                </c:pt>
                <c:pt idx="7">
                  <c:v>-15.482291417315519</c:v>
                </c:pt>
                <c:pt idx="8">
                  <c:v>-1.2377645100233543</c:v>
                </c:pt>
                <c:pt idx="9">
                  <c:v>2.3893041394798855</c:v>
                </c:pt>
                <c:pt idx="10">
                  <c:v>-0.0028940715132381722</c:v>
                </c:pt>
                <c:pt idx="11">
                  <c:v>17.352881809805965</c:v>
                </c:pt>
                <c:pt idx="12">
                  <c:v>-0.19592253310021301</c:v>
                </c:pt>
                <c:pt idx="13">
                  <c:v>3.925006739335134</c:v>
                </c:pt>
                <c:pt idx="14">
                  <c:v>-2.1908983260384938</c:v>
                </c:pt>
                <c:pt idx="15">
                  <c:v>3.284303482497285</c:v>
                </c:pt>
                <c:pt idx="16">
                  <c:v>0.8479830383692815</c:v>
                </c:pt>
                <c:pt idx="17">
                  <c:v>-0.7150110098227642</c:v>
                </c:pt>
                <c:pt idx="18">
                  <c:v>-1.220177247638033</c:v>
                </c:pt>
                <c:pt idx="19">
                  <c:v>29.561382151845095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-49.56964753101478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-34.74196870527524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-20.10198201657154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21451753"/>
        <c:axId val="58848050"/>
      </c:scatterChart>
      <c:valAx>
        <c:axId val="21451753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48050"/>
        <c:crossesAt val="-80"/>
        <c:crossBetween val="midCat"/>
        <c:dispUnits/>
        <c:majorUnit val="200"/>
      </c:valAx>
      <c:valAx>
        <c:axId val="58848050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451753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DATATABLE!$K$190:$K$216</c:f>
                <c:numCache>
                  <c:ptCount val="27"/>
                  <c:pt idx="0">
                    <c:v>1.5803423477656064</c:v>
                  </c:pt>
                  <c:pt idx="1">
                    <c:v>1.8840154180976842</c:v>
                  </c:pt>
                  <c:pt idx="2">
                    <c:v>1.6084466248877938</c:v>
                  </c:pt>
                  <c:pt idx="3">
                    <c:v>1.53290991525723</c:v>
                  </c:pt>
                  <c:pt idx="4">
                    <c:v>1.4293181185309756</c:v>
                  </c:pt>
                  <c:pt idx="5">
                    <c:v>1.7468218975347227</c:v>
                  </c:pt>
                  <c:pt idx="6">
                    <c:v>1.4889137742457592</c:v>
                  </c:pt>
                  <c:pt idx="7">
                    <c:v>1.2041016080077682</c:v>
                  </c:pt>
                  <c:pt idx="8">
                    <c:v>0.9662783420938403</c:v>
                  </c:pt>
                  <c:pt idx="9">
                    <c:v>1.8136448994454657</c:v>
                  </c:pt>
                  <c:pt idx="10">
                    <c:v>1.531643253748216</c:v>
                  </c:pt>
                  <c:pt idx="11">
                    <c:v>1.9221104763789132</c:v>
                  </c:pt>
                  <c:pt idx="12">
                    <c:v>1.0371209457149533</c:v>
                  </c:pt>
                  <c:pt idx="13">
                    <c:v>1.3821662284774217</c:v>
                  </c:pt>
                  <c:pt idx="14">
                    <c:v>1.2555476240816432</c:v>
                  </c:pt>
                  <c:pt idx="15">
                    <c:v>0.8973790587540886</c:v>
                  </c:pt>
                  <c:pt idx="16">
                    <c:v>1.338993387768328</c:v>
                  </c:pt>
                  <c:pt idx="17">
                    <c:v>1.279436781108645</c:v>
                  </c:pt>
                  <c:pt idx="18">
                    <c:v>1.2796199715903178</c:v>
                  </c:pt>
                  <c:pt idx="19">
                    <c:v>1.2918741037404313</c:v>
                  </c:pt>
                  <c:pt idx="20">
                    <c:v>1.40167125018964</c:v>
                  </c:pt>
                  <c:pt idx="21">
                    <c:v>1.271015024667534</c:v>
                  </c:pt>
                  <c:pt idx="22">
                    <c:v>1.6480926428430465</c:v>
                  </c:pt>
                  <c:pt idx="23">
                    <c:v>1.0765240442045538</c:v>
                  </c:pt>
                  <c:pt idx="24">
                    <c:v>1.5139428439880902</c:v>
                  </c:pt>
                  <c:pt idx="25">
                    <c:v>1.383554452800695</c:v>
                  </c:pt>
                  <c:pt idx="26">
                    <c:v>1.3071548690546422</c:v>
                  </c:pt>
                </c:numCache>
              </c:numRef>
            </c:plus>
            <c:minus>
              <c:numRef>
                <c:f>DATATABLE!$K$190:$K$216</c:f>
                <c:numCache>
                  <c:ptCount val="27"/>
                  <c:pt idx="0">
                    <c:v>1.5803423477656064</c:v>
                  </c:pt>
                  <c:pt idx="1">
                    <c:v>1.8840154180976842</c:v>
                  </c:pt>
                  <c:pt idx="2">
                    <c:v>1.6084466248877938</c:v>
                  </c:pt>
                  <c:pt idx="3">
                    <c:v>1.53290991525723</c:v>
                  </c:pt>
                  <c:pt idx="4">
                    <c:v>1.4293181185309756</c:v>
                  </c:pt>
                  <c:pt idx="5">
                    <c:v>1.7468218975347227</c:v>
                  </c:pt>
                  <c:pt idx="6">
                    <c:v>1.4889137742457592</c:v>
                  </c:pt>
                  <c:pt idx="7">
                    <c:v>1.2041016080077682</c:v>
                  </c:pt>
                  <c:pt idx="8">
                    <c:v>0.9662783420938403</c:v>
                  </c:pt>
                  <c:pt idx="9">
                    <c:v>1.8136448994454657</c:v>
                  </c:pt>
                  <c:pt idx="10">
                    <c:v>1.531643253748216</c:v>
                  </c:pt>
                  <c:pt idx="11">
                    <c:v>1.9221104763789132</c:v>
                  </c:pt>
                  <c:pt idx="12">
                    <c:v>1.0371209457149533</c:v>
                  </c:pt>
                  <c:pt idx="13">
                    <c:v>1.3821662284774217</c:v>
                  </c:pt>
                  <c:pt idx="14">
                    <c:v>1.2555476240816432</c:v>
                  </c:pt>
                  <c:pt idx="15">
                    <c:v>0.8973790587540886</c:v>
                  </c:pt>
                  <c:pt idx="16">
                    <c:v>1.338993387768328</c:v>
                  </c:pt>
                  <c:pt idx="17">
                    <c:v>1.279436781108645</c:v>
                  </c:pt>
                  <c:pt idx="18">
                    <c:v>1.2796199715903178</c:v>
                  </c:pt>
                  <c:pt idx="19">
                    <c:v>1.2918741037404313</c:v>
                  </c:pt>
                  <c:pt idx="20">
                    <c:v>1.40167125018964</c:v>
                  </c:pt>
                  <c:pt idx="21">
                    <c:v>1.271015024667534</c:v>
                  </c:pt>
                  <c:pt idx="22">
                    <c:v>1.6480926428430465</c:v>
                  </c:pt>
                  <c:pt idx="23">
                    <c:v>1.0765240442045538</c:v>
                  </c:pt>
                  <c:pt idx="24">
                    <c:v>1.5139428439880902</c:v>
                  </c:pt>
                  <c:pt idx="25">
                    <c:v>1.383554452800695</c:v>
                  </c:pt>
                  <c:pt idx="26">
                    <c:v>1.3071548690546422</c:v>
                  </c:pt>
                </c:numCache>
              </c:numRef>
            </c:minus>
            <c:noEndCap val="1"/>
          </c:errBars>
          <c:xVal>
            <c:numRef>
              <c:f>DATATABLE!$M$190:$M$216</c:f>
              <c:numCache>
                <c:ptCount val="27"/>
                <c:pt idx="0">
                  <c:v>0.1043138214835606</c:v>
                </c:pt>
                <c:pt idx="1">
                  <c:v>2.558955136719011</c:v>
                </c:pt>
                <c:pt idx="2">
                  <c:v>2.7465140379106328</c:v>
                </c:pt>
                <c:pt idx="3">
                  <c:v>5.354155164893185</c:v>
                </c:pt>
                <c:pt idx="4">
                  <c:v>58.32229668206801</c:v>
                </c:pt>
                <c:pt idx="5">
                  <c:v>131.11008261222844</c:v>
                </c:pt>
                <c:pt idx="6">
                  <c:v>135.10631218531574</c:v>
                </c:pt>
                <c:pt idx="7">
                  <c:v>138.54443923778135</c:v>
                </c:pt>
                <c:pt idx="8">
                  <c:v>141.67644021095015</c:v>
                </c:pt>
                <c:pt idx="9">
                  <c:v>148.26347811369772</c:v>
                </c:pt>
                <c:pt idx="10">
                  <c:v>186.13371238338604</c:v>
                </c:pt>
                <c:pt idx="11">
                  <c:v>193.61730612904879</c:v>
                </c:pt>
                <c:pt idx="12">
                  <c:v>268.54436876499034</c:v>
                </c:pt>
                <c:pt idx="13">
                  <c:v>271.48964587952827</c:v>
                </c:pt>
                <c:pt idx="14">
                  <c:v>272.58047218409064</c:v>
                </c:pt>
                <c:pt idx="15">
                  <c:v>274.324900704781</c:v>
                </c:pt>
                <c:pt idx="16">
                  <c:v>276.0901525952765</c:v>
                </c:pt>
                <c:pt idx="17">
                  <c:v>277.9516922787143</c:v>
                </c:pt>
                <c:pt idx="18">
                  <c:v>280.3931196995566</c:v>
                </c:pt>
                <c:pt idx="19">
                  <c:v>286.25887752158496</c:v>
                </c:pt>
                <c:pt idx="20">
                  <c:v>313.39997276943177</c:v>
                </c:pt>
                <c:pt idx="21">
                  <c:v>685.1017976930444</c:v>
                </c:pt>
                <c:pt idx="22">
                  <c:v>891.1186311855233</c:v>
                </c:pt>
                <c:pt idx="23">
                  <c:v>1075.1358722933844</c:v>
                </c:pt>
                <c:pt idx="24">
                  <c:v>1211.5130593724598</c:v>
                </c:pt>
                <c:pt idx="25">
                  <c:v>1527.151022432735</c:v>
                </c:pt>
                <c:pt idx="26">
                  <c:v>1688.8374736939402</c:v>
                </c:pt>
              </c:numCache>
            </c:numRef>
          </c:xVal>
          <c:yVal>
            <c:numRef>
              <c:f>DATATABLE!$L$190:$L$216</c:f>
              <c:numCache>
                <c:ptCount val="27"/>
                <c:pt idx="0">
                  <c:v>-1.621152690444961</c:v>
                </c:pt>
                <c:pt idx="1">
                  <c:v>-1.123268747222595</c:v>
                </c:pt>
                <c:pt idx="2">
                  <c:v>1.5383381382086718</c:v>
                </c:pt>
                <c:pt idx="3">
                  <c:v>1.1618154868667567</c:v>
                </c:pt>
                <c:pt idx="4">
                  <c:v>6.122397680478374</c:v>
                </c:pt>
                <c:pt idx="5">
                  <c:v>6.525511107819159</c:v>
                </c:pt>
                <c:pt idx="6">
                  <c:v>4.029807816951258</c:v>
                </c:pt>
                <c:pt idx="7">
                  <c:v>6.937750867778457</c:v>
                </c:pt>
                <c:pt idx="8">
                  <c:v>4.665753975826891</c:v>
                </c:pt>
                <c:pt idx="9">
                  <c:v>4.856211881573457</c:v>
                </c:pt>
                <c:pt idx="10">
                  <c:v>-7.695158307726403</c:v>
                </c:pt>
                <c:pt idx="11">
                  <c:v>-1.3465993961367058</c:v>
                </c:pt>
                <c:pt idx="12">
                  <c:v>-4.666565844903793</c:v>
                </c:pt>
                <c:pt idx="13">
                  <c:v>-6.752336696240447</c:v>
                </c:pt>
                <c:pt idx="14">
                  <c:v>-3.524793738691435</c:v>
                </c:pt>
                <c:pt idx="15">
                  <c:v>0.8164075990705115</c:v>
                </c:pt>
                <c:pt idx="16">
                  <c:v>-4.655176461812705</c:v>
                </c:pt>
                <c:pt idx="17">
                  <c:v>-1.7113364877460409</c:v>
                </c:pt>
                <c:pt idx="18">
                  <c:v>-1.4242126705662723</c:v>
                </c:pt>
                <c:pt idx="19">
                  <c:v>-2.8058781509806794</c:v>
                </c:pt>
                <c:pt idx="20">
                  <c:v>0.10575728760651093</c:v>
                </c:pt>
                <c:pt idx="21">
                  <c:v>-4.783830450072158</c:v>
                </c:pt>
                <c:pt idx="22">
                  <c:v>-2.5595168379574327</c:v>
                </c:pt>
                <c:pt idx="23">
                  <c:v>1.9707622357093328</c:v>
                </c:pt>
                <c:pt idx="24">
                  <c:v>5.311636200845714</c:v>
                </c:pt>
                <c:pt idx="25">
                  <c:v>5.448527364661259</c:v>
                </c:pt>
                <c:pt idx="26">
                  <c:v>0.6057025959707911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59870403"/>
        <c:axId val="1962716"/>
      </c:scatterChart>
      <c:valAx>
        <c:axId val="59870403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62716"/>
        <c:crossesAt val="-80"/>
        <c:crossBetween val="midCat"/>
        <c:dispUnits/>
        <c:majorUnit val="200"/>
      </c:valAx>
      <c:valAx>
        <c:axId val="1962716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870403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DATATABLE!$K$218:$K$237</c:f>
                <c:numCache>
                  <c:ptCount val="20"/>
                  <c:pt idx="0">
                    <c:v>1.287676622505618</c:v>
                  </c:pt>
                  <c:pt idx="1">
                    <c:v>1.5051228432505503</c:v>
                  </c:pt>
                  <c:pt idx="2">
                    <c:v>1.8035855885734087</c:v>
                  </c:pt>
                  <c:pt idx="3">
                    <c:v>1.1836072648052642</c:v>
                  </c:pt>
                  <c:pt idx="4">
                    <c:v>1.3263937550322957</c:v>
                  </c:pt>
                  <c:pt idx="5">
                    <c:v>1.2088336651339127</c:v>
                  </c:pt>
                  <c:pt idx="6">
                    <c:v>1.0225353310366891</c:v>
                  </c:pt>
                  <c:pt idx="7">
                    <c:v>1.4207955862755028</c:v>
                  </c:pt>
                  <c:pt idx="8">
                    <c:v>1.4153290304363964</c:v>
                  </c:pt>
                  <c:pt idx="9">
                    <c:v>1.2851462083385279</c:v>
                  </c:pt>
                  <c:pt idx="10">
                    <c:v>1.2514418575371167</c:v>
                  </c:pt>
                  <c:pt idx="11">
                    <c:v>1.3684529735202844</c:v>
                  </c:pt>
                  <c:pt idx="12">
                    <c:v>1.183619105996625</c:v>
                  </c:pt>
                  <c:pt idx="13">
                    <c:v>1.1421924698573598</c:v>
                  </c:pt>
                  <c:pt idx="14">
                    <c:v>1.233999532026516</c:v>
                  </c:pt>
                  <c:pt idx="15">
                    <c:v>1.8911821799627582</c:v>
                  </c:pt>
                  <c:pt idx="16">
                    <c:v>1.205998240255692</c:v>
                  </c:pt>
                  <c:pt idx="17">
                    <c:v>1.5110326601097697</c:v>
                  </c:pt>
                  <c:pt idx="18">
                    <c:v>1.1989774800480468</c:v>
                  </c:pt>
                  <c:pt idx="19">
                    <c:v>1.1517239368563565</c:v>
                  </c:pt>
                </c:numCache>
              </c:numRef>
            </c:plus>
            <c:minus>
              <c:numRef>
                <c:f>DATATABLE!$K$218:$K$237</c:f>
                <c:numCache>
                  <c:ptCount val="20"/>
                  <c:pt idx="0">
                    <c:v>1.287676622505618</c:v>
                  </c:pt>
                  <c:pt idx="1">
                    <c:v>1.5051228432505503</c:v>
                  </c:pt>
                  <c:pt idx="2">
                    <c:v>1.8035855885734087</c:v>
                  </c:pt>
                  <c:pt idx="3">
                    <c:v>1.1836072648052642</c:v>
                  </c:pt>
                  <c:pt idx="4">
                    <c:v>1.3263937550322957</c:v>
                  </c:pt>
                  <c:pt idx="5">
                    <c:v>1.2088336651339127</c:v>
                  </c:pt>
                  <c:pt idx="6">
                    <c:v>1.0225353310366891</c:v>
                  </c:pt>
                  <c:pt idx="7">
                    <c:v>1.4207955862755028</c:v>
                  </c:pt>
                  <c:pt idx="8">
                    <c:v>1.4153290304363964</c:v>
                  </c:pt>
                  <c:pt idx="9">
                    <c:v>1.2851462083385279</c:v>
                  </c:pt>
                  <c:pt idx="10">
                    <c:v>1.2514418575371167</c:v>
                  </c:pt>
                  <c:pt idx="11">
                    <c:v>1.3684529735202844</c:v>
                  </c:pt>
                  <c:pt idx="12">
                    <c:v>1.183619105996625</c:v>
                  </c:pt>
                  <c:pt idx="13">
                    <c:v>1.1421924698573598</c:v>
                  </c:pt>
                  <c:pt idx="14">
                    <c:v>1.233999532026516</c:v>
                  </c:pt>
                  <c:pt idx="15">
                    <c:v>1.8911821799627582</c:v>
                  </c:pt>
                  <c:pt idx="16">
                    <c:v>1.205998240255692</c:v>
                  </c:pt>
                  <c:pt idx="17">
                    <c:v>1.5110326601097697</c:v>
                  </c:pt>
                  <c:pt idx="18">
                    <c:v>1.1989774800480468</c:v>
                  </c:pt>
                  <c:pt idx="19">
                    <c:v>1.1517239368563565</c:v>
                  </c:pt>
                </c:numCache>
              </c:numRef>
            </c:minus>
            <c:noEndCap val="1"/>
          </c:errBars>
          <c:xVal>
            <c:numRef>
              <c:f>DATATABLE!$M$218:$M$237</c:f>
              <c:numCache>
                <c:ptCount val="20"/>
                <c:pt idx="0">
                  <c:v>17.547261232986553</c:v>
                </c:pt>
                <c:pt idx="1">
                  <c:v>76.86768437117723</c:v>
                </c:pt>
                <c:pt idx="2">
                  <c:v>120.63985431903514</c:v>
                </c:pt>
                <c:pt idx="3">
                  <c:v>122.0423311966886</c:v>
                </c:pt>
                <c:pt idx="4">
                  <c:v>122.44550665756437</c:v>
                </c:pt>
                <c:pt idx="5">
                  <c:v>122.75098270003534</c:v>
                </c:pt>
                <c:pt idx="6">
                  <c:v>123.63891667202559</c:v>
                </c:pt>
                <c:pt idx="7">
                  <c:v>124.76999192616651</c:v>
                </c:pt>
                <c:pt idx="8">
                  <c:v>125.30909407343175</c:v>
                </c:pt>
                <c:pt idx="9">
                  <c:v>126.10513391190347</c:v>
                </c:pt>
                <c:pt idx="10">
                  <c:v>127.36694966254595</c:v>
                </c:pt>
                <c:pt idx="11">
                  <c:v>129.38788794895038</c:v>
                </c:pt>
                <c:pt idx="12">
                  <c:v>187.67051493317868</c:v>
                </c:pt>
                <c:pt idx="13">
                  <c:v>415.00618603515295</c:v>
                </c:pt>
                <c:pt idx="14">
                  <c:v>528.0583901724735</c:v>
                </c:pt>
                <c:pt idx="15">
                  <c:v>604.7393012641277</c:v>
                </c:pt>
                <c:pt idx="16">
                  <c:v>1040.3764353878487</c:v>
                </c:pt>
                <c:pt idx="17">
                  <c:v>1379.5080916605782</c:v>
                </c:pt>
                <c:pt idx="18">
                  <c:v>2367.1286759424993</c:v>
                </c:pt>
                <c:pt idx="19">
                  <c:v>3234.005559480306</c:v>
                </c:pt>
              </c:numCache>
            </c:numRef>
          </c:xVal>
          <c:yVal>
            <c:numRef>
              <c:f>DATATABLE!$L$218:$L$237</c:f>
              <c:numCache>
                <c:ptCount val="20"/>
                <c:pt idx="0">
                  <c:v>10.85236436466328</c:v>
                </c:pt>
                <c:pt idx="1">
                  <c:v>13.716868660450832</c:v>
                </c:pt>
                <c:pt idx="2">
                  <c:v>12.879470656252145</c:v>
                </c:pt>
                <c:pt idx="3">
                  <c:v>11.942638508565562</c:v>
                </c:pt>
                <c:pt idx="4">
                  <c:v>10.089928297993023</c:v>
                </c:pt>
                <c:pt idx="5">
                  <c:v>8.895366624363277</c:v>
                </c:pt>
                <c:pt idx="6">
                  <c:v>8.76190815717024</c:v>
                </c:pt>
                <c:pt idx="7">
                  <c:v>11.009506580320938</c:v>
                </c:pt>
                <c:pt idx="8">
                  <c:v>9.075992340107675</c:v>
                </c:pt>
                <c:pt idx="9">
                  <c:v>12.099732296956578</c:v>
                </c:pt>
                <c:pt idx="10">
                  <c:v>8.61393072254888</c:v>
                </c:pt>
                <c:pt idx="11">
                  <c:v>11.38256673503566</c:v>
                </c:pt>
                <c:pt idx="12">
                  <c:v>4.02218279714459</c:v>
                </c:pt>
                <c:pt idx="13">
                  <c:v>-11.834034138879757</c:v>
                </c:pt>
                <c:pt idx="14">
                  <c:v>-5.407465339053142</c:v>
                </c:pt>
                <c:pt idx="15">
                  <c:v>-0.2257044652006719</c:v>
                </c:pt>
                <c:pt idx="16">
                  <c:v>4.804065171572257</c:v>
                </c:pt>
                <c:pt idx="17">
                  <c:v>1.4275771637120898</c:v>
                </c:pt>
                <c:pt idx="18">
                  <c:v>58.83307974233895</c:v>
                </c:pt>
                <c:pt idx="19">
                  <c:v>-1.252681172859394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17664445"/>
        <c:axId val="24762278"/>
      </c:scatterChart>
      <c:valAx>
        <c:axId val="17664445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62278"/>
        <c:crossesAt val="-80"/>
        <c:crossBetween val="midCat"/>
        <c:dispUnits/>
        <c:majorUnit val="200"/>
      </c:valAx>
      <c:valAx>
        <c:axId val="24762278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664445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DATATABLE!$K$261:$K$275</c:f>
                <c:numCache>
                  <c:ptCount val="15"/>
                  <c:pt idx="0">
                    <c:v>1.1913491774206975</c:v>
                  </c:pt>
                  <c:pt idx="1">
                    <c:v>1.1241863212374525</c:v>
                  </c:pt>
                  <c:pt idx="2">
                    <c:v>1.3438311484348375</c:v>
                  </c:pt>
                  <c:pt idx="3">
                    <c:v>1.1910072892806767</c:v>
                  </c:pt>
                  <c:pt idx="4">
                    <c:v>0.86302197388477</c:v>
                  </c:pt>
                  <c:pt idx="5">
                    <c:v>1.0749875199755898</c:v>
                  </c:pt>
                  <c:pt idx="6">
                    <c:v>1.1157414130069654</c:v>
                  </c:pt>
                  <c:pt idx="7">
                    <c:v>1.0623138634069385</c:v>
                  </c:pt>
                  <c:pt idx="8">
                    <c:v>1.1113527774764265</c:v>
                  </c:pt>
                  <c:pt idx="9">
                    <c:v>1.2127185367960536</c:v>
                  </c:pt>
                  <c:pt idx="10">
                    <c:v>0.8382302059728453</c:v>
                  </c:pt>
                  <c:pt idx="11">
                    <c:v>0.9467074079272386</c:v>
                  </c:pt>
                  <c:pt idx="12">
                    <c:v>1.2829394191693488</c:v>
                  </c:pt>
                  <c:pt idx="13">
                    <c:v>1.3027644873886413</c:v>
                  </c:pt>
                  <c:pt idx="14">
                    <c:v>1.4227362743302052</c:v>
                  </c:pt>
                </c:numCache>
              </c:numRef>
            </c:plus>
            <c:minus>
              <c:numRef>
                <c:f>DATATABLE!$K$261:$K$275</c:f>
                <c:numCache>
                  <c:ptCount val="15"/>
                  <c:pt idx="0">
                    <c:v>1.1913491774206975</c:v>
                  </c:pt>
                  <c:pt idx="1">
                    <c:v>1.1241863212374525</c:v>
                  </c:pt>
                  <c:pt idx="2">
                    <c:v>1.3438311484348375</c:v>
                  </c:pt>
                  <c:pt idx="3">
                    <c:v>1.1910072892806767</c:v>
                  </c:pt>
                  <c:pt idx="4">
                    <c:v>0.86302197388477</c:v>
                  </c:pt>
                  <c:pt idx="5">
                    <c:v>1.0749875199755898</c:v>
                  </c:pt>
                  <c:pt idx="6">
                    <c:v>1.1157414130069654</c:v>
                  </c:pt>
                  <c:pt idx="7">
                    <c:v>1.0623138634069385</c:v>
                  </c:pt>
                  <c:pt idx="8">
                    <c:v>1.1113527774764265</c:v>
                  </c:pt>
                  <c:pt idx="9">
                    <c:v>1.2127185367960536</c:v>
                  </c:pt>
                  <c:pt idx="10">
                    <c:v>0.8382302059728453</c:v>
                  </c:pt>
                  <c:pt idx="11">
                    <c:v>0.9467074079272386</c:v>
                  </c:pt>
                  <c:pt idx="12">
                    <c:v>1.2829394191693488</c:v>
                  </c:pt>
                  <c:pt idx="13">
                    <c:v>1.3027644873886413</c:v>
                  </c:pt>
                  <c:pt idx="14">
                    <c:v>1.4227362743302052</c:v>
                  </c:pt>
                </c:numCache>
              </c:numRef>
            </c:minus>
            <c:noEndCap val="1"/>
          </c:errBars>
          <c:xVal>
            <c:numRef>
              <c:f>DATATABLE!$M$261:$M$275</c:f>
              <c:numCache>
                <c:ptCount val="15"/>
                <c:pt idx="0">
                  <c:v>10.819959792677983</c:v>
                </c:pt>
                <c:pt idx="1">
                  <c:v>10.8334152507559</c:v>
                </c:pt>
                <c:pt idx="2">
                  <c:v>12.369632395102704</c:v>
                </c:pt>
                <c:pt idx="3">
                  <c:v>17.415212742197248</c:v>
                </c:pt>
                <c:pt idx="4">
                  <c:v>21.36307050008478</c:v>
                </c:pt>
                <c:pt idx="5">
                  <c:v>22.673998835020555</c:v>
                </c:pt>
                <c:pt idx="6">
                  <c:v>24.583316176912682</c:v>
                </c:pt>
                <c:pt idx="7">
                  <c:v>25.47903024407732</c:v>
                </c:pt>
                <c:pt idx="8">
                  <c:v>27.639396771020195</c:v>
                </c:pt>
                <c:pt idx="9">
                  <c:v>37.94026808518841</c:v>
                </c:pt>
                <c:pt idx="10">
                  <c:v>64.82870908196574</c:v>
                </c:pt>
                <c:pt idx="11">
                  <c:v>68.45793208345852</c:v>
                </c:pt>
                <c:pt idx="12">
                  <c:v>72.7165202139071</c:v>
                </c:pt>
                <c:pt idx="13">
                  <c:v>73.6775897332509</c:v>
                </c:pt>
                <c:pt idx="14">
                  <c:v>89.00904776191548</c:v>
                </c:pt>
              </c:numCache>
            </c:numRef>
          </c:xVal>
          <c:yVal>
            <c:numRef>
              <c:f>DATATABLE!$L$261:$L$275</c:f>
              <c:numCache>
                <c:ptCount val="15"/>
                <c:pt idx="0">
                  <c:v>10.868290257261304</c:v>
                </c:pt>
                <c:pt idx="1">
                  <c:v>10.460453841002781</c:v>
                </c:pt>
                <c:pt idx="2">
                  <c:v>13.567056462543725</c:v>
                </c:pt>
                <c:pt idx="3">
                  <c:v>16.27191757145683</c:v>
                </c:pt>
                <c:pt idx="4">
                  <c:v>10.069917765506453</c:v>
                </c:pt>
                <c:pt idx="5">
                  <c:v>13.675078723804113</c:v>
                </c:pt>
                <c:pt idx="6">
                  <c:v>15.332635444697296</c:v>
                </c:pt>
                <c:pt idx="7">
                  <c:v>13.723770041608496</c:v>
                </c:pt>
                <c:pt idx="8">
                  <c:v>13.713167547270455</c:v>
                </c:pt>
                <c:pt idx="9">
                  <c:v>0.6406611627688179</c:v>
                </c:pt>
                <c:pt idx="10">
                  <c:v>13.345457831754093</c:v>
                </c:pt>
                <c:pt idx="11">
                  <c:v>13.794434762474417</c:v>
                </c:pt>
                <c:pt idx="12">
                  <c:v>1.7353932197142534</c:v>
                </c:pt>
                <c:pt idx="13">
                  <c:v>-6.282496301187291</c:v>
                </c:pt>
                <c:pt idx="14">
                  <c:v>10.486383351306117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21533911"/>
        <c:axId val="59587472"/>
      </c:scatterChart>
      <c:valAx>
        <c:axId val="21533911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587472"/>
        <c:crossesAt val="-80"/>
        <c:crossBetween val="midCat"/>
        <c:dispUnits/>
        <c:majorUnit val="200"/>
      </c:valAx>
      <c:valAx>
        <c:axId val="59587472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533911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DATATABLE!$K$239:$K$259</c:f>
                <c:numCache>
                  <c:ptCount val="21"/>
                  <c:pt idx="0">
                    <c:v>1.2047303955808886</c:v>
                  </c:pt>
                  <c:pt idx="1">
                    <c:v>1.1798049275890676</c:v>
                  </c:pt>
                  <c:pt idx="2">
                    <c:v>1.5516815639027293</c:v>
                  </c:pt>
                  <c:pt idx="3">
                    <c:v>1.5909512306122586</c:v>
                  </c:pt>
                  <c:pt idx="4">
                    <c:v>1.4237144018747205</c:v>
                  </c:pt>
                  <c:pt idx="5">
                    <c:v>1.4035685285729294</c:v>
                  </c:pt>
                  <c:pt idx="6">
                    <c:v>1.527322521741592</c:v>
                  </c:pt>
                  <c:pt idx="7">
                    <c:v>1.2427239034829007</c:v>
                  </c:pt>
                  <c:pt idx="8">
                    <c:v>1.1685510660708331</c:v>
                  </c:pt>
                  <c:pt idx="9">
                    <c:v>1.4834929087936821</c:v>
                  </c:pt>
                  <c:pt idx="10">
                    <c:v>1.285587642965158</c:v>
                  </c:pt>
                  <c:pt idx="11">
                    <c:v>2.410708631579439</c:v>
                  </c:pt>
                  <c:pt idx="12">
                    <c:v>1.104778230912597</c:v>
                  </c:pt>
                  <c:pt idx="13">
                    <c:v>1.2625981533298507</c:v>
                  </c:pt>
                  <c:pt idx="14">
                    <c:v>1.9218660357211945</c:v>
                  </c:pt>
                  <c:pt idx="15">
                    <c:v>1.0074183200081634</c:v>
                  </c:pt>
                  <c:pt idx="16">
                    <c:v>1.2817470673487392</c:v>
                  </c:pt>
                  <c:pt idx="17">
                    <c:v>1.6473881776024584</c:v>
                  </c:pt>
                  <c:pt idx="18">
                    <c:v>1.1462628177827394</c:v>
                  </c:pt>
                  <c:pt idx="19">
                    <c:v>1.2923090562355632</c:v>
                  </c:pt>
                  <c:pt idx="20">
                    <c:v>1.1118170018575881</c:v>
                  </c:pt>
                </c:numCache>
              </c:numRef>
            </c:plus>
            <c:minus>
              <c:numRef>
                <c:f>DATATABLE!$K$239:$K$259</c:f>
                <c:numCache>
                  <c:ptCount val="21"/>
                  <c:pt idx="0">
                    <c:v>1.2047303955808886</c:v>
                  </c:pt>
                  <c:pt idx="1">
                    <c:v>1.1798049275890676</c:v>
                  </c:pt>
                  <c:pt idx="2">
                    <c:v>1.5516815639027293</c:v>
                  </c:pt>
                  <c:pt idx="3">
                    <c:v>1.5909512306122586</c:v>
                  </c:pt>
                  <c:pt idx="4">
                    <c:v>1.4237144018747205</c:v>
                  </c:pt>
                  <c:pt idx="5">
                    <c:v>1.4035685285729294</c:v>
                  </c:pt>
                  <c:pt idx="6">
                    <c:v>1.527322521741592</c:v>
                  </c:pt>
                  <c:pt idx="7">
                    <c:v>1.2427239034829007</c:v>
                  </c:pt>
                  <c:pt idx="8">
                    <c:v>1.1685510660708331</c:v>
                  </c:pt>
                  <c:pt idx="9">
                    <c:v>1.4834929087936821</c:v>
                  </c:pt>
                  <c:pt idx="10">
                    <c:v>1.285587642965158</c:v>
                  </c:pt>
                  <c:pt idx="11">
                    <c:v>2.410708631579439</c:v>
                  </c:pt>
                  <c:pt idx="12">
                    <c:v>1.104778230912597</c:v>
                  </c:pt>
                  <c:pt idx="13">
                    <c:v>1.2625981533298507</c:v>
                  </c:pt>
                  <c:pt idx="14">
                    <c:v>1.9218660357211945</c:v>
                  </c:pt>
                  <c:pt idx="15">
                    <c:v>1.0074183200081634</c:v>
                  </c:pt>
                  <c:pt idx="16">
                    <c:v>1.2817470673487392</c:v>
                  </c:pt>
                  <c:pt idx="17">
                    <c:v>1.6473881776024584</c:v>
                  </c:pt>
                  <c:pt idx="18">
                    <c:v>1.1462628177827394</c:v>
                  </c:pt>
                  <c:pt idx="19">
                    <c:v>1.2923090562355632</c:v>
                  </c:pt>
                  <c:pt idx="20">
                    <c:v>1.1118170018575881</c:v>
                  </c:pt>
                </c:numCache>
              </c:numRef>
            </c:minus>
            <c:noEndCap val="1"/>
          </c:errBars>
          <c:xVal>
            <c:numRef>
              <c:f>DATATABLE!$M$239:$M$259</c:f>
              <c:numCache>
                <c:ptCount val="21"/>
                <c:pt idx="0">
                  <c:v>134.87837970953456</c:v>
                </c:pt>
                <c:pt idx="1">
                  <c:v>1508.1413130097892</c:v>
                </c:pt>
                <c:pt idx="2">
                  <c:v>155.35450053092018</c:v>
                </c:pt>
                <c:pt idx="3">
                  <c:v>157.52252353478212</c:v>
                </c:pt>
                <c:pt idx="4">
                  <c:v>169.10127316504017</c:v>
                </c:pt>
                <c:pt idx="5">
                  <c:v>175.2604793579673</c:v>
                </c:pt>
                <c:pt idx="6">
                  <c:v>177.6126541462475</c:v>
                </c:pt>
                <c:pt idx="7">
                  <c:v>179.12993851863075</c:v>
                </c:pt>
                <c:pt idx="8">
                  <c:v>180.41933845119817</c:v>
                </c:pt>
                <c:pt idx="9">
                  <c:v>184.6248270768381</c:v>
                </c:pt>
                <c:pt idx="10">
                  <c:v>230.97615587883075</c:v>
                </c:pt>
                <c:pt idx="11">
                  <c:v>678.3679595806125</c:v>
                </c:pt>
                <c:pt idx="12">
                  <c:v>996.6598610096811</c:v>
                </c:pt>
                <c:pt idx="13">
                  <c:v>1331.7719135771513</c:v>
                </c:pt>
                <c:pt idx="14">
                  <c:v>1451.5077641805933</c:v>
                </c:pt>
                <c:pt idx="15">
                  <c:v>1494.7467150802113</c:v>
                </c:pt>
                <c:pt idx="16">
                  <c:v>1530.0058377087828</c:v>
                </c:pt>
                <c:pt idx="17">
                  <c:v>1520.116258255984</c:v>
                </c:pt>
                <c:pt idx="18">
                  <c:v>809.7759486045321</c:v>
                </c:pt>
                <c:pt idx="19">
                  <c:v>181.05978821335145</c:v>
                </c:pt>
                <c:pt idx="20">
                  <c:v>1523.6624330663915</c:v>
                </c:pt>
              </c:numCache>
            </c:numRef>
          </c:xVal>
          <c:yVal>
            <c:numRef>
              <c:f>DATATABLE!$L$239:$L$259</c:f>
              <c:numCache>
                <c:ptCount val="21"/>
                <c:pt idx="0">
                  <c:v>8.085767092188867</c:v>
                </c:pt>
                <c:pt idx="1">
                  <c:v>0.5509228173864227</c:v>
                </c:pt>
                <c:pt idx="2">
                  <c:v>11.718073233328052</c:v>
                </c:pt>
                <c:pt idx="3">
                  <c:v>10.185040163349957</c:v>
                </c:pt>
                <c:pt idx="4">
                  <c:v>4.631512249992119</c:v>
                </c:pt>
                <c:pt idx="5">
                  <c:v>5.05735257644444</c:v>
                </c:pt>
                <c:pt idx="6">
                  <c:v>5.2998387312844555</c:v>
                </c:pt>
                <c:pt idx="7">
                  <c:v>7.589847109061053</c:v>
                </c:pt>
                <c:pt idx="8">
                  <c:v>9.281236049722175</c:v>
                </c:pt>
                <c:pt idx="9">
                  <c:v>8.930241762980273</c:v>
                </c:pt>
                <c:pt idx="10">
                  <c:v>-2.092389485001923</c:v>
                </c:pt>
                <c:pt idx="11">
                  <c:v>3.7565756070959457</c:v>
                </c:pt>
                <c:pt idx="12">
                  <c:v>-4.913658738946137</c:v>
                </c:pt>
                <c:pt idx="13">
                  <c:v>0.24938698912544344</c:v>
                </c:pt>
                <c:pt idx="14">
                  <c:v>0.5208718616004131</c:v>
                </c:pt>
                <c:pt idx="15">
                  <c:v>-1.8459641189002791</c:v>
                </c:pt>
                <c:pt idx="16">
                  <c:v>-2.459115262489454</c:v>
                </c:pt>
                <c:pt idx="17">
                  <c:v>-1.0353446902397152</c:v>
                </c:pt>
                <c:pt idx="18">
                  <c:v>3.1827850019730866</c:v>
                </c:pt>
                <c:pt idx="19">
                  <c:v>9.942383672926525</c:v>
                </c:pt>
                <c:pt idx="20">
                  <c:v>-3.673193483236493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66525201"/>
        <c:axId val="61855898"/>
      </c:scatterChart>
      <c:valAx>
        <c:axId val="66525201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55898"/>
        <c:crossesAt val="-80"/>
        <c:crossBetween val="midCat"/>
        <c:dispUnits/>
        <c:majorUnit val="200"/>
      </c:valAx>
      <c:valAx>
        <c:axId val="61855898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525201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DATATABLE!$K$277:$K$301</c:f>
                <c:numCache>
                  <c:ptCount val="25"/>
                  <c:pt idx="0">
                    <c:v>1.603363042135264</c:v>
                  </c:pt>
                  <c:pt idx="1">
                    <c:v>1.6508009075599794</c:v>
                  </c:pt>
                  <c:pt idx="2">
                    <c:v>1.9756919262692296</c:v>
                  </c:pt>
                  <c:pt idx="3">
                    <c:v>1.6039134657375165</c:v>
                  </c:pt>
                  <c:pt idx="4">
                    <c:v>1.5071932804078259</c:v>
                  </c:pt>
                  <c:pt idx="5">
                    <c:v>1.8316102281867863</c:v>
                  </c:pt>
                  <c:pt idx="6">
                    <c:v>2.675177982871535</c:v>
                  </c:pt>
                  <c:pt idx="7">
                    <c:v>2.68600233891636</c:v>
                  </c:pt>
                  <c:pt idx="8">
                    <c:v>1.4938198615799259</c:v>
                  </c:pt>
                  <c:pt idx="9">
                    <c:v>1.8498829036561748</c:v>
                  </c:pt>
                  <c:pt idx="10">
                    <c:v>1.342886351923811</c:v>
                  </c:pt>
                  <c:pt idx="11">
                    <c:v>2.3402729967758606</c:v>
                  </c:pt>
                  <c:pt idx="12">
                    <c:v>1.7896256432892166</c:v>
                  </c:pt>
                  <c:pt idx="13">
                    <c:v>2.9081862403956826</c:v>
                  </c:pt>
                  <c:pt idx="14">
                    <c:v>2.0548462457292693</c:v>
                  </c:pt>
                  <c:pt idx="15">
                    <c:v>1.7200868048683482</c:v>
                  </c:pt>
                  <c:pt idx="16">
                    <c:v>1.83567450508626</c:v>
                  </c:pt>
                  <c:pt idx="17">
                    <c:v>1.7733138724196351</c:v>
                  </c:pt>
                  <c:pt idx="18">
                    <c:v>1.5975610040619426</c:v>
                  </c:pt>
                  <c:pt idx="19">
                    <c:v>1.9060497128720044</c:v>
                  </c:pt>
                  <c:pt idx="20">
                    <c:v>2.0813028413724233</c:v>
                  </c:pt>
                  <c:pt idx="21">
                    <c:v>1.890093624380416</c:v>
                  </c:pt>
                  <c:pt idx="22">
                    <c:v>1.3141273295957916</c:v>
                  </c:pt>
                  <c:pt idx="23">
                    <c:v>2.885675640371673</c:v>
                  </c:pt>
                  <c:pt idx="24">
                    <c:v>2.515036678056859</c:v>
                  </c:pt>
                </c:numCache>
              </c:numRef>
            </c:plus>
            <c:minus>
              <c:numRef>
                <c:f>DATATABLE!$K$277:$K$301</c:f>
                <c:numCache>
                  <c:ptCount val="25"/>
                  <c:pt idx="0">
                    <c:v>1.603363042135264</c:v>
                  </c:pt>
                  <c:pt idx="1">
                    <c:v>1.6508009075599794</c:v>
                  </c:pt>
                  <c:pt idx="2">
                    <c:v>1.9756919262692296</c:v>
                  </c:pt>
                  <c:pt idx="3">
                    <c:v>1.6039134657375165</c:v>
                  </c:pt>
                  <c:pt idx="4">
                    <c:v>1.5071932804078259</c:v>
                  </c:pt>
                  <c:pt idx="5">
                    <c:v>1.8316102281867863</c:v>
                  </c:pt>
                  <c:pt idx="6">
                    <c:v>2.675177982871535</c:v>
                  </c:pt>
                  <c:pt idx="7">
                    <c:v>2.68600233891636</c:v>
                  </c:pt>
                  <c:pt idx="8">
                    <c:v>1.4938198615799259</c:v>
                  </c:pt>
                  <c:pt idx="9">
                    <c:v>1.8498829036561748</c:v>
                  </c:pt>
                  <c:pt idx="10">
                    <c:v>1.342886351923811</c:v>
                  </c:pt>
                  <c:pt idx="11">
                    <c:v>2.3402729967758606</c:v>
                  </c:pt>
                  <c:pt idx="12">
                    <c:v>1.7896256432892166</c:v>
                  </c:pt>
                  <c:pt idx="13">
                    <c:v>2.9081862403956826</c:v>
                  </c:pt>
                  <c:pt idx="14">
                    <c:v>2.0548462457292693</c:v>
                  </c:pt>
                  <c:pt idx="15">
                    <c:v>1.7200868048683482</c:v>
                  </c:pt>
                  <c:pt idx="16">
                    <c:v>1.83567450508626</c:v>
                  </c:pt>
                  <c:pt idx="17">
                    <c:v>1.7733138724196351</c:v>
                  </c:pt>
                  <c:pt idx="18">
                    <c:v>1.5975610040619426</c:v>
                  </c:pt>
                  <c:pt idx="19">
                    <c:v>1.9060497128720044</c:v>
                  </c:pt>
                  <c:pt idx="20">
                    <c:v>2.0813028413724233</c:v>
                  </c:pt>
                  <c:pt idx="21">
                    <c:v>1.890093624380416</c:v>
                  </c:pt>
                  <c:pt idx="22">
                    <c:v>1.3141273295957916</c:v>
                  </c:pt>
                  <c:pt idx="23">
                    <c:v>2.885675640371673</c:v>
                  </c:pt>
                  <c:pt idx="24">
                    <c:v>2.515036678056859</c:v>
                  </c:pt>
                </c:numCache>
              </c:numRef>
            </c:minus>
            <c:noEndCap val="1"/>
          </c:errBars>
          <c:xVal>
            <c:numRef>
              <c:f>DATATABLE!$M$277:$M$301</c:f>
              <c:numCache>
                <c:ptCount val="25"/>
                <c:pt idx="0">
                  <c:v>10.250753812890485</c:v>
                </c:pt>
                <c:pt idx="1">
                  <c:v>14.27769018121333</c:v>
                </c:pt>
                <c:pt idx="2">
                  <c:v>24.506878640618737</c:v>
                </c:pt>
                <c:pt idx="3">
                  <c:v>24.637106448672327</c:v>
                </c:pt>
                <c:pt idx="4">
                  <c:v>25.01003230201035</c:v>
                </c:pt>
                <c:pt idx="5">
                  <c:v>25.305477626985414</c:v>
                </c:pt>
                <c:pt idx="6">
                  <c:v>25.5185194359717</c:v>
                </c:pt>
                <c:pt idx="7">
                  <c:v>25.810850633150764</c:v>
                </c:pt>
                <c:pt idx="8">
                  <c:v>26.662600203617114</c:v>
                </c:pt>
                <c:pt idx="9">
                  <c:v>28.411244859712163</c:v>
                </c:pt>
                <c:pt idx="10">
                  <c:v>29.303429069536904</c:v>
                </c:pt>
                <c:pt idx="11">
                  <c:v>29.61977872120739</c:v>
                </c:pt>
                <c:pt idx="12">
                  <c:v>29.996229431028375</c:v>
                </c:pt>
                <c:pt idx="13">
                  <c:v>30.086650512664598</c:v>
                </c:pt>
                <c:pt idx="14">
                  <c:v>30.755547675675775</c:v>
                </c:pt>
                <c:pt idx="15">
                  <c:v>30.93109177464144</c:v>
                </c:pt>
                <c:pt idx="16">
                  <c:v>41.48607169572125</c:v>
                </c:pt>
                <c:pt idx="17">
                  <c:v>108.5087777967552</c:v>
                </c:pt>
                <c:pt idx="18">
                  <c:v>237.63305182256533</c:v>
                </c:pt>
                <c:pt idx="19">
                  <c:v>241.7934698438744</c:v>
                </c:pt>
                <c:pt idx="20">
                  <c:v>327.09416972510206</c:v>
                </c:pt>
                <c:pt idx="21">
                  <c:v>480.58775439145063</c:v>
                </c:pt>
                <c:pt idx="22">
                  <c:v>575.7067402230432</c:v>
                </c:pt>
                <c:pt idx="23">
                  <c:v>1520.034979136965</c:v>
                </c:pt>
                <c:pt idx="24">
                  <c:v>1890.149367503939</c:v>
                </c:pt>
              </c:numCache>
            </c:numRef>
          </c:xVal>
          <c:yVal>
            <c:numRef>
              <c:f>DATATABLE!$L$277:$L$301</c:f>
              <c:numCache>
                <c:ptCount val="25"/>
                <c:pt idx="0">
                  <c:v>-1.7482328414916377</c:v>
                </c:pt>
                <c:pt idx="1">
                  <c:v>1.7441617775118872</c:v>
                </c:pt>
                <c:pt idx="2">
                  <c:v>0.9848113439506527</c:v>
                </c:pt>
                <c:pt idx="3">
                  <c:v>0.22315937068837433</c:v>
                </c:pt>
                <c:pt idx="4">
                  <c:v>6.318424674137989</c:v>
                </c:pt>
                <c:pt idx="5">
                  <c:v>2.032512821827125</c:v>
                </c:pt>
                <c:pt idx="6">
                  <c:v>3.4825065959767967</c:v>
                </c:pt>
                <c:pt idx="7">
                  <c:v>5.7290193399231795</c:v>
                </c:pt>
                <c:pt idx="8">
                  <c:v>5.461935475642753</c:v>
                </c:pt>
                <c:pt idx="9">
                  <c:v>0.6007192706805935</c:v>
                </c:pt>
                <c:pt idx="10">
                  <c:v>0.6036413625679409</c:v>
                </c:pt>
                <c:pt idx="11">
                  <c:v>2.2456944179830343</c:v>
                </c:pt>
                <c:pt idx="12">
                  <c:v>2.948337276572931</c:v>
                </c:pt>
                <c:pt idx="13">
                  <c:v>-0.42375975069144434</c:v>
                </c:pt>
                <c:pt idx="14">
                  <c:v>2.3851475077366393</c:v>
                </c:pt>
                <c:pt idx="15">
                  <c:v>4.341349658877646</c:v>
                </c:pt>
                <c:pt idx="16">
                  <c:v>1.359579925105691</c:v>
                </c:pt>
                <c:pt idx="17">
                  <c:v>1.745359887813968</c:v>
                </c:pt>
                <c:pt idx="18">
                  <c:v>-6.182527767132041</c:v>
                </c:pt>
                <c:pt idx="19">
                  <c:v>-4.375114305211448</c:v>
                </c:pt>
                <c:pt idx="20">
                  <c:v>-5.2266238976558475</c:v>
                </c:pt>
                <c:pt idx="21">
                  <c:v>-6.062649788795805</c:v>
                </c:pt>
                <c:pt idx="22">
                  <c:v>-19.433673173088994</c:v>
                </c:pt>
                <c:pt idx="23">
                  <c:v>7.975073919656327</c:v>
                </c:pt>
                <c:pt idx="24">
                  <c:v>-3.884783893440514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19832171"/>
        <c:axId val="44271812"/>
      </c:scatterChart>
      <c:valAx>
        <c:axId val="19832171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271812"/>
        <c:crossesAt val="-80"/>
        <c:crossBetween val="midCat"/>
        <c:dispUnits/>
        <c:majorUnit val="200"/>
      </c:valAx>
      <c:valAx>
        <c:axId val="44271812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832171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DATATABLE!$K$303:$K$325</c:f>
                <c:numCache>
                  <c:ptCount val="23"/>
                  <c:pt idx="0">
                    <c:v>0.9539261775959318</c:v>
                  </c:pt>
                  <c:pt idx="1">
                    <c:v>1.1969463368100008</c:v>
                  </c:pt>
                  <c:pt idx="2">
                    <c:v>1.0895011007283628</c:v>
                  </c:pt>
                  <c:pt idx="3">
                    <c:v>1.0228535330281119</c:v>
                  </c:pt>
                  <c:pt idx="4">
                    <c:v>0.9026982602189371</c:v>
                  </c:pt>
                  <c:pt idx="5">
                    <c:v>1.2310500336520924</c:v>
                  </c:pt>
                  <c:pt idx="6">
                    <c:v>0.8371093141934516</c:v>
                  </c:pt>
                  <c:pt idx="7">
                    <c:v>1.0512053378097796</c:v>
                  </c:pt>
                  <c:pt idx="8">
                    <c:v>1.0670487770170212</c:v>
                  </c:pt>
                  <c:pt idx="9">
                    <c:v>1.097174397881595</c:v>
                  </c:pt>
                  <c:pt idx="10">
                    <c:v>1.30251878830423</c:v>
                  </c:pt>
                  <c:pt idx="11">
                    <c:v>1.007556530481235</c:v>
                  </c:pt>
                  <c:pt idx="12">
                    <c:v>1.2970748302953972</c:v>
                  </c:pt>
                  <c:pt idx="13">
                    <c:v>1.2516163861397978</c:v>
                  </c:pt>
                  <c:pt idx="14">
                    <c:v>1.018904644866094</c:v>
                  </c:pt>
                  <c:pt idx="15">
                    <c:v>1.3699635406139166</c:v>
                  </c:pt>
                  <c:pt idx="16">
                    <c:v>1.255069804365629</c:v>
                  </c:pt>
                  <c:pt idx="17">
                    <c:v>1.2033908426145672</c:v>
                  </c:pt>
                  <c:pt idx="18">
                    <c:v>1.2639268300118616</c:v>
                  </c:pt>
                  <c:pt idx="19">
                    <c:v>1.4224423759912028</c:v>
                  </c:pt>
                  <c:pt idx="20">
                    <c:v>1.1934220055753855</c:v>
                  </c:pt>
                  <c:pt idx="21">
                    <c:v>1.0551272150216562</c:v>
                  </c:pt>
                  <c:pt idx="22">
                    <c:v>1.289055624120735</c:v>
                  </c:pt>
                </c:numCache>
              </c:numRef>
            </c:plus>
            <c:minus>
              <c:numRef>
                <c:f>DATATABLE!$K$303:$K$325</c:f>
                <c:numCache>
                  <c:ptCount val="23"/>
                  <c:pt idx="0">
                    <c:v>0.9539261775959318</c:v>
                  </c:pt>
                  <c:pt idx="1">
                    <c:v>1.1969463368100008</c:v>
                  </c:pt>
                  <c:pt idx="2">
                    <c:v>1.0895011007283628</c:v>
                  </c:pt>
                  <c:pt idx="3">
                    <c:v>1.0228535330281119</c:v>
                  </c:pt>
                  <c:pt idx="4">
                    <c:v>0.9026982602189371</c:v>
                  </c:pt>
                  <c:pt idx="5">
                    <c:v>1.2310500336520924</c:v>
                  </c:pt>
                  <c:pt idx="6">
                    <c:v>0.8371093141934516</c:v>
                  </c:pt>
                  <c:pt idx="7">
                    <c:v>1.0512053378097796</c:v>
                  </c:pt>
                  <c:pt idx="8">
                    <c:v>1.0670487770170212</c:v>
                  </c:pt>
                  <c:pt idx="9">
                    <c:v>1.097174397881595</c:v>
                  </c:pt>
                  <c:pt idx="10">
                    <c:v>1.30251878830423</c:v>
                  </c:pt>
                  <c:pt idx="11">
                    <c:v>1.007556530481235</c:v>
                  </c:pt>
                  <c:pt idx="12">
                    <c:v>1.2970748302953972</c:v>
                  </c:pt>
                  <c:pt idx="13">
                    <c:v>1.2516163861397978</c:v>
                  </c:pt>
                  <c:pt idx="14">
                    <c:v>1.018904644866094</c:v>
                  </c:pt>
                  <c:pt idx="15">
                    <c:v>1.3699635406139166</c:v>
                  </c:pt>
                  <c:pt idx="16">
                    <c:v>1.255069804365629</c:v>
                  </c:pt>
                  <c:pt idx="17">
                    <c:v>1.2033908426145672</c:v>
                  </c:pt>
                  <c:pt idx="18">
                    <c:v>1.2639268300118616</c:v>
                  </c:pt>
                  <c:pt idx="19">
                    <c:v>1.4224423759912028</c:v>
                  </c:pt>
                  <c:pt idx="20">
                    <c:v>1.1934220055753855</c:v>
                  </c:pt>
                  <c:pt idx="21">
                    <c:v>1.0551272150216562</c:v>
                  </c:pt>
                  <c:pt idx="22">
                    <c:v>1.289055624120735</c:v>
                  </c:pt>
                </c:numCache>
              </c:numRef>
            </c:minus>
            <c:noEndCap val="1"/>
          </c:errBars>
          <c:xVal>
            <c:numRef>
              <c:f>DATATABLE!$M$303:$M$325</c:f>
              <c:numCache>
                <c:ptCount val="23"/>
                <c:pt idx="1">
                  <c:v>13.54664076298051</c:v>
                </c:pt>
                <c:pt idx="2">
                  <c:v>34.3954886340444</c:v>
                </c:pt>
                <c:pt idx="3">
                  <c:v>41.19574423558451</c:v>
                </c:pt>
                <c:pt idx="4">
                  <c:v>42.13087407185021</c:v>
                </c:pt>
                <c:pt idx="5">
                  <c:v>58.11618073533859</c:v>
                </c:pt>
                <c:pt idx="6">
                  <c:v>68.36720268688045</c:v>
                </c:pt>
                <c:pt idx="7">
                  <c:v>87.32500690810775</c:v>
                </c:pt>
                <c:pt idx="8">
                  <c:v>90.8089111007625</c:v>
                </c:pt>
                <c:pt idx="9">
                  <c:v>96.4390674724862</c:v>
                </c:pt>
                <c:pt idx="10">
                  <c:v>97.0538326443567</c:v>
                </c:pt>
                <c:pt idx="11">
                  <c:v>166.19176596341876</c:v>
                </c:pt>
                <c:pt idx="12">
                  <c:v>227.64009022031152</c:v>
                </c:pt>
                <c:pt idx="13">
                  <c:v>448.0843367517092</c:v>
                </c:pt>
                <c:pt idx="14">
                  <c:v>555.021788994917</c:v>
                </c:pt>
                <c:pt idx="15">
                  <c:v>977.8126480651089</c:v>
                </c:pt>
                <c:pt idx="16">
                  <c:v>1032.4369959359644</c:v>
                </c:pt>
                <c:pt idx="17">
                  <c:v>1173.2845216309345</c:v>
                </c:pt>
                <c:pt idx="18">
                  <c:v>1264.3873584667062</c:v>
                </c:pt>
                <c:pt idx="19">
                  <c:v>1934.9788450424287</c:v>
                </c:pt>
                <c:pt idx="20">
                  <c:v>2656.3794271978454</c:v>
                </c:pt>
                <c:pt idx="21">
                  <c:v>2883.9804173688362</c:v>
                </c:pt>
                <c:pt idx="22">
                  <c:v>3235.003282614171</c:v>
                </c:pt>
              </c:numCache>
            </c:numRef>
          </c:xVal>
          <c:yVal>
            <c:numRef>
              <c:f>DATATABLE!$L$303:$L$325</c:f>
              <c:numCache>
                <c:ptCount val="23"/>
                <c:pt idx="0">
                  <c:v>2.9515116978143565</c:v>
                </c:pt>
                <c:pt idx="1">
                  <c:v>1.5407894142796856</c:v>
                </c:pt>
                <c:pt idx="2">
                  <c:v>5.937216341184469</c:v>
                </c:pt>
                <c:pt idx="3">
                  <c:v>3.1383790287101467</c:v>
                </c:pt>
                <c:pt idx="4">
                  <c:v>-22.71678403375135</c:v>
                </c:pt>
                <c:pt idx="5">
                  <c:v>3.072376725866998</c:v>
                </c:pt>
                <c:pt idx="6">
                  <c:v>8.577470498588902</c:v>
                </c:pt>
                <c:pt idx="7">
                  <c:v>9.39338954324107</c:v>
                </c:pt>
                <c:pt idx="8">
                  <c:v>11.008262786188805</c:v>
                </c:pt>
                <c:pt idx="9">
                  <c:v>10.734064836989443</c:v>
                </c:pt>
                <c:pt idx="10">
                  <c:v>8.774258313614425</c:v>
                </c:pt>
                <c:pt idx="11">
                  <c:v>6.442221080144338</c:v>
                </c:pt>
                <c:pt idx="12">
                  <c:v>1.2450407299483317</c:v>
                </c:pt>
                <c:pt idx="13">
                  <c:v>-2.7076526964938905</c:v>
                </c:pt>
                <c:pt idx="14">
                  <c:v>-8.907581072462278</c:v>
                </c:pt>
                <c:pt idx="15">
                  <c:v>-5.38189806086078</c:v>
                </c:pt>
                <c:pt idx="16">
                  <c:v>3.9081810636934824</c:v>
                </c:pt>
                <c:pt idx="17">
                  <c:v>-11.839505847129583</c:v>
                </c:pt>
                <c:pt idx="18">
                  <c:v>-4.114946929973629</c:v>
                </c:pt>
                <c:pt idx="19">
                  <c:v>-4.80543796041868</c:v>
                </c:pt>
                <c:pt idx="20">
                  <c:v>-6.057687221335507</c:v>
                </c:pt>
                <c:pt idx="21">
                  <c:v>1.386717675024051</c:v>
                </c:pt>
                <c:pt idx="22">
                  <c:v>1.0874742883318682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62901989"/>
        <c:axId val="29246990"/>
      </c:scatterChart>
      <c:valAx>
        <c:axId val="62901989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246990"/>
        <c:crossesAt val="-80"/>
        <c:crossBetween val="midCat"/>
        <c:dispUnits/>
        <c:majorUnit val="200"/>
      </c:valAx>
      <c:valAx>
        <c:axId val="29246990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901989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DATATABLE!$K$4:$K$325</c:f>
                <c:numCache>
                  <c:ptCount val="322"/>
                  <c:pt idx="0">
                    <c:v>1.5288321229856017</c:v>
                  </c:pt>
                  <c:pt idx="1">
                    <c:v>1.8216092477041368</c:v>
                  </c:pt>
                  <c:pt idx="2">
                    <c:v>2.005649428258316</c:v>
                  </c:pt>
                  <c:pt idx="3">
                    <c:v>1.4489945248330471</c:v>
                  </c:pt>
                  <c:pt idx="4">
                    <c:v>1.5834134646730558</c:v>
                  </c:pt>
                  <c:pt idx="5">
                    <c:v>1.5404850562439343</c:v>
                  </c:pt>
                  <c:pt idx="6">
                    <c:v>1.6206107297989103</c:v>
                  </c:pt>
                  <c:pt idx="7">
                    <c:v>1.3897012361197003</c:v>
                  </c:pt>
                  <c:pt idx="8">
                    <c:v>1.4117483620035287</c:v>
                  </c:pt>
                  <c:pt idx="9">
                    <c:v>1.52378587643609</c:v>
                  </c:pt>
                  <c:pt idx="10">
                    <c:v>1.9622855989398502</c:v>
                  </c:pt>
                  <c:pt idx="11">
                    <c:v>1.581414164298911</c:v>
                  </c:pt>
                  <c:pt idx="12">
                    <c:v>1.7979456858074911</c:v>
                  </c:pt>
                  <c:pt idx="13">
                    <c:v>1.4161711043236807</c:v>
                  </c:pt>
                  <c:pt idx="14">
                    <c:v>1.5304222537726488</c:v>
                  </c:pt>
                  <c:pt idx="15">
                    <c:v>1.4746074124494228</c:v>
                  </c:pt>
                  <c:pt idx="16">
                    <c:v>1.1723289047371743</c:v>
                  </c:pt>
                  <c:pt idx="17">
                    <c:v>1.3743481782935163</c:v>
                  </c:pt>
                  <c:pt idx="18">
                    <c:v>1.357089102851372</c:v>
                  </c:pt>
                  <c:pt idx="19">
                    <c:v>1.8132586008878775</c:v>
                  </c:pt>
                  <c:pt idx="20">
                    <c:v>1.3464601818924393</c:v>
                  </c:pt>
                  <c:pt idx="21">
                    <c:v>1.212334329855345</c:v>
                  </c:pt>
                  <c:pt idx="22">
                    <c:v>1.2645370386132875</c:v>
                  </c:pt>
                  <c:pt idx="23">
                    <c:v>1.3516228712640022</c:v>
                  </c:pt>
                  <c:pt idx="24">
                    <c:v>1.4755786519915475</c:v>
                  </c:pt>
                  <c:pt idx="25">
                    <c:v>1.4306852956313918</c:v>
                  </c:pt>
                  <c:pt idx="26">
                    <c:v>1.88963672036801</c:v>
                  </c:pt>
                  <c:pt idx="27">
                    <c:v>1.1336494199898368</c:v>
                  </c:pt>
                  <c:pt idx="28">
                    <c:v>NaN</c:v>
                  </c:pt>
                  <c:pt idx="29">
                    <c:v>1.5685074075766359</c:v>
                  </c:pt>
                  <c:pt idx="30">
                    <c:v>1.4501827237545228</c:v>
                  </c:pt>
                  <c:pt idx="31">
                    <c:v>1.5573603568030947</c:v>
                  </c:pt>
                  <c:pt idx="32">
                    <c:v>1.2703848056105915</c:v>
                  </c:pt>
                  <c:pt idx="33">
                    <c:v>1.3643144052333245</c:v>
                  </c:pt>
                  <c:pt idx="34">
                    <c:v>1.339335786351148</c:v>
                  </c:pt>
                  <c:pt idx="35">
                    <c:v>1.173270652723435</c:v>
                  </c:pt>
                  <c:pt idx="36">
                    <c:v>1.2735902237825947</c:v>
                  </c:pt>
                  <c:pt idx="37">
                    <c:v>1.285205227271602</c:v>
                  </c:pt>
                  <c:pt idx="38">
                    <c:v>1.608887970692141</c:v>
                  </c:pt>
                  <c:pt idx="39">
                    <c:v>1.3799345211884528</c:v>
                  </c:pt>
                  <c:pt idx="40">
                    <c:v>1.4254920911815887</c:v>
                  </c:pt>
                  <c:pt idx="41">
                    <c:v>1.3501733175880197</c:v>
                  </c:pt>
                  <c:pt idx="42">
                    <c:v>1.3721216850637319</c:v>
                  </c:pt>
                  <c:pt idx="43">
                    <c:v>1.3286579903537543</c:v>
                  </c:pt>
                  <c:pt idx="44">
                    <c:v>1.3030184842122132</c:v>
                  </c:pt>
                  <c:pt idx="45">
                    <c:v>0.9524670262117674</c:v>
                  </c:pt>
                  <c:pt idx="46">
                    <c:v>1.3930753897861692</c:v>
                  </c:pt>
                  <c:pt idx="47">
                    <c:v>1.6747163477237592</c:v>
                  </c:pt>
                  <c:pt idx="48">
                    <c:v>1.2658503574758413</c:v>
                  </c:pt>
                  <c:pt idx="49">
                    <c:v>1.3349119500505324</c:v>
                  </c:pt>
                  <c:pt idx="50">
                    <c:v>1.1834135202648532</c:v>
                  </c:pt>
                  <c:pt idx="51">
                    <c:v>1.6940850211522047</c:v>
                  </c:pt>
                  <c:pt idx="52">
                    <c:v>NaN</c:v>
                  </c:pt>
                  <c:pt idx="53">
                    <c:v>1.3755766508305456</c:v>
                  </c:pt>
                  <c:pt idx="54">
                    <c:v>1.713701299936865</c:v>
                  </c:pt>
                  <c:pt idx="55">
                    <c:v>1.6542937254193646</c:v>
                  </c:pt>
                  <c:pt idx="56">
                    <c:v>1.4040199196241332</c:v>
                  </c:pt>
                  <c:pt idx="57">
                    <c:v>1.5783530946400504</c:v>
                  </c:pt>
                  <c:pt idx="58">
                    <c:v>1.6208657769989365</c:v>
                  </c:pt>
                  <c:pt idx="59">
                    <c:v>1.7121262344288457</c:v>
                  </c:pt>
                  <c:pt idx="60">
                    <c:v>1.5054937157510384</c:v>
                  </c:pt>
                  <c:pt idx="61">
                    <c:v>1.4061366613837833</c:v>
                  </c:pt>
                  <c:pt idx="62">
                    <c:v>1.588131287417749</c:v>
                  </c:pt>
                  <c:pt idx="63">
                    <c:v>1.779165566044849</c:v>
                  </c:pt>
                  <c:pt idx="64">
                    <c:v>1.4020042154683239</c:v>
                  </c:pt>
                  <c:pt idx="65">
                    <c:v>1.500431599287257</c:v>
                  </c:pt>
                  <c:pt idx="66">
                    <c:v>1.5616627215098156</c:v>
                  </c:pt>
                  <c:pt idx="67">
                    <c:v>1.3372181333859423</c:v>
                  </c:pt>
                  <c:pt idx="68">
                    <c:v>1.2937369997101342</c:v>
                  </c:pt>
                  <c:pt idx="69">
                    <c:v>1.600513177464343</c:v>
                  </c:pt>
                  <c:pt idx="70">
                    <c:v>1.5072561195994538</c:v>
                  </c:pt>
                  <c:pt idx="71">
                    <c:v>1.5157753989969436</c:v>
                  </c:pt>
                  <c:pt idx="72">
                    <c:v>1.354277527223502</c:v>
                  </c:pt>
                  <c:pt idx="73">
                    <c:v>NaN</c:v>
                  </c:pt>
                  <c:pt idx="74">
                    <c:v>1.164706140182048</c:v>
                  </c:pt>
                  <c:pt idx="75">
                    <c:v>1.1165990209061043</c:v>
                  </c:pt>
                  <c:pt idx="76">
                    <c:v>1.5378998797521692</c:v>
                  </c:pt>
                  <c:pt idx="77">
                    <c:v>1.0158054516307118</c:v>
                  </c:pt>
                  <c:pt idx="78">
                    <c:v>1.2802588806615223</c:v>
                  </c:pt>
                  <c:pt idx="79">
                    <c:v>2.355828351048306</c:v>
                  </c:pt>
                  <c:pt idx="80">
                    <c:v>1.0835382742679904</c:v>
                  </c:pt>
                  <c:pt idx="81">
                    <c:v>1.2040942155777685</c:v>
                  </c:pt>
                  <c:pt idx="82">
                    <c:v>1.386832933693018</c:v>
                  </c:pt>
                  <c:pt idx="83">
                    <c:v>1.1126990120491342</c:v>
                  </c:pt>
                  <c:pt idx="84">
                    <c:v>1.2602559237862039</c:v>
                  </c:pt>
                  <c:pt idx="85">
                    <c:v>0.9573355814718187</c:v>
                  </c:pt>
                  <c:pt idx="86">
                    <c:v>1.2749200603234812</c:v>
                  </c:pt>
                  <c:pt idx="87">
                    <c:v>0.9450950848244339</c:v>
                  </c:pt>
                  <c:pt idx="88">
                    <c:v>1.3053068263790806</c:v>
                  </c:pt>
                  <c:pt idx="89">
                    <c:v>1.1388537752787808</c:v>
                  </c:pt>
                  <c:pt idx="90">
                    <c:v>1.0823901573087102</c:v>
                  </c:pt>
                  <c:pt idx="91">
                    <c:v>1.0294715480174688</c:v>
                  </c:pt>
                  <c:pt idx="92">
                    <c:v>1.3923265274262633</c:v>
                  </c:pt>
                  <c:pt idx="93">
                    <c:v>0.769622038910839</c:v>
                  </c:pt>
                  <c:pt idx="94">
                    <c:v>NaN</c:v>
                  </c:pt>
                  <c:pt idx="95">
                    <c:v>1.249410849424315</c:v>
                  </c:pt>
                  <c:pt idx="96">
                    <c:v>1.3494583449291664</c:v>
                  </c:pt>
                  <c:pt idx="97">
                    <c:v>1.1022034759411437</c:v>
                  </c:pt>
                  <c:pt idx="98">
                    <c:v>1.024194277667867</c:v>
                  </c:pt>
                  <c:pt idx="99">
                    <c:v>1.3938708066041343</c:v>
                  </c:pt>
                  <c:pt idx="100">
                    <c:v>1.413496291212681</c:v>
                  </c:pt>
                  <c:pt idx="101">
                    <c:v>1.884263453000301</c:v>
                  </c:pt>
                  <c:pt idx="102">
                    <c:v>1.513642470716281</c:v>
                  </c:pt>
                  <c:pt idx="103">
                    <c:v>1.2916363863135771</c:v>
                  </c:pt>
                  <c:pt idx="104">
                    <c:v>1.1266479924043615</c:v>
                  </c:pt>
                  <c:pt idx="105">
                    <c:v>1.3634695092434868</c:v>
                  </c:pt>
                  <c:pt idx="106">
                    <c:v>1.2525005282881807</c:v>
                  </c:pt>
                  <c:pt idx="107">
                    <c:v>1.239442460562179</c:v>
                  </c:pt>
                  <c:pt idx="108">
                    <c:v>1.4647669689438203</c:v>
                  </c:pt>
                  <c:pt idx="109">
                    <c:v>1.5334881705153514</c:v>
                  </c:pt>
                  <c:pt idx="110">
                    <c:v>1.5823675643833468</c:v>
                  </c:pt>
                  <c:pt idx="111">
                    <c:v>1.2548244324905866</c:v>
                  </c:pt>
                  <c:pt idx="112">
                    <c:v>1.245410600647638</c:v>
                  </c:pt>
                  <c:pt idx="113">
                    <c:v>1.068278971183556</c:v>
                  </c:pt>
                  <c:pt idx="114">
                    <c:v>1.2586586742746597</c:v>
                  </c:pt>
                  <c:pt idx="115">
                    <c:v>1.516954577116536</c:v>
                  </c:pt>
                  <c:pt idx="116">
                    <c:v>1.5529056206586844</c:v>
                  </c:pt>
                  <c:pt idx="117">
                    <c:v>1.471045572385421</c:v>
                  </c:pt>
                  <c:pt idx="118">
                    <c:v>NaN</c:v>
                  </c:pt>
                  <c:pt idx="119">
                    <c:v>0.9827097083170422</c:v>
                  </c:pt>
                  <c:pt idx="120">
                    <c:v>1.1223742659249858</c:v>
                  </c:pt>
                  <c:pt idx="121">
                    <c:v>1.4319622877778642</c:v>
                  </c:pt>
                  <c:pt idx="122">
                    <c:v>1.1023708771051872</c:v>
                  </c:pt>
                  <c:pt idx="123">
                    <c:v>1.2911703482665349</c:v>
                  </c:pt>
                  <c:pt idx="124">
                    <c:v>1.3606367672736042</c:v>
                  </c:pt>
                  <c:pt idx="125">
                    <c:v>1.1528735783450372</c:v>
                  </c:pt>
                  <c:pt idx="126">
                    <c:v>1.2006759834859437</c:v>
                  </c:pt>
                  <c:pt idx="127">
                    <c:v>0.8755525096837395</c:v>
                  </c:pt>
                  <c:pt idx="128">
                    <c:v>1.2632808694623705</c:v>
                  </c:pt>
                  <c:pt idx="129">
                    <c:v>1.2039335797919826</c:v>
                  </c:pt>
                  <c:pt idx="130">
                    <c:v>1.01423351393737</c:v>
                  </c:pt>
                  <c:pt idx="131">
                    <c:v>1.1475894001689007</c:v>
                  </c:pt>
                  <c:pt idx="132">
                    <c:v>0.9921280048041865</c:v>
                  </c:pt>
                  <c:pt idx="133">
                    <c:v>1.473509283764777</c:v>
                  </c:pt>
                  <c:pt idx="134">
                    <c:v>1.4172833982983875</c:v>
                  </c:pt>
                  <c:pt idx="135">
                    <c:v>1.1317684768052914</c:v>
                  </c:pt>
                  <c:pt idx="136">
                    <c:v>1.1218624937603394</c:v>
                  </c:pt>
                  <c:pt idx="137">
                    <c:v>1.1423288137668592</c:v>
                  </c:pt>
                  <c:pt idx="138">
                    <c:v>0.9338922817125948</c:v>
                  </c:pt>
                  <c:pt idx="139">
                    <c:v>NaN</c:v>
                  </c:pt>
                  <c:pt idx="140">
                    <c:v>1.4638219912965766</c:v>
                  </c:pt>
                  <c:pt idx="141">
                    <c:v>1.965353917572351</c:v>
                  </c:pt>
                  <c:pt idx="142">
                    <c:v>1.1493936752582385</c:v>
                  </c:pt>
                  <c:pt idx="143">
                    <c:v>1.567433180430509</c:v>
                  </c:pt>
                  <c:pt idx="144">
                    <c:v>1.2756528700996732</c:v>
                  </c:pt>
                  <c:pt idx="145">
                    <c:v>1.4166459444620045</c:v>
                  </c:pt>
                  <c:pt idx="146">
                    <c:v>1.2263021290193095</c:v>
                  </c:pt>
                  <c:pt idx="147">
                    <c:v>1.1971313920700055</c:v>
                  </c:pt>
                  <c:pt idx="148">
                    <c:v>1.5633595259556543</c:v>
                  </c:pt>
                  <c:pt idx="149">
                    <c:v>1.44318726890247</c:v>
                  </c:pt>
                  <c:pt idx="150">
                    <c:v>1.501893052330285</c:v>
                  </c:pt>
                  <c:pt idx="151">
                    <c:v>1.3817249246417234</c:v>
                  </c:pt>
                  <c:pt idx="152">
                    <c:v>1.1600321037918988</c:v>
                  </c:pt>
                  <c:pt idx="153">
                    <c:v>1.7028087993631331</c:v>
                  </c:pt>
                  <c:pt idx="154">
                    <c:v>1.3989294455118966</c:v>
                  </c:pt>
                  <c:pt idx="155">
                    <c:v>1.1835894026035447</c:v>
                  </c:pt>
                  <c:pt idx="156">
                    <c:v>1.3062263280960735</c:v>
                  </c:pt>
                  <c:pt idx="157">
                    <c:v>1.0402628800443274</c:v>
                  </c:pt>
                  <c:pt idx="158">
                    <c:v>1.1489684143328738</c:v>
                  </c:pt>
                  <c:pt idx="159">
                    <c:v>1.6372371670469974</c:v>
                  </c:pt>
                  <c:pt idx="160">
                    <c:v>1.4109516196569878</c:v>
                  </c:pt>
                  <c:pt idx="161">
                    <c:v>1.4378399235792614</c:v>
                  </c:pt>
                  <c:pt idx="162">
                    <c:v>1.1555409805463732</c:v>
                  </c:pt>
                  <c:pt idx="163">
                    <c:v>1.207069241940804</c:v>
                  </c:pt>
                  <c:pt idx="164">
                    <c:v>NaN</c:v>
                  </c:pt>
                  <c:pt idx="165">
                    <c:v>1.1768841585924044</c:v>
                  </c:pt>
                  <c:pt idx="166">
                    <c:v>1.1844622202950035</c:v>
                  </c:pt>
                  <c:pt idx="167">
                    <c:v>1.5076691809756682</c:v>
                  </c:pt>
                  <c:pt idx="168">
                    <c:v>1.3500787135589665</c:v>
                  </c:pt>
                  <c:pt idx="169">
                    <c:v>1.1880597035662799</c:v>
                  </c:pt>
                  <c:pt idx="170">
                    <c:v>1.8941920964088421</c:v>
                  </c:pt>
                  <c:pt idx="171">
                    <c:v>1.3652842191735903</c:v>
                  </c:pt>
                  <c:pt idx="172">
                    <c:v>1.516282417438621</c:v>
                  </c:pt>
                  <c:pt idx="173">
                    <c:v>1.362056867401094</c:v>
                  </c:pt>
                  <c:pt idx="174">
                    <c:v>1.0827287649117778</c:v>
                  </c:pt>
                  <c:pt idx="175">
                    <c:v>1.1643778217651501</c:v>
                  </c:pt>
                  <c:pt idx="176">
                    <c:v>1.4459515737208495</c:v>
                  </c:pt>
                  <c:pt idx="177">
                    <c:v>1.036654706445539</c:v>
                  </c:pt>
                  <c:pt idx="178">
                    <c:v>1.27127332596233</c:v>
                  </c:pt>
                  <c:pt idx="179">
                    <c:v>1.322040794446977</c:v>
                  </c:pt>
                  <c:pt idx="180">
                    <c:v>1.5758174889657361</c:v>
                  </c:pt>
                  <c:pt idx="181">
                    <c:v>1.231142477020608</c:v>
                  </c:pt>
                  <c:pt idx="182">
                    <c:v>1.4192766356913005</c:v>
                  </c:pt>
                  <c:pt idx="183">
                    <c:v>1.2162062153087092</c:v>
                  </c:pt>
                  <c:pt idx="184">
                    <c:v>1.1993805727983364</c:v>
                  </c:pt>
                  <c:pt idx="185">
                    <c:v>NaN</c:v>
                  </c:pt>
                  <c:pt idx="186">
                    <c:v>1.5803423477656064</c:v>
                  </c:pt>
                  <c:pt idx="187">
                    <c:v>1.8840154180976842</c:v>
                  </c:pt>
                  <c:pt idx="188">
                    <c:v>1.6084466248877938</c:v>
                  </c:pt>
                  <c:pt idx="189">
                    <c:v>1.53290991525723</c:v>
                  </c:pt>
                  <c:pt idx="190">
                    <c:v>1.4293181185309756</c:v>
                  </c:pt>
                  <c:pt idx="191">
                    <c:v>1.7468218975347227</c:v>
                  </c:pt>
                  <c:pt idx="192">
                    <c:v>1.4889137742457592</c:v>
                  </c:pt>
                  <c:pt idx="193">
                    <c:v>1.2041016080077682</c:v>
                  </c:pt>
                  <c:pt idx="194">
                    <c:v>0.9662783420938403</c:v>
                  </c:pt>
                  <c:pt idx="195">
                    <c:v>1.8136448994454657</c:v>
                  </c:pt>
                  <c:pt idx="196">
                    <c:v>1.531643253748216</c:v>
                  </c:pt>
                  <c:pt idx="197">
                    <c:v>1.9221104763789132</c:v>
                  </c:pt>
                  <c:pt idx="198">
                    <c:v>1.0371209457149533</c:v>
                  </c:pt>
                  <c:pt idx="199">
                    <c:v>1.3821662284774217</c:v>
                  </c:pt>
                  <c:pt idx="200">
                    <c:v>1.2555476240816432</c:v>
                  </c:pt>
                  <c:pt idx="201">
                    <c:v>0.8973790587540886</c:v>
                  </c:pt>
                  <c:pt idx="202">
                    <c:v>1.338993387768328</c:v>
                  </c:pt>
                  <c:pt idx="203">
                    <c:v>1.279436781108645</c:v>
                  </c:pt>
                  <c:pt idx="204">
                    <c:v>1.2796199715903178</c:v>
                  </c:pt>
                  <c:pt idx="205">
                    <c:v>1.2918741037404313</c:v>
                  </c:pt>
                  <c:pt idx="206">
                    <c:v>1.40167125018964</c:v>
                  </c:pt>
                  <c:pt idx="207">
                    <c:v>1.271015024667534</c:v>
                  </c:pt>
                  <c:pt idx="208">
                    <c:v>1.6480926428430465</c:v>
                  </c:pt>
                  <c:pt idx="209">
                    <c:v>1.0765240442045538</c:v>
                  </c:pt>
                  <c:pt idx="210">
                    <c:v>1.5139428439880902</c:v>
                  </c:pt>
                  <c:pt idx="211">
                    <c:v>1.383554452800695</c:v>
                  </c:pt>
                  <c:pt idx="212">
                    <c:v>1.3071548690546422</c:v>
                  </c:pt>
                  <c:pt idx="213">
                    <c:v>NaN</c:v>
                  </c:pt>
                  <c:pt idx="214">
                    <c:v>1.287676622505618</c:v>
                  </c:pt>
                  <c:pt idx="215">
                    <c:v>1.5051228432505503</c:v>
                  </c:pt>
                  <c:pt idx="216">
                    <c:v>1.8035855885734087</c:v>
                  </c:pt>
                  <c:pt idx="217">
                    <c:v>1.1836072648052642</c:v>
                  </c:pt>
                  <c:pt idx="218">
                    <c:v>1.3263937550322957</c:v>
                  </c:pt>
                  <c:pt idx="219">
                    <c:v>1.2088336651339127</c:v>
                  </c:pt>
                  <c:pt idx="220">
                    <c:v>1.0225353310366891</c:v>
                  </c:pt>
                  <c:pt idx="221">
                    <c:v>1.4207955862755028</c:v>
                  </c:pt>
                  <c:pt idx="222">
                    <c:v>1.4153290304363964</c:v>
                  </c:pt>
                  <c:pt idx="223">
                    <c:v>1.2851462083385279</c:v>
                  </c:pt>
                  <c:pt idx="224">
                    <c:v>1.2514418575371167</c:v>
                  </c:pt>
                  <c:pt idx="225">
                    <c:v>1.3684529735202844</c:v>
                  </c:pt>
                  <c:pt idx="226">
                    <c:v>1.183619105996625</c:v>
                  </c:pt>
                  <c:pt idx="227">
                    <c:v>1.1421924698573598</c:v>
                  </c:pt>
                  <c:pt idx="228">
                    <c:v>1.233999532026516</c:v>
                  </c:pt>
                  <c:pt idx="229">
                    <c:v>1.8911821799627582</c:v>
                  </c:pt>
                  <c:pt idx="230">
                    <c:v>1.205998240255692</c:v>
                  </c:pt>
                  <c:pt idx="231">
                    <c:v>1.5110326601097697</c:v>
                  </c:pt>
                  <c:pt idx="232">
                    <c:v>1.1989774800480468</c:v>
                  </c:pt>
                  <c:pt idx="233">
                    <c:v>1.1517239368563565</c:v>
                  </c:pt>
                  <c:pt idx="234">
                    <c:v>NaN</c:v>
                  </c:pt>
                  <c:pt idx="235">
                    <c:v>1.2047303955808886</c:v>
                  </c:pt>
                  <c:pt idx="236">
                    <c:v>1.1798049275890676</c:v>
                  </c:pt>
                  <c:pt idx="237">
                    <c:v>1.5516815639027293</c:v>
                  </c:pt>
                  <c:pt idx="238">
                    <c:v>1.5909512306122586</c:v>
                  </c:pt>
                  <c:pt idx="239">
                    <c:v>1.4237144018747205</c:v>
                  </c:pt>
                  <c:pt idx="240">
                    <c:v>1.4035685285729294</c:v>
                  </c:pt>
                  <c:pt idx="241">
                    <c:v>1.527322521741592</c:v>
                  </c:pt>
                  <c:pt idx="242">
                    <c:v>1.2427239034829007</c:v>
                  </c:pt>
                  <c:pt idx="243">
                    <c:v>1.1685510660708331</c:v>
                  </c:pt>
                  <c:pt idx="244">
                    <c:v>1.4834929087936821</c:v>
                  </c:pt>
                  <c:pt idx="245">
                    <c:v>1.285587642965158</c:v>
                  </c:pt>
                  <c:pt idx="246">
                    <c:v>2.410708631579439</c:v>
                  </c:pt>
                  <c:pt idx="247">
                    <c:v>1.104778230912597</c:v>
                  </c:pt>
                  <c:pt idx="248">
                    <c:v>1.2625981533298507</c:v>
                  </c:pt>
                  <c:pt idx="249">
                    <c:v>1.9218660357211945</c:v>
                  </c:pt>
                  <c:pt idx="250">
                    <c:v>1.0074183200081634</c:v>
                  </c:pt>
                  <c:pt idx="251">
                    <c:v>1.2817470673487392</c:v>
                  </c:pt>
                  <c:pt idx="252">
                    <c:v>1.6473881776024584</c:v>
                  </c:pt>
                  <c:pt idx="253">
                    <c:v>1.1462628177827394</c:v>
                  </c:pt>
                  <c:pt idx="254">
                    <c:v>1.2923090562355632</c:v>
                  </c:pt>
                  <c:pt idx="255">
                    <c:v>1.1118170018575881</c:v>
                  </c:pt>
                  <c:pt idx="256">
                    <c:v>NaN</c:v>
                  </c:pt>
                  <c:pt idx="257">
                    <c:v>1.1913491774206975</c:v>
                  </c:pt>
                  <c:pt idx="258">
                    <c:v>1.1241863212374525</c:v>
                  </c:pt>
                  <c:pt idx="259">
                    <c:v>1.3438311484348375</c:v>
                  </c:pt>
                  <c:pt idx="260">
                    <c:v>1.1910072892806767</c:v>
                  </c:pt>
                  <c:pt idx="261">
                    <c:v>0.86302197388477</c:v>
                  </c:pt>
                  <c:pt idx="262">
                    <c:v>1.0749875199755898</c:v>
                  </c:pt>
                  <c:pt idx="263">
                    <c:v>1.1157414130069654</c:v>
                  </c:pt>
                  <c:pt idx="264">
                    <c:v>1.0623138634069385</c:v>
                  </c:pt>
                  <c:pt idx="265">
                    <c:v>1.1113527774764265</c:v>
                  </c:pt>
                  <c:pt idx="266">
                    <c:v>1.2127185367960536</c:v>
                  </c:pt>
                  <c:pt idx="267">
                    <c:v>0.8382302059728453</c:v>
                  </c:pt>
                  <c:pt idx="268">
                    <c:v>0.9467074079272386</c:v>
                  </c:pt>
                  <c:pt idx="269">
                    <c:v>1.2829394191693488</c:v>
                  </c:pt>
                  <c:pt idx="270">
                    <c:v>1.3027644873886413</c:v>
                  </c:pt>
                  <c:pt idx="271">
                    <c:v>1.4227362743302052</c:v>
                  </c:pt>
                  <c:pt idx="272">
                    <c:v>NaN</c:v>
                  </c:pt>
                  <c:pt idx="273">
                    <c:v>1.603363042135264</c:v>
                  </c:pt>
                  <c:pt idx="274">
                    <c:v>1.6508009075599794</c:v>
                  </c:pt>
                  <c:pt idx="275">
                    <c:v>1.9756919262692296</c:v>
                  </c:pt>
                  <c:pt idx="276">
                    <c:v>1.6039134657375165</c:v>
                  </c:pt>
                  <c:pt idx="277">
                    <c:v>1.5071932804078259</c:v>
                  </c:pt>
                  <c:pt idx="278">
                    <c:v>1.8316102281867863</c:v>
                  </c:pt>
                  <c:pt idx="279">
                    <c:v>2.675177982871535</c:v>
                  </c:pt>
                  <c:pt idx="280">
                    <c:v>2.68600233891636</c:v>
                  </c:pt>
                  <c:pt idx="281">
                    <c:v>1.4938198615799259</c:v>
                  </c:pt>
                  <c:pt idx="282">
                    <c:v>1.8498829036561748</c:v>
                  </c:pt>
                  <c:pt idx="283">
                    <c:v>1.342886351923811</c:v>
                  </c:pt>
                  <c:pt idx="284">
                    <c:v>2.3402729967758606</c:v>
                  </c:pt>
                  <c:pt idx="285">
                    <c:v>1.7896256432892166</c:v>
                  </c:pt>
                  <c:pt idx="286">
                    <c:v>2.9081862403956826</c:v>
                  </c:pt>
                  <c:pt idx="287">
                    <c:v>2.0548462457292693</c:v>
                  </c:pt>
                  <c:pt idx="288">
                    <c:v>1.7200868048683482</c:v>
                  </c:pt>
                  <c:pt idx="289">
                    <c:v>1.83567450508626</c:v>
                  </c:pt>
                  <c:pt idx="290">
                    <c:v>1.7733138724196351</c:v>
                  </c:pt>
                  <c:pt idx="291">
                    <c:v>1.5975610040619426</c:v>
                  </c:pt>
                  <c:pt idx="292">
                    <c:v>1.9060497128720044</c:v>
                  </c:pt>
                  <c:pt idx="293">
                    <c:v>2.0813028413724233</c:v>
                  </c:pt>
                  <c:pt idx="294">
                    <c:v>1.890093624380416</c:v>
                  </c:pt>
                  <c:pt idx="295">
                    <c:v>1.3141273295957916</c:v>
                  </c:pt>
                  <c:pt idx="296">
                    <c:v>2.885675640371673</c:v>
                  </c:pt>
                  <c:pt idx="297">
                    <c:v>2.515036678056859</c:v>
                  </c:pt>
                  <c:pt idx="298">
                    <c:v>NaN</c:v>
                  </c:pt>
                  <c:pt idx="299">
                    <c:v>0.9539261775959318</c:v>
                  </c:pt>
                  <c:pt idx="300">
                    <c:v>1.1969463368100008</c:v>
                  </c:pt>
                  <c:pt idx="301">
                    <c:v>1.0895011007283628</c:v>
                  </c:pt>
                  <c:pt idx="302">
                    <c:v>1.0228535330281119</c:v>
                  </c:pt>
                  <c:pt idx="303">
                    <c:v>0.9026982602189371</c:v>
                  </c:pt>
                  <c:pt idx="304">
                    <c:v>1.2310500336520924</c:v>
                  </c:pt>
                  <c:pt idx="305">
                    <c:v>0.8371093141934516</c:v>
                  </c:pt>
                  <c:pt idx="306">
                    <c:v>1.0512053378097796</c:v>
                  </c:pt>
                  <c:pt idx="307">
                    <c:v>1.0670487770170212</c:v>
                  </c:pt>
                  <c:pt idx="308">
                    <c:v>1.097174397881595</c:v>
                  </c:pt>
                  <c:pt idx="309">
                    <c:v>1.30251878830423</c:v>
                  </c:pt>
                  <c:pt idx="310">
                    <c:v>1.007556530481235</c:v>
                  </c:pt>
                  <c:pt idx="311">
                    <c:v>1.2970748302953972</c:v>
                  </c:pt>
                  <c:pt idx="312">
                    <c:v>1.2516163861397978</c:v>
                  </c:pt>
                  <c:pt idx="313">
                    <c:v>1.018904644866094</c:v>
                  </c:pt>
                  <c:pt idx="314">
                    <c:v>1.3699635406139166</c:v>
                  </c:pt>
                  <c:pt idx="315">
                    <c:v>1.255069804365629</c:v>
                  </c:pt>
                  <c:pt idx="316">
                    <c:v>1.2033908426145672</c:v>
                  </c:pt>
                  <c:pt idx="317">
                    <c:v>1.2639268300118616</c:v>
                  </c:pt>
                  <c:pt idx="318">
                    <c:v>1.4224423759912028</c:v>
                  </c:pt>
                  <c:pt idx="319">
                    <c:v>1.1934220055753855</c:v>
                  </c:pt>
                  <c:pt idx="320">
                    <c:v>1.0551272150216562</c:v>
                  </c:pt>
                  <c:pt idx="321">
                    <c:v>1.289055624120735</c:v>
                  </c:pt>
                </c:numCache>
              </c:numRef>
            </c:plus>
            <c:minus>
              <c:numRef>
                <c:f>DATATABLE!$K$4:$K$325</c:f>
                <c:numCache>
                  <c:ptCount val="322"/>
                  <c:pt idx="0">
                    <c:v>1.5288321229856017</c:v>
                  </c:pt>
                  <c:pt idx="1">
                    <c:v>1.8216092477041368</c:v>
                  </c:pt>
                  <c:pt idx="2">
                    <c:v>2.005649428258316</c:v>
                  </c:pt>
                  <c:pt idx="3">
                    <c:v>1.4489945248330471</c:v>
                  </c:pt>
                  <c:pt idx="4">
                    <c:v>1.5834134646730558</c:v>
                  </c:pt>
                  <c:pt idx="5">
                    <c:v>1.5404850562439343</c:v>
                  </c:pt>
                  <c:pt idx="6">
                    <c:v>1.6206107297989103</c:v>
                  </c:pt>
                  <c:pt idx="7">
                    <c:v>1.3897012361197003</c:v>
                  </c:pt>
                  <c:pt idx="8">
                    <c:v>1.4117483620035287</c:v>
                  </c:pt>
                  <c:pt idx="9">
                    <c:v>1.52378587643609</c:v>
                  </c:pt>
                  <c:pt idx="10">
                    <c:v>1.9622855989398502</c:v>
                  </c:pt>
                  <c:pt idx="11">
                    <c:v>1.581414164298911</c:v>
                  </c:pt>
                  <c:pt idx="12">
                    <c:v>1.7979456858074911</c:v>
                  </c:pt>
                  <c:pt idx="13">
                    <c:v>1.4161711043236807</c:v>
                  </c:pt>
                  <c:pt idx="14">
                    <c:v>1.5304222537726488</c:v>
                  </c:pt>
                  <c:pt idx="15">
                    <c:v>1.4746074124494228</c:v>
                  </c:pt>
                  <c:pt idx="16">
                    <c:v>1.1723289047371743</c:v>
                  </c:pt>
                  <c:pt idx="17">
                    <c:v>1.3743481782935163</c:v>
                  </c:pt>
                  <c:pt idx="18">
                    <c:v>1.357089102851372</c:v>
                  </c:pt>
                  <c:pt idx="19">
                    <c:v>1.8132586008878775</c:v>
                  </c:pt>
                  <c:pt idx="20">
                    <c:v>1.3464601818924393</c:v>
                  </c:pt>
                  <c:pt idx="21">
                    <c:v>1.212334329855345</c:v>
                  </c:pt>
                  <c:pt idx="22">
                    <c:v>1.2645370386132875</c:v>
                  </c:pt>
                  <c:pt idx="23">
                    <c:v>1.3516228712640022</c:v>
                  </c:pt>
                  <c:pt idx="24">
                    <c:v>1.4755786519915475</c:v>
                  </c:pt>
                  <c:pt idx="25">
                    <c:v>1.4306852956313918</c:v>
                  </c:pt>
                  <c:pt idx="26">
                    <c:v>1.88963672036801</c:v>
                  </c:pt>
                  <c:pt idx="27">
                    <c:v>1.1336494199898368</c:v>
                  </c:pt>
                  <c:pt idx="28">
                    <c:v>NaN</c:v>
                  </c:pt>
                  <c:pt idx="29">
                    <c:v>1.5685074075766359</c:v>
                  </c:pt>
                  <c:pt idx="30">
                    <c:v>1.4501827237545228</c:v>
                  </c:pt>
                  <c:pt idx="31">
                    <c:v>1.5573603568030947</c:v>
                  </c:pt>
                  <c:pt idx="32">
                    <c:v>1.2703848056105915</c:v>
                  </c:pt>
                  <c:pt idx="33">
                    <c:v>1.3643144052333245</c:v>
                  </c:pt>
                  <c:pt idx="34">
                    <c:v>1.339335786351148</c:v>
                  </c:pt>
                  <c:pt idx="35">
                    <c:v>1.173270652723435</c:v>
                  </c:pt>
                  <c:pt idx="36">
                    <c:v>1.2735902237825947</c:v>
                  </c:pt>
                  <c:pt idx="37">
                    <c:v>1.285205227271602</c:v>
                  </c:pt>
                  <c:pt idx="38">
                    <c:v>1.608887970692141</c:v>
                  </c:pt>
                  <c:pt idx="39">
                    <c:v>1.3799345211884528</c:v>
                  </c:pt>
                  <c:pt idx="40">
                    <c:v>1.4254920911815887</c:v>
                  </c:pt>
                  <c:pt idx="41">
                    <c:v>1.3501733175880197</c:v>
                  </c:pt>
                  <c:pt idx="42">
                    <c:v>1.3721216850637319</c:v>
                  </c:pt>
                  <c:pt idx="43">
                    <c:v>1.3286579903537543</c:v>
                  </c:pt>
                  <c:pt idx="44">
                    <c:v>1.3030184842122132</c:v>
                  </c:pt>
                  <c:pt idx="45">
                    <c:v>0.9524670262117674</c:v>
                  </c:pt>
                  <c:pt idx="46">
                    <c:v>1.3930753897861692</c:v>
                  </c:pt>
                  <c:pt idx="47">
                    <c:v>1.6747163477237592</c:v>
                  </c:pt>
                  <c:pt idx="48">
                    <c:v>1.2658503574758413</c:v>
                  </c:pt>
                  <c:pt idx="49">
                    <c:v>1.3349119500505324</c:v>
                  </c:pt>
                  <c:pt idx="50">
                    <c:v>1.1834135202648532</c:v>
                  </c:pt>
                  <c:pt idx="51">
                    <c:v>1.6940850211522047</c:v>
                  </c:pt>
                  <c:pt idx="52">
                    <c:v>NaN</c:v>
                  </c:pt>
                  <c:pt idx="53">
                    <c:v>1.3755766508305456</c:v>
                  </c:pt>
                  <c:pt idx="54">
                    <c:v>1.713701299936865</c:v>
                  </c:pt>
                  <c:pt idx="55">
                    <c:v>1.6542937254193646</c:v>
                  </c:pt>
                  <c:pt idx="56">
                    <c:v>1.4040199196241332</c:v>
                  </c:pt>
                  <c:pt idx="57">
                    <c:v>1.5783530946400504</c:v>
                  </c:pt>
                  <c:pt idx="58">
                    <c:v>1.6208657769989365</c:v>
                  </c:pt>
                  <c:pt idx="59">
                    <c:v>1.7121262344288457</c:v>
                  </c:pt>
                  <c:pt idx="60">
                    <c:v>1.5054937157510384</c:v>
                  </c:pt>
                  <c:pt idx="61">
                    <c:v>1.4061366613837833</c:v>
                  </c:pt>
                  <c:pt idx="62">
                    <c:v>1.588131287417749</c:v>
                  </c:pt>
                  <c:pt idx="63">
                    <c:v>1.779165566044849</c:v>
                  </c:pt>
                  <c:pt idx="64">
                    <c:v>1.4020042154683239</c:v>
                  </c:pt>
                  <c:pt idx="65">
                    <c:v>1.500431599287257</c:v>
                  </c:pt>
                  <c:pt idx="66">
                    <c:v>1.5616627215098156</c:v>
                  </c:pt>
                  <c:pt idx="67">
                    <c:v>1.3372181333859423</c:v>
                  </c:pt>
                  <c:pt idx="68">
                    <c:v>1.2937369997101342</c:v>
                  </c:pt>
                  <c:pt idx="69">
                    <c:v>1.600513177464343</c:v>
                  </c:pt>
                  <c:pt idx="70">
                    <c:v>1.5072561195994538</c:v>
                  </c:pt>
                  <c:pt idx="71">
                    <c:v>1.5157753989969436</c:v>
                  </c:pt>
                  <c:pt idx="72">
                    <c:v>1.354277527223502</c:v>
                  </c:pt>
                  <c:pt idx="73">
                    <c:v>NaN</c:v>
                  </c:pt>
                  <c:pt idx="74">
                    <c:v>1.164706140182048</c:v>
                  </c:pt>
                  <c:pt idx="75">
                    <c:v>1.1165990209061043</c:v>
                  </c:pt>
                  <c:pt idx="76">
                    <c:v>1.5378998797521692</c:v>
                  </c:pt>
                  <c:pt idx="77">
                    <c:v>1.0158054516307118</c:v>
                  </c:pt>
                  <c:pt idx="78">
                    <c:v>1.2802588806615223</c:v>
                  </c:pt>
                  <c:pt idx="79">
                    <c:v>2.355828351048306</c:v>
                  </c:pt>
                  <c:pt idx="80">
                    <c:v>1.0835382742679904</c:v>
                  </c:pt>
                  <c:pt idx="81">
                    <c:v>1.2040942155777685</c:v>
                  </c:pt>
                  <c:pt idx="82">
                    <c:v>1.386832933693018</c:v>
                  </c:pt>
                  <c:pt idx="83">
                    <c:v>1.1126990120491342</c:v>
                  </c:pt>
                  <c:pt idx="84">
                    <c:v>1.2602559237862039</c:v>
                  </c:pt>
                  <c:pt idx="85">
                    <c:v>0.9573355814718187</c:v>
                  </c:pt>
                  <c:pt idx="86">
                    <c:v>1.2749200603234812</c:v>
                  </c:pt>
                  <c:pt idx="87">
                    <c:v>0.9450950848244339</c:v>
                  </c:pt>
                  <c:pt idx="88">
                    <c:v>1.3053068263790806</c:v>
                  </c:pt>
                  <c:pt idx="89">
                    <c:v>1.1388537752787808</c:v>
                  </c:pt>
                  <c:pt idx="90">
                    <c:v>1.0823901573087102</c:v>
                  </c:pt>
                  <c:pt idx="91">
                    <c:v>1.0294715480174688</c:v>
                  </c:pt>
                  <c:pt idx="92">
                    <c:v>1.3923265274262633</c:v>
                  </c:pt>
                  <c:pt idx="93">
                    <c:v>0.769622038910839</c:v>
                  </c:pt>
                  <c:pt idx="94">
                    <c:v>NaN</c:v>
                  </c:pt>
                  <c:pt idx="95">
                    <c:v>1.249410849424315</c:v>
                  </c:pt>
                  <c:pt idx="96">
                    <c:v>1.3494583449291664</c:v>
                  </c:pt>
                  <c:pt idx="97">
                    <c:v>1.1022034759411437</c:v>
                  </c:pt>
                  <c:pt idx="98">
                    <c:v>1.024194277667867</c:v>
                  </c:pt>
                  <c:pt idx="99">
                    <c:v>1.3938708066041343</c:v>
                  </c:pt>
                  <c:pt idx="100">
                    <c:v>1.413496291212681</c:v>
                  </c:pt>
                  <c:pt idx="101">
                    <c:v>1.884263453000301</c:v>
                  </c:pt>
                  <c:pt idx="102">
                    <c:v>1.513642470716281</c:v>
                  </c:pt>
                  <c:pt idx="103">
                    <c:v>1.2916363863135771</c:v>
                  </c:pt>
                  <c:pt idx="104">
                    <c:v>1.1266479924043615</c:v>
                  </c:pt>
                  <c:pt idx="105">
                    <c:v>1.3634695092434868</c:v>
                  </c:pt>
                  <c:pt idx="106">
                    <c:v>1.2525005282881807</c:v>
                  </c:pt>
                  <c:pt idx="107">
                    <c:v>1.239442460562179</c:v>
                  </c:pt>
                  <c:pt idx="108">
                    <c:v>1.4647669689438203</c:v>
                  </c:pt>
                  <c:pt idx="109">
                    <c:v>1.5334881705153514</c:v>
                  </c:pt>
                  <c:pt idx="110">
                    <c:v>1.5823675643833468</c:v>
                  </c:pt>
                  <c:pt idx="111">
                    <c:v>1.2548244324905866</c:v>
                  </c:pt>
                  <c:pt idx="112">
                    <c:v>1.245410600647638</c:v>
                  </c:pt>
                  <c:pt idx="113">
                    <c:v>1.068278971183556</c:v>
                  </c:pt>
                  <c:pt idx="114">
                    <c:v>1.2586586742746597</c:v>
                  </c:pt>
                  <c:pt idx="115">
                    <c:v>1.516954577116536</c:v>
                  </c:pt>
                  <c:pt idx="116">
                    <c:v>1.5529056206586844</c:v>
                  </c:pt>
                  <c:pt idx="117">
                    <c:v>1.471045572385421</c:v>
                  </c:pt>
                  <c:pt idx="118">
                    <c:v>NaN</c:v>
                  </c:pt>
                  <c:pt idx="119">
                    <c:v>0.9827097083170422</c:v>
                  </c:pt>
                  <c:pt idx="120">
                    <c:v>1.1223742659249858</c:v>
                  </c:pt>
                  <c:pt idx="121">
                    <c:v>1.4319622877778642</c:v>
                  </c:pt>
                  <c:pt idx="122">
                    <c:v>1.1023708771051872</c:v>
                  </c:pt>
                  <c:pt idx="123">
                    <c:v>1.2911703482665349</c:v>
                  </c:pt>
                  <c:pt idx="124">
                    <c:v>1.3606367672736042</c:v>
                  </c:pt>
                  <c:pt idx="125">
                    <c:v>1.1528735783450372</c:v>
                  </c:pt>
                  <c:pt idx="126">
                    <c:v>1.2006759834859437</c:v>
                  </c:pt>
                  <c:pt idx="127">
                    <c:v>0.8755525096837395</c:v>
                  </c:pt>
                  <c:pt idx="128">
                    <c:v>1.2632808694623705</c:v>
                  </c:pt>
                  <c:pt idx="129">
                    <c:v>1.2039335797919826</c:v>
                  </c:pt>
                  <c:pt idx="130">
                    <c:v>1.01423351393737</c:v>
                  </c:pt>
                  <c:pt idx="131">
                    <c:v>1.1475894001689007</c:v>
                  </c:pt>
                  <c:pt idx="132">
                    <c:v>0.9921280048041865</c:v>
                  </c:pt>
                  <c:pt idx="133">
                    <c:v>1.473509283764777</c:v>
                  </c:pt>
                  <c:pt idx="134">
                    <c:v>1.4172833982983875</c:v>
                  </c:pt>
                  <c:pt idx="135">
                    <c:v>1.1317684768052914</c:v>
                  </c:pt>
                  <c:pt idx="136">
                    <c:v>1.1218624937603394</c:v>
                  </c:pt>
                  <c:pt idx="137">
                    <c:v>1.1423288137668592</c:v>
                  </c:pt>
                  <c:pt idx="138">
                    <c:v>0.9338922817125948</c:v>
                  </c:pt>
                  <c:pt idx="139">
                    <c:v>NaN</c:v>
                  </c:pt>
                  <c:pt idx="140">
                    <c:v>1.4638219912965766</c:v>
                  </c:pt>
                  <c:pt idx="141">
                    <c:v>1.965353917572351</c:v>
                  </c:pt>
                  <c:pt idx="142">
                    <c:v>1.1493936752582385</c:v>
                  </c:pt>
                  <c:pt idx="143">
                    <c:v>1.567433180430509</c:v>
                  </c:pt>
                  <c:pt idx="144">
                    <c:v>1.2756528700996732</c:v>
                  </c:pt>
                  <c:pt idx="145">
                    <c:v>1.4166459444620045</c:v>
                  </c:pt>
                  <c:pt idx="146">
                    <c:v>1.2263021290193095</c:v>
                  </c:pt>
                  <c:pt idx="147">
                    <c:v>1.1971313920700055</c:v>
                  </c:pt>
                  <c:pt idx="148">
                    <c:v>1.5633595259556543</c:v>
                  </c:pt>
                  <c:pt idx="149">
                    <c:v>1.44318726890247</c:v>
                  </c:pt>
                  <c:pt idx="150">
                    <c:v>1.501893052330285</c:v>
                  </c:pt>
                  <c:pt idx="151">
                    <c:v>1.3817249246417234</c:v>
                  </c:pt>
                  <c:pt idx="152">
                    <c:v>1.1600321037918988</c:v>
                  </c:pt>
                  <c:pt idx="153">
                    <c:v>1.7028087993631331</c:v>
                  </c:pt>
                  <c:pt idx="154">
                    <c:v>1.3989294455118966</c:v>
                  </c:pt>
                  <c:pt idx="155">
                    <c:v>1.1835894026035447</c:v>
                  </c:pt>
                  <c:pt idx="156">
                    <c:v>1.3062263280960735</c:v>
                  </c:pt>
                  <c:pt idx="157">
                    <c:v>1.0402628800443274</c:v>
                  </c:pt>
                  <c:pt idx="158">
                    <c:v>1.1489684143328738</c:v>
                  </c:pt>
                  <c:pt idx="159">
                    <c:v>1.6372371670469974</c:v>
                  </c:pt>
                  <c:pt idx="160">
                    <c:v>1.4109516196569878</c:v>
                  </c:pt>
                  <c:pt idx="161">
                    <c:v>1.4378399235792614</c:v>
                  </c:pt>
                  <c:pt idx="162">
                    <c:v>1.1555409805463732</c:v>
                  </c:pt>
                  <c:pt idx="163">
                    <c:v>1.207069241940804</c:v>
                  </c:pt>
                  <c:pt idx="164">
                    <c:v>NaN</c:v>
                  </c:pt>
                  <c:pt idx="165">
                    <c:v>1.1768841585924044</c:v>
                  </c:pt>
                  <c:pt idx="166">
                    <c:v>1.1844622202950035</c:v>
                  </c:pt>
                  <c:pt idx="167">
                    <c:v>1.5076691809756682</c:v>
                  </c:pt>
                  <c:pt idx="168">
                    <c:v>1.3500787135589665</c:v>
                  </c:pt>
                  <c:pt idx="169">
                    <c:v>1.1880597035662799</c:v>
                  </c:pt>
                  <c:pt idx="170">
                    <c:v>1.8941920964088421</c:v>
                  </c:pt>
                  <c:pt idx="171">
                    <c:v>1.3652842191735903</c:v>
                  </c:pt>
                  <c:pt idx="172">
                    <c:v>1.516282417438621</c:v>
                  </c:pt>
                  <c:pt idx="173">
                    <c:v>1.362056867401094</c:v>
                  </c:pt>
                  <c:pt idx="174">
                    <c:v>1.0827287649117778</c:v>
                  </c:pt>
                  <c:pt idx="175">
                    <c:v>1.1643778217651501</c:v>
                  </c:pt>
                  <c:pt idx="176">
                    <c:v>1.4459515737208495</c:v>
                  </c:pt>
                  <c:pt idx="177">
                    <c:v>1.036654706445539</c:v>
                  </c:pt>
                  <c:pt idx="178">
                    <c:v>1.27127332596233</c:v>
                  </c:pt>
                  <c:pt idx="179">
                    <c:v>1.322040794446977</c:v>
                  </c:pt>
                  <c:pt idx="180">
                    <c:v>1.5758174889657361</c:v>
                  </c:pt>
                  <c:pt idx="181">
                    <c:v>1.231142477020608</c:v>
                  </c:pt>
                  <c:pt idx="182">
                    <c:v>1.4192766356913005</c:v>
                  </c:pt>
                  <c:pt idx="183">
                    <c:v>1.2162062153087092</c:v>
                  </c:pt>
                  <c:pt idx="184">
                    <c:v>1.1993805727983364</c:v>
                  </c:pt>
                  <c:pt idx="185">
                    <c:v>NaN</c:v>
                  </c:pt>
                  <c:pt idx="186">
                    <c:v>1.5803423477656064</c:v>
                  </c:pt>
                  <c:pt idx="187">
                    <c:v>1.8840154180976842</c:v>
                  </c:pt>
                  <c:pt idx="188">
                    <c:v>1.6084466248877938</c:v>
                  </c:pt>
                  <c:pt idx="189">
                    <c:v>1.53290991525723</c:v>
                  </c:pt>
                  <c:pt idx="190">
                    <c:v>1.4293181185309756</c:v>
                  </c:pt>
                  <c:pt idx="191">
                    <c:v>1.7468218975347227</c:v>
                  </c:pt>
                  <c:pt idx="192">
                    <c:v>1.4889137742457592</c:v>
                  </c:pt>
                  <c:pt idx="193">
                    <c:v>1.2041016080077682</c:v>
                  </c:pt>
                  <c:pt idx="194">
                    <c:v>0.9662783420938403</c:v>
                  </c:pt>
                  <c:pt idx="195">
                    <c:v>1.8136448994454657</c:v>
                  </c:pt>
                  <c:pt idx="196">
                    <c:v>1.531643253748216</c:v>
                  </c:pt>
                  <c:pt idx="197">
                    <c:v>1.9221104763789132</c:v>
                  </c:pt>
                  <c:pt idx="198">
                    <c:v>1.0371209457149533</c:v>
                  </c:pt>
                  <c:pt idx="199">
                    <c:v>1.3821662284774217</c:v>
                  </c:pt>
                  <c:pt idx="200">
                    <c:v>1.2555476240816432</c:v>
                  </c:pt>
                  <c:pt idx="201">
                    <c:v>0.8973790587540886</c:v>
                  </c:pt>
                  <c:pt idx="202">
                    <c:v>1.338993387768328</c:v>
                  </c:pt>
                  <c:pt idx="203">
                    <c:v>1.279436781108645</c:v>
                  </c:pt>
                  <c:pt idx="204">
                    <c:v>1.2796199715903178</c:v>
                  </c:pt>
                  <c:pt idx="205">
                    <c:v>1.2918741037404313</c:v>
                  </c:pt>
                  <c:pt idx="206">
                    <c:v>1.40167125018964</c:v>
                  </c:pt>
                  <c:pt idx="207">
                    <c:v>1.271015024667534</c:v>
                  </c:pt>
                  <c:pt idx="208">
                    <c:v>1.6480926428430465</c:v>
                  </c:pt>
                  <c:pt idx="209">
                    <c:v>1.0765240442045538</c:v>
                  </c:pt>
                  <c:pt idx="210">
                    <c:v>1.5139428439880902</c:v>
                  </c:pt>
                  <c:pt idx="211">
                    <c:v>1.383554452800695</c:v>
                  </c:pt>
                  <c:pt idx="212">
                    <c:v>1.3071548690546422</c:v>
                  </c:pt>
                  <c:pt idx="213">
                    <c:v>NaN</c:v>
                  </c:pt>
                  <c:pt idx="214">
                    <c:v>1.287676622505618</c:v>
                  </c:pt>
                  <c:pt idx="215">
                    <c:v>1.5051228432505503</c:v>
                  </c:pt>
                  <c:pt idx="216">
                    <c:v>1.8035855885734087</c:v>
                  </c:pt>
                  <c:pt idx="217">
                    <c:v>1.1836072648052642</c:v>
                  </c:pt>
                  <c:pt idx="218">
                    <c:v>1.3263937550322957</c:v>
                  </c:pt>
                  <c:pt idx="219">
                    <c:v>1.2088336651339127</c:v>
                  </c:pt>
                  <c:pt idx="220">
                    <c:v>1.0225353310366891</c:v>
                  </c:pt>
                  <c:pt idx="221">
                    <c:v>1.4207955862755028</c:v>
                  </c:pt>
                  <c:pt idx="222">
                    <c:v>1.4153290304363964</c:v>
                  </c:pt>
                  <c:pt idx="223">
                    <c:v>1.2851462083385279</c:v>
                  </c:pt>
                  <c:pt idx="224">
                    <c:v>1.2514418575371167</c:v>
                  </c:pt>
                  <c:pt idx="225">
                    <c:v>1.3684529735202844</c:v>
                  </c:pt>
                  <c:pt idx="226">
                    <c:v>1.183619105996625</c:v>
                  </c:pt>
                  <c:pt idx="227">
                    <c:v>1.1421924698573598</c:v>
                  </c:pt>
                  <c:pt idx="228">
                    <c:v>1.233999532026516</c:v>
                  </c:pt>
                  <c:pt idx="229">
                    <c:v>1.8911821799627582</c:v>
                  </c:pt>
                  <c:pt idx="230">
                    <c:v>1.205998240255692</c:v>
                  </c:pt>
                  <c:pt idx="231">
                    <c:v>1.5110326601097697</c:v>
                  </c:pt>
                  <c:pt idx="232">
                    <c:v>1.1989774800480468</c:v>
                  </c:pt>
                  <c:pt idx="233">
                    <c:v>1.1517239368563565</c:v>
                  </c:pt>
                  <c:pt idx="234">
                    <c:v>NaN</c:v>
                  </c:pt>
                  <c:pt idx="235">
                    <c:v>1.2047303955808886</c:v>
                  </c:pt>
                  <c:pt idx="236">
                    <c:v>1.1798049275890676</c:v>
                  </c:pt>
                  <c:pt idx="237">
                    <c:v>1.5516815639027293</c:v>
                  </c:pt>
                  <c:pt idx="238">
                    <c:v>1.5909512306122586</c:v>
                  </c:pt>
                  <c:pt idx="239">
                    <c:v>1.4237144018747205</c:v>
                  </c:pt>
                  <c:pt idx="240">
                    <c:v>1.4035685285729294</c:v>
                  </c:pt>
                  <c:pt idx="241">
                    <c:v>1.527322521741592</c:v>
                  </c:pt>
                  <c:pt idx="242">
                    <c:v>1.2427239034829007</c:v>
                  </c:pt>
                  <c:pt idx="243">
                    <c:v>1.1685510660708331</c:v>
                  </c:pt>
                  <c:pt idx="244">
                    <c:v>1.4834929087936821</c:v>
                  </c:pt>
                  <c:pt idx="245">
                    <c:v>1.285587642965158</c:v>
                  </c:pt>
                  <c:pt idx="246">
                    <c:v>2.410708631579439</c:v>
                  </c:pt>
                  <c:pt idx="247">
                    <c:v>1.104778230912597</c:v>
                  </c:pt>
                  <c:pt idx="248">
                    <c:v>1.2625981533298507</c:v>
                  </c:pt>
                  <c:pt idx="249">
                    <c:v>1.9218660357211945</c:v>
                  </c:pt>
                  <c:pt idx="250">
                    <c:v>1.0074183200081634</c:v>
                  </c:pt>
                  <c:pt idx="251">
                    <c:v>1.2817470673487392</c:v>
                  </c:pt>
                  <c:pt idx="252">
                    <c:v>1.6473881776024584</c:v>
                  </c:pt>
                  <c:pt idx="253">
                    <c:v>1.1462628177827394</c:v>
                  </c:pt>
                  <c:pt idx="254">
                    <c:v>1.2923090562355632</c:v>
                  </c:pt>
                  <c:pt idx="255">
                    <c:v>1.1118170018575881</c:v>
                  </c:pt>
                  <c:pt idx="256">
                    <c:v>NaN</c:v>
                  </c:pt>
                  <c:pt idx="257">
                    <c:v>1.1913491774206975</c:v>
                  </c:pt>
                  <c:pt idx="258">
                    <c:v>1.1241863212374525</c:v>
                  </c:pt>
                  <c:pt idx="259">
                    <c:v>1.3438311484348375</c:v>
                  </c:pt>
                  <c:pt idx="260">
                    <c:v>1.1910072892806767</c:v>
                  </c:pt>
                  <c:pt idx="261">
                    <c:v>0.86302197388477</c:v>
                  </c:pt>
                  <c:pt idx="262">
                    <c:v>1.0749875199755898</c:v>
                  </c:pt>
                  <c:pt idx="263">
                    <c:v>1.1157414130069654</c:v>
                  </c:pt>
                  <c:pt idx="264">
                    <c:v>1.0623138634069385</c:v>
                  </c:pt>
                  <c:pt idx="265">
                    <c:v>1.1113527774764265</c:v>
                  </c:pt>
                  <c:pt idx="266">
                    <c:v>1.2127185367960536</c:v>
                  </c:pt>
                  <c:pt idx="267">
                    <c:v>0.8382302059728453</c:v>
                  </c:pt>
                  <c:pt idx="268">
                    <c:v>0.9467074079272386</c:v>
                  </c:pt>
                  <c:pt idx="269">
                    <c:v>1.2829394191693488</c:v>
                  </c:pt>
                  <c:pt idx="270">
                    <c:v>1.3027644873886413</c:v>
                  </c:pt>
                  <c:pt idx="271">
                    <c:v>1.4227362743302052</c:v>
                  </c:pt>
                  <c:pt idx="272">
                    <c:v>NaN</c:v>
                  </c:pt>
                  <c:pt idx="273">
                    <c:v>1.603363042135264</c:v>
                  </c:pt>
                  <c:pt idx="274">
                    <c:v>1.6508009075599794</c:v>
                  </c:pt>
                  <c:pt idx="275">
                    <c:v>1.9756919262692296</c:v>
                  </c:pt>
                  <c:pt idx="276">
                    <c:v>1.6039134657375165</c:v>
                  </c:pt>
                  <c:pt idx="277">
                    <c:v>1.5071932804078259</c:v>
                  </c:pt>
                  <c:pt idx="278">
                    <c:v>1.8316102281867863</c:v>
                  </c:pt>
                  <c:pt idx="279">
                    <c:v>2.675177982871535</c:v>
                  </c:pt>
                  <c:pt idx="280">
                    <c:v>2.68600233891636</c:v>
                  </c:pt>
                  <c:pt idx="281">
                    <c:v>1.4938198615799259</c:v>
                  </c:pt>
                  <c:pt idx="282">
                    <c:v>1.8498829036561748</c:v>
                  </c:pt>
                  <c:pt idx="283">
                    <c:v>1.342886351923811</c:v>
                  </c:pt>
                  <c:pt idx="284">
                    <c:v>2.3402729967758606</c:v>
                  </c:pt>
                  <c:pt idx="285">
                    <c:v>1.7896256432892166</c:v>
                  </c:pt>
                  <c:pt idx="286">
                    <c:v>2.9081862403956826</c:v>
                  </c:pt>
                  <c:pt idx="287">
                    <c:v>2.0548462457292693</c:v>
                  </c:pt>
                  <c:pt idx="288">
                    <c:v>1.7200868048683482</c:v>
                  </c:pt>
                  <c:pt idx="289">
                    <c:v>1.83567450508626</c:v>
                  </c:pt>
                  <c:pt idx="290">
                    <c:v>1.7733138724196351</c:v>
                  </c:pt>
                  <c:pt idx="291">
                    <c:v>1.5975610040619426</c:v>
                  </c:pt>
                  <c:pt idx="292">
                    <c:v>1.9060497128720044</c:v>
                  </c:pt>
                  <c:pt idx="293">
                    <c:v>2.0813028413724233</c:v>
                  </c:pt>
                  <c:pt idx="294">
                    <c:v>1.890093624380416</c:v>
                  </c:pt>
                  <c:pt idx="295">
                    <c:v>1.3141273295957916</c:v>
                  </c:pt>
                  <c:pt idx="296">
                    <c:v>2.885675640371673</c:v>
                  </c:pt>
                  <c:pt idx="297">
                    <c:v>2.515036678056859</c:v>
                  </c:pt>
                  <c:pt idx="298">
                    <c:v>NaN</c:v>
                  </c:pt>
                  <c:pt idx="299">
                    <c:v>0.9539261775959318</c:v>
                  </c:pt>
                  <c:pt idx="300">
                    <c:v>1.1969463368100008</c:v>
                  </c:pt>
                  <c:pt idx="301">
                    <c:v>1.0895011007283628</c:v>
                  </c:pt>
                  <c:pt idx="302">
                    <c:v>1.0228535330281119</c:v>
                  </c:pt>
                  <c:pt idx="303">
                    <c:v>0.9026982602189371</c:v>
                  </c:pt>
                  <c:pt idx="304">
                    <c:v>1.2310500336520924</c:v>
                  </c:pt>
                  <c:pt idx="305">
                    <c:v>0.8371093141934516</c:v>
                  </c:pt>
                  <c:pt idx="306">
                    <c:v>1.0512053378097796</c:v>
                  </c:pt>
                  <c:pt idx="307">
                    <c:v>1.0670487770170212</c:v>
                  </c:pt>
                  <c:pt idx="308">
                    <c:v>1.097174397881595</c:v>
                  </c:pt>
                  <c:pt idx="309">
                    <c:v>1.30251878830423</c:v>
                  </c:pt>
                  <c:pt idx="310">
                    <c:v>1.007556530481235</c:v>
                  </c:pt>
                  <c:pt idx="311">
                    <c:v>1.2970748302953972</c:v>
                  </c:pt>
                  <c:pt idx="312">
                    <c:v>1.2516163861397978</c:v>
                  </c:pt>
                  <c:pt idx="313">
                    <c:v>1.018904644866094</c:v>
                  </c:pt>
                  <c:pt idx="314">
                    <c:v>1.3699635406139166</c:v>
                  </c:pt>
                  <c:pt idx="315">
                    <c:v>1.255069804365629</c:v>
                  </c:pt>
                  <c:pt idx="316">
                    <c:v>1.2033908426145672</c:v>
                  </c:pt>
                  <c:pt idx="317">
                    <c:v>1.2639268300118616</c:v>
                  </c:pt>
                  <c:pt idx="318">
                    <c:v>1.4224423759912028</c:v>
                  </c:pt>
                  <c:pt idx="319">
                    <c:v>1.1934220055753855</c:v>
                  </c:pt>
                  <c:pt idx="320">
                    <c:v>1.0551272150216562</c:v>
                  </c:pt>
                  <c:pt idx="321">
                    <c:v>1.289055624120735</c:v>
                  </c:pt>
                </c:numCache>
              </c:numRef>
            </c:minus>
            <c:noEndCap val="1"/>
          </c:errBars>
          <c:xVal>
            <c:numRef>
              <c:f>DATATABLE!$M$4:$M$325</c:f>
              <c:numCache>
                <c:ptCount val="322"/>
                <c:pt idx="0">
                  <c:v>71.9613133785952</c:v>
                </c:pt>
                <c:pt idx="1">
                  <c:v>176.60525925865642</c:v>
                </c:pt>
                <c:pt idx="2">
                  <c:v>177.64755241728597</c:v>
                </c:pt>
                <c:pt idx="3">
                  <c:v>178.95994674529135</c:v>
                </c:pt>
                <c:pt idx="4">
                  <c:v>179.6585755051056</c:v>
                </c:pt>
                <c:pt idx="5">
                  <c:v>180.4670792644761</c:v>
                </c:pt>
                <c:pt idx="6">
                  <c:v>180.87904450574982</c:v>
                </c:pt>
                <c:pt idx="7">
                  <c:v>181.86199745314627</c:v>
                </c:pt>
                <c:pt idx="8">
                  <c:v>183.8543890591967</c:v>
                </c:pt>
                <c:pt idx="9">
                  <c:v>185.020265289861</c:v>
                </c:pt>
                <c:pt idx="10">
                  <c:v>186.63494014615935</c:v>
                </c:pt>
                <c:pt idx="11">
                  <c:v>277.36621191863213</c:v>
                </c:pt>
                <c:pt idx="12">
                  <c:v>489.661074110786</c:v>
                </c:pt>
                <c:pt idx="13">
                  <c:v>970.9175949513823</c:v>
                </c:pt>
                <c:pt idx="14">
                  <c:v>992.191973528776</c:v>
                </c:pt>
                <c:pt idx="15">
                  <c:v>992.0214802887226</c:v>
                </c:pt>
                <c:pt idx="16">
                  <c:v>997.9472853662566</c:v>
                </c:pt>
                <c:pt idx="17">
                  <c:v>1007.9192198992332</c:v>
                </c:pt>
                <c:pt idx="18">
                  <c:v>1013.3990884389164</c:v>
                </c:pt>
                <c:pt idx="19">
                  <c:v>1031.309268263769</c:v>
                </c:pt>
                <c:pt idx="20">
                  <c:v>1072.0624308812646</c:v>
                </c:pt>
                <c:pt idx="21">
                  <c:v>1082.7121944454154</c:v>
                </c:pt>
                <c:pt idx="22">
                  <c:v>1168.1291219073453</c:v>
                </c:pt>
                <c:pt idx="23">
                  <c:v>1300.7008679126525</c:v>
                </c:pt>
                <c:pt idx="24">
                  <c:v>1351.3662749095242</c:v>
                </c:pt>
                <c:pt idx="25">
                  <c:v>1550.8012833599223</c:v>
                </c:pt>
                <c:pt idx="26">
                  <c:v>1758.4729848330076</c:v>
                </c:pt>
                <c:pt idx="27">
                  <c:v>1640.3510629058057</c:v>
                </c:pt>
                <c:pt idx="29">
                  <c:v>4.349973634842276</c:v>
                </c:pt>
                <c:pt idx="30">
                  <c:v>71.72643354690032</c:v>
                </c:pt>
                <c:pt idx="31">
                  <c:v>77.34772622579244</c:v>
                </c:pt>
                <c:pt idx="32">
                  <c:v>137.7684904720554</c:v>
                </c:pt>
                <c:pt idx="33">
                  <c:v>153.7855001858383</c:v>
                </c:pt>
                <c:pt idx="34">
                  <c:v>157.82938463316407</c:v>
                </c:pt>
                <c:pt idx="35">
                  <c:v>184.97062780776324</c:v>
                </c:pt>
                <c:pt idx="36">
                  <c:v>253.69274885600234</c:v>
                </c:pt>
                <c:pt idx="37">
                  <c:v>278.01202744934</c:v>
                </c:pt>
                <c:pt idx="38">
                  <c:v>1258.043226908156</c:v>
                </c:pt>
                <c:pt idx="39">
                  <c:v>659.200740090206</c:v>
                </c:pt>
                <c:pt idx="40">
                  <c:v>1109.3740112699575</c:v>
                </c:pt>
                <c:pt idx="41">
                  <c:v>995.827243056088</c:v>
                </c:pt>
                <c:pt idx="42">
                  <c:v>1011.2380265165185</c:v>
                </c:pt>
                <c:pt idx="43">
                  <c:v>1053.5202857730426</c:v>
                </c:pt>
                <c:pt idx="44">
                  <c:v>1134.304534836649</c:v>
                </c:pt>
                <c:pt idx="45">
                  <c:v>1173.5093287390623</c:v>
                </c:pt>
                <c:pt idx="46">
                  <c:v>1221.8477820685741</c:v>
                </c:pt>
                <c:pt idx="47">
                  <c:v>1283.1545144307638</c:v>
                </c:pt>
                <c:pt idx="48">
                  <c:v>2396.507625516288</c:v>
                </c:pt>
                <c:pt idx="49">
                  <c:v>1328.6793830379202</c:v>
                </c:pt>
                <c:pt idx="50">
                  <c:v>1421.7862652249273</c:v>
                </c:pt>
                <c:pt idx="51">
                  <c:v>1573.9264234865705</c:v>
                </c:pt>
                <c:pt idx="53">
                  <c:v>51.74538634371004</c:v>
                </c:pt>
                <c:pt idx="54">
                  <c:v>52.2976082486544</c:v>
                </c:pt>
                <c:pt idx="55">
                  <c:v>53.582551676607544</c:v>
                </c:pt>
                <c:pt idx="56">
                  <c:v>53.87525237556214</c:v>
                </c:pt>
                <c:pt idx="57">
                  <c:v>55.753375051416185</c:v>
                </c:pt>
                <c:pt idx="58">
                  <c:v>152.37336933984312</c:v>
                </c:pt>
                <c:pt idx="59">
                  <c:v>180.35679995256805</c:v>
                </c:pt>
                <c:pt idx="60">
                  <c:v>202.83147965748807</c:v>
                </c:pt>
                <c:pt idx="61">
                  <c:v>260.533433230353</c:v>
                </c:pt>
                <c:pt idx="62">
                  <c:v>274.6550069863732</c:v>
                </c:pt>
                <c:pt idx="63">
                  <c:v>298.91587120794503</c:v>
                </c:pt>
                <c:pt idx="64">
                  <c:v>612.136417868398</c:v>
                </c:pt>
                <c:pt idx="65">
                  <c:v>1006.7796624185537</c:v>
                </c:pt>
                <c:pt idx="66">
                  <c:v>1086.2958701529697</c:v>
                </c:pt>
                <c:pt idx="67">
                  <c:v>1096.7948299127897</c:v>
                </c:pt>
                <c:pt idx="68">
                  <c:v>1344.8005602198716</c:v>
                </c:pt>
                <c:pt idx="69">
                  <c:v>1333.8564490434744</c:v>
                </c:pt>
                <c:pt idx="70">
                  <c:v>1310.6914335309361</c:v>
                </c:pt>
                <c:pt idx="71">
                  <c:v>1163.8263145791673</c:v>
                </c:pt>
                <c:pt idx="72">
                  <c:v>1505.3059379594235</c:v>
                </c:pt>
                <c:pt idx="74">
                  <c:v>52.672692795327244</c:v>
                </c:pt>
                <c:pt idx="75">
                  <c:v>964.2246305216045</c:v>
                </c:pt>
                <c:pt idx="76">
                  <c:v>1011.4422761535246</c:v>
                </c:pt>
                <c:pt idx="77">
                  <c:v>1473.4106458256977</c:v>
                </c:pt>
                <c:pt idx="78">
                  <c:v>244.03386525084684</c:v>
                </c:pt>
                <c:pt idx="79">
                  <c:v>1111.4108860392162</c:v>
                </c:pt>
                <c:pt idx="80">
                  <c:v>1089.6737742916273</c:v>
                </c:pt>
                <c:pt idx="81">
                  <c:v>1027.0550444317196</c:v>
                </c:pt>
                <c:pt idx="82">
                  <c:v>1343.961410399855</c:v>
                </c:pt>
                <c:pt idx="83">
                  <c:v>92.00592732987654</c:v>
                </c:pt>
                <c:pt idx="84">
                  <c:v>1605.5827492057895</c:v>
                </c:pt>
                <c:pt idx="85">
                  <c:v>189.32919679746445</c:v>
                </c:pt>
                <c:pt idx="86">
                  <c:v>852.4013060700875</c:v>
                </c:pt>
                <c:pt idx="87">
                  <c:v>1284.90660804168</c:v>
                </c:pt>
                <c:pt idx="88">
                  <c:v>986.9443244052212</c:v>
                </c:pt>
                <c:pt idx="89">
                  <c:v>188.36112974306383</c:v>
                </c:pt>
                <c:pt idx="90">
                  <c:v>160.09482928386282</c:v>
                </c:pt>
                <c:pt idx="91">
                  <c:v>179.45301575043084</c:v>
                </c:pt>
                <c:pt idx="92">
                  <c:v>1994.541517350676</c:v>
                </c:pt>
                <c:pt idx="93">
                  <c:v>1676.5875586574916</c:v>
                </c:pt>
                <c:pt idx="95">
                  <c:v>69.11084846723324</c:v>
                </c:pt>
                <c:pt idx="96">
                  <c:v>75.20307621417855</c:v>
                </c:pt>
                <c:pt idx="97">
                  <c:v>233.87418222989095</c:v>
                </c:pt>
                <c:pt idx="98">
                  <c:v>238.47131174788575</c:v>
                </c:pt>
                <c:pt idx="99">
                  <c:v>565.2915061201019</c:v>
                </c:pt>
                <c:pt idx="100">
                  <c:v>1033.833883995751</c:v>
                </c:pt>
                <c:pt idx="101">
                  <c:v>72.25942332299662</c:v>
                </c:pt>
                <c:pt idx="102">
                  <c:v>74.72771071744725</c:v>
                </c:pt>
                <c:pt idx="103">
                  <c:v>76.78285396005022</c:v>
                </c:pt>
                <c:pt idx="104">
                  <c:v>79.79877927616899</c:v>
                </c:pt>
                <c:pt idx="105">
                  <c:v>87.66328003437062</c:v>
                </c:pt>
                <c:pt idx="106">
                  <c:v>242.74657784349978</c:v>
                </c:pt>
                <c:pt idx="107">
                  <c:v>662.4191611080657</c:v>
                </c:pt>
                <c:pt idx="108">
                  <c:v>78.96915189817418</c:v>
                </c:pt>
                <c:pt idx="109">
                  <c:v>90.89034420937452</c:v>
                </c:pt>
                <c:pt idx="110">
                  <c:v>82.20235757158284</c:v>
                </c:pt>
                <c:pt idx="111">
                  <c:v>2082.8400911340264</c:v>
                </c:pt>
                <c:pt idx="112">
                  <c:v>2688.398903031479</c:v>
                </c:pt>
                <c:pt idx="113">
                  <c:v>109.72028835183647</c:v>
                </c:pt>
                <c:pt idx="114">
                  <c:v>271.57028270720133</c:v>
                </c:pt>
                <c:pt idx="115">
                  <c:v>250.47500835844005</c:v>
                </c:pt>
                <c:pt idx="116">
                  <c:v>486.175866423536</c:v>
                </c:pt>
                <c:pt idx="117">
                  <c:v>1547.0472512102488</c:v>
                </c:pt>
                <c:pt idx="119">
                  <c:v>80.16312906025357</c:v>
                </c:pt>
                <c:pt idx="120">
                  <c:v>198.2013749130019</c:v>
                </c:pt>
                <c:pt idx="121">
                  <c:v>909.6531718601442</c:v>
                </c:pt>
                <c:pt idx="122">
                  <c:v>951.9674738154371</c:v>
                </c:pt>
                <c:pt idx="123">
                  <c:v>201.44428773848287</c:v>
                </c:pt>
                <c:pt idx="124">
                  <c:v>205.06682602998205</c:v>
                </c:pt>
                <c:pt idx="125">
                  <c:v>200.61671770469098</c:v>
                </c:pt>
                <c:pt idx="126">
                  <c:v>213.1280920019679</c:v>
                </c:pt>
                <c:pt idx="127">
                  <c:v>473.5627485667408</c:v>
                </c:pt>
                <c:pt idx="128">
                  <c:v>988.4281063621875</c:v>
                </c:pt>
                <c:pt idx="129">
                  <c:v>1066.728995491857</c:v>
                </c:pt>
                <c:pt idx="130">
                  <c:v>1243.1634742440021</c:v>
                </c:pt>
                <c:pt idx="131">
                  <c:v>1328.7646290256039</c:v>
                </c:pt>
                <c:pt idx="132">
                  <c:v>1395.151969807395</c:v>
                </c:pt>
                <c:pt idx="133">
                  <c:v>1430.8105126479718</c:v>
                </c:pt>
                <c:pt idx="134">
                  <c:v>1461.4200270183367</c:v>
                </c:pt>
                <c:pt idx="135">
                  <c:v>1553.3576221511437</c:v>
                </c:pt>
                <c:pt idx="136">
                  <c:v>1789.8880260597061</c:v>
                </c:pt>
                <c:pt idx="137">
                  <c:v>1845.9512025534736</c:v>
                </c:pt>
                <c:pt idx="138">
                  <c:v>2084.5398850604065</c:v>
                </c:pt>
                <c:pt idx="140">
                  <c:v>176.15055618221703</c:v>
                </c:pt>
                <c:pt idx="141">
                  <c:v>736.6287774621588</c:v>
                </c:pt>
                <c:pt idx="142">
                  <c:v>988.8406857832401</c:v>
                </c:pt>
                <c:pt idx="143">
                  <c:v>994.6806103319639</c:v>
                </c:pt>
                <c:pt idx="144">
                  <c:v>999.9823960048528</c:v>
                </c:pt>
                <c:pt idx="145">
                  <c:v>1002.5178536004515</c:v>
                </c:pt>
                <c:pt idx="146">
                  <c:v>1016.0272041389878</c:v>
                </c:pt>
                <c:pt idx="147">
                  <c:v>1009.0903698581643</c:v>
                </c:pt>
                <c:pt idx="148">
                  <c:v>1016.3868277328</c:v>
                </c:pt>
                <c:pt idx="149">
                  <c:v>1019.6786474648322</c:v>
                </c:pt>
                <c:pt idx="150">
                  <c:v>1020.6190558585871</c:v>
                </c:pt>
                <c:pt idx="151">
                  <c:v>1032.096964709659</c:v>
                </c:pt>
                <c:pt idx="152">
                  <c:v>1040.5871048274362</c:v>
                </c:pt>
                <c:pt idx="153">
                  <c:v>1066.966204127525</c:v>
                </c:pt>
                <c:pt idx="154">
                  <c:v>1089.8378130623803</c:v>
                </c:pt>
                <c:pt idx="155">
                  <c:v>1101.9487822870003</c:v>
                </c:pt>
                <c:pt idx="156">
                  <c:v>1125.8380193468604</c:v>
                </c:pt>
                <c:pt idx="157">
                  <c:v>1170.797947713573</c:v>
                </c:pt>
                <c:pt idx="158">
                  <c:v>1484.1867847441247</c:v>
                </c:pt>
                <c:pt idx="159">
                  <c:v>2011.8398852456658</c:v>
                </c:pt>
                <c:pt idx="160">
                  <c:v>1200.940950390187</c:v>
                </c:pt>
                <c:pt idx="161">
                  <c:v>1264.0295341062877</c:v>
                </c:pt>
                <c:pt idx="162">
                  <c:v>1310.1975138872488</c:v>
                </c:pt>
                <c:pt idx="163">
                  <c:v>1348.3885144565754</c:v>
                </c:pt>
                <c:pt idx="165">
                  <c:v>31.343289699315108</c:v>
                </c:pt>
                <c:pt idx="166">
                  <c:v>145.8634247283497</c:v>
                </c:pt>
                <c:pt idx="167">
                  <c:v>165.27602146031083</c:v>
                </c:pt>
                <c:pt idx="168">
                  <c:v>202.4641288305206</c:v>
                </c:pt>
                <c:pt idx="169">
                  <c:v>277.9218620801443</c:v>
                </c:pt>
                <c:pt idx="170">
                  <c:v>31.343289699315108</c:v>
                </c:pt>
                <c:pt idx="171">
                  <c:v>165.27602146031083</c:v>
                </c:pt>
                <c:pt idx="172">
                  <c:v>287.8559863352691</c:v>
                </c:pt>
                <c:pt idx="173">
                  <c:v>987.2365467825238</c:v>
                </c:pt>
                <c:pt idx="174">
                  <c:v>1024.4971413743142</c:v>
                </c:pt>
                <c:pt idx="175">
                  <c:v>1011.1695328135063</c:v>
                </c:pt>
                <c:pt idx="176">
                  <c:v>1083.6488734055945</c:v>
                </c:pt>
                <c:pt idx="177">
                  <c:v>1083.6488734055945</c:v>
                </c:pt>
                <c:pt idx="178">
                  <c:v>1495.9339822924496</c:v>
                </c:pt>
                <c:pt idx="179">
                  <c:v>182.4547680002048</c:v>
                </c:pt>
                <c:pt idx="180">
                  <c:v>1133.0981580808698</c:v>
                </c:pt>
                <c:pt idx="181">
                  <c:v>1148.5693854301603</c:v>
                </c:pt>
                <c:pt idx="182">
                  <c:v>1143.9713818000696</c:v>
                </c:pt>
                <c:pt idx="183">
                  <c:v>1192.2767274730786</c:v>
                </c:pt>
                <c:pt idx="184">
                  <c:v>1147.1349564330806</c:v>
                </c:pt>
                <c:pt idx="186">
                  <c:v>0.1043138214835606</c:v>
                </c:pt>
                <c:pt idx="187">
                  <c:v>2.558955136719011</c:v>
                </c:pt>
                <c:pt idx="188">
                  <c:v>2.7465140379106328</c:v>
                </c:pt>
                <c:pt idx="189">
                  <c:v>5.354155164893185</c:v>
                </c:pt>
                <c:pt idx="190">
                  <c:v>58.32229668206801</c:v>
                </c:pt>
                <c:pt idx="191">
                  <c:v>131.11008261222844</c:v>
                </c:pt>
                <c:pt idx="192">
                  <c:v>135.10631218531574</c:v>
                </c:pt>
                <c:pt idx="193">
                  <c:v>138.54443923778135</c:v>
                </c:pt>
                <c:pt idx="194">
                  <c:v>141.67644021095015</c:v>
                </c:pt>
                <c:pt idx="195">
                  <c:v>148.26347811369772</c:v>
                </c:pt>
                <c:pt idx="196">
                  <c:v>186.13371238338604</c:v>
                </c:pt>
                <c:pt idx="197">
                  <c:v>193.61730612904879</c:v>
                </c:pt>
                <c:pt idx="198">
                  <c:v>268.54436876499034</c:v>
                </c:pt>
                <c:pt idx="199">
                  <c:v>271.48964587952827</c:v>
                </c:pt>
                <c:pt idx="200">
                  <c:v>272.58047218409064</c:v>
                </c:pt>
                <c:pt idx="201">
                  <c:v>274.324900704781</c:v>
                </c:pt>
                <c:pt idx="202">
                  <c:v>276.0901525952765</c:v>
                </c:pt>
                <c:pt idx="203">
                  <c:v>277.9516922787143</c:v>
                </c:pt>
                <c:pt idx="204">
                  <c:v>280.3931196995566</c:v>
                </c:pt>
                <c:pt idx="205">
                  <c:v>286.25887752158496</c:v>
                </c:pt>
                <c:pt idx="206">
                  <c:v>313.39997276943177</c:v>
                </c:pt>
                <c:pt idx="207">
                  <c:v>685.1017976930444</c:v>
                </c:pt>
                <c:pt idx="208">
                  <c:v>891.1186311855233</c:v>
                </c:pt>
                <c:pt idx="209">
                  <c:v>1075.1358722933844</c:v>
                </c:pt>
                <c:pt idx="210">
                  <c:v>1211.5130593724598</c:v>
                </c:pt>
                <c:pt idx="211">
                  <c:v>1527.151022432735</c:v>
                </c:pt>
                <c:pt idx="212">
                  <c:v>1688.8374736939402</c:v>
                </c:pt>
                <c:pt idx="214">
                  <c:v>17.547261232986553</c:v>
                </c:pt>
                <c:pt idx="215">
                  <c:v>76.86768437117723</c:v>
                </c:pt>
                <c:pt idx="216">
                  <c:v>120.63985431903514</c:v>
                </c:pt>
                <c:pt idx="217">
                  <c:v>122.0423311966886</c:v>
                </c:pt>
                <c:pt idx="218">
                  <c:v>122.44550665756437</c:v>
                </c:pt>
                <c:pt idx="219">
                  <c:v>122.75098270003534</c:v>
                </c:pt>
                <c:pt idx="220">
                  <c:v>123.63891667202559</c:v>
                </c:pt>
                <c:pt idx="221">
                  <c:v>124.76999192616651</c:v>
                </c:pt>
                <c:pt idx="222">
                  <c:v>125.30909407343175</c:v>
                </c:pt>
                <c:pt idx="223">
                  <c:v>126.10513391190347</c:v>
                </c:pt>
                <c:pt idx="224">
                  <c:v>127.36694966254595</c:v>
                </c:pt>
                <c:pt idx="225">
                  <c:v>129.38788794895038</c:v>
                </c:pt>
                <c:pt idx="226">
                  <c:v>187.67051493317868</c:v>
                </c:pt>
                <c:pt idx="227">
                  <c:v>415.00618603515295</c:v>
                </c:pt>
                <c:pt idx="228">
                  <c:v>528.0583901724735</c:v>
                </c:pt>
                <c:pt idx="229">
                  <c:v>604.7393012641277</c:v>
                </c:pt>
                <c:pt idx="230">
                  <c:v>1040.3764353878487</c:v>
                </c:pt>
                <c:pt idx="231">
                  <c:v>1379.5080916605782</c:v>
                </c:pt>
                <c:pt idx="232">
                  <c:v>2367.1286759424993</c:v>
                </c:pt>
                <c:pt idx="233">
                  <c:v>3234.005559480306</c:v>
                </c:pt>
                <c:pt idx="235">
                  <c:v>134.87837970953456</c:v>
                </c:pt>
                <c:pt idx="236">
                  <c:v>1508.1413130097892</c:v>
                </c:pt>
                <c:pt idx="237">
                  <c:v>155.35450053092018</c:v>
                </c:pt>
                <c:pt idx="238">
                  <c:v>157.52252353478212</c:v>
                </c:pt>
                <c:pt idx="239">
                  <c:v>169.10127316504017</c:v>
                </c:pt>
                <c:pt idx="240">
                  <c:v>175.2604793579673</c:v>
                </c:pt>
                <c:pt idx="241">
                  <c:v>177.6126541462475</c:v>
                </c:pt>
                <c:pt idx="242">
                  <c:v>179.12993851863075</c:v>
                </c:pt>
                <c:pt idx="243">
                  <c:v>180.41933845119817</c:v>
                </c:pt>
                <c:pt idx="244">
                  <c:v>184.6248270768381</c:v>
                </c:pt>
                <c:pt idx="245">
                  <c:v>230.97615587883075</c:v>
                </c:pt>
                <c:pt idx="246">
                  <c:v>678.3679595806125</c:v>
                </c:pt>
                <c:pt idx="247">
                  <c:v>996.6598610096811</c:v>
                </c:pt>
                <c:pt idx="248">
                  <c:v>1331.7719135771513</c:v>
                </c:pt>
                <c:pt idx="249">
                  <c:v>1451.5077641805933</c:v>
                </c:pt>
                <c:pt idx="250">
                  <c:v>1494.7467150802113</c:v>
                </c:pt>
                <c:pt idx="251">
                  <c:v>1530.0058377087828</c:v>
                </c:pt>
                <c:pt idx="252">
                  <c:v>1520.116258255984</c:v>
                </c:pt>
                <c:pt idx="253">
                  <c:v>809.7759486045321</c:v>
                </c:pt>
                <c:pt idx="254">
                  <c:v>181.05978821335145</c:v>
                </c:pt>
                <c:pt idx="255">
                  <c:v>1523.6624330663915</c:v>
                </c:pt>
                <c:pt idx="257">
                  <c:v>10.819959792677983</c:v>
                </c:pt>
                <c:pt idx="258">
                  <c:v>10.8334152507559</c:v>
                </c:pt>
                <c:pt idx="259">
                  <c:v>12.369632395102704</c:v>
                </c:pt>
                <c:pt idx="260">
                  <c:v>17.415212742197248</c:v>
                </c:pt>
                <c:pt idx="261">
                  <c:v>21.36307050008478</c:v>
                </c:pt>
                <c:pt idx="262">
                  <c:v>22.673998835020555</c:v>
                </c:pt>
                <c:pt idx="263">
                  <c:v>24.583316176912682</c:v>
                </c:pt>
                <c:pt idx="264">
                  <c:v>25.47903024407732</c:v>
                </c:pt>
                <c:pt idx="265">
                  <c:v>27.639396771020195</c:v>
                </c:pt>
                <c:pt idx="266">
                  <c:v>37.94026808518841</c:v>
                </c:pt>
                <c:pt idx="267">
                  <c:v>64.82870908196574</c:v>
                </c:pt>
                <c:pt idx="268">
                  <c:v>68.45793208345852</c:v>
                </c:pt>
                <c:pt idx="269">
                  <c:v>72.7165202139071</c:v>
                </c:pt>
                <c:pt idx="270">
                  <c:v>73.6775897332509</c:v>
                </c:pt>
                <c:pt idx="271">
                  <c:v>89.00904776191548</c:v>
                </c:pt>
                <c:pt idx="273">
                  <c:v>10.250753812890485</c:v>
                </c:pt>
                <c:pt idx="274">
                  <c:v>14.27769018121333</c:v>
                </c:pt>
                <c:pt idx="275">
                  <c:v>24.506878640618737</c:v>
                </c:pt>
                <c:pt idx="276">
                  <c:v>24.637106448672327</c:v>
                </c:pt>
                <c:pt idx="277">
                  <c:v>25.01003230201035</c:v>
                </c:pt>
                <c:pt idx="278">
                  <c:v>25.305477626985414</c:v>
                </c:pt>
                <c:pt idx="279">
                  <c:v>25.5185194359717</c:v>
                </c:pt>
                <c:pt idx="280">
                  <c:v>25.810850633150764</c:v>
                </c:pt>
                <c:pt idx="281">
                  <c:v>26.662600203617114</c:v>
                </c:pt>
                <c:pt idx="282">
                  <c:v>28.411244859712163</c:v>
                </c:pt>
                <c:pt idx="283">
                  <c:v>29.303429069536904</c:v>
                </c:pt>
                <c:pt idx="284">
                  <c:v>29.61977872120739</c:v>
                </c:pt>
                <c:pt idx="285">
                  <c:v>29.996229431028375</c:v>
                </c:pt>
                <c:pt idx="286">
                  <c:v>30.086650512664598</c:v>
                </c:pt>
                <c:pt idx="287">
                  <c:v>30.755547675675775</c:v>
                </c:pt>
                <c:pt idx="288">
                  <c:v>30.93109177464144</c:v>
                </c:pt>
                <c:pt idx="289">
                  <c:v>41.48607169572125</c:v>
                </c:pt>
                <c:pt idx="290">
                  <c:v>108.5087777967552</c:v>
                </c:pt>
                <c:pt idx="291">
                  <c:v>237.63305182256533</c:v>
                </c:pt>
                <c:pt idx="292">
                  <c:v>241.7934698438744</c:v>
                </c:pt>
                <c:pt idx="293">
                  <c:v>327.09416972510206</c:v>
                </c:pt>
                <c:pt idx="294">
                  <c:v>480.58775439145063</c:v>
                </c:pt>
                <c:pt idx="295">
                  <c:v>575.7067402230432</c:v>
                </c:pt>
                <c:pt idx="296">
                  <c:v>1520.034979136965</c:v>
                </c:pt>
                <c:pt idx="297">
                  <c:v>1890.149367503939</c:v>
                </c:pt>
                <c:pt idx="300">
                  <c:v>13.54664076298051</c:v>
                </c:pt>
                <c:pt idx="301">
                  <c:v>34.3954886340444</c:v>
                </c:pt>
                <c:pt idx="302">
                  <c:v>41.19574423558451</c:v>
                </c:pt>
                <c:pt idx="303">
                  <c:v>42.13087407185021</c:v>
                </c:pt>
                <c:pt idx="304">
                  <c:v>58.11618073533859</c:v>
                </c:pt>
                <c:pt idx="305">
                  <c:v>68.36720268688045</c:v>
                </c:pt>
                <c:pt idx="306">
                  <c:v>87.32500690810775</c:v>
                </c:pt>
                <c:pt idx="307">
                  <c:v>90.8089111007625</c:v>
                </c:pt>
                <c:pt idx="308">
                  <c:v>96.4390674724862</c:v>
                </c:pt>
                <c:pt idx="309">
                  <c:v>97.0538326443567</c:v>
                </c:pt>
                <c:pt idx="310">
                  <c:v>166.19176596341876</c:v>
                </c:pt>
                <c:pt idx="311">
                  <c:v>227.64009022031152</c:v>
                </c:pt>
                <c:pt idx="312">
                  <c:v>448.0843367517092</c:v>
                </c:pt>
                <c:pt idx="313">
                  <c:v>555.021788994917</c:v>
                </c:pt>
                <c:pt idx="314">
                  <c:v>977.8126480651089</c:v>
                </c:pt>
                <c:pt idx="315">
                  <c:v>1032.4369959359644</c:v>
                </c:pt>
                <c:pt idx="316">
                  <c:v>1173.2845216309345</c:v>
                </c:pt>
                <c:pt idx="317">
                  <c:v>1264.3873584667062</c:v>
                </c:pt>
                <c:pt idx="318">
                  <c:v>1934.9788450424287</c:v>
                </c:pt>
                <c:pt idx="319">
                  <c:v>2656.3794271978454</c:v>
                </c:pt>
                <c:pt idx="320">
                  <c:v>2883.9804173688362</c:v>
                </c:pt>
                <c:pt idx="321">
                  <c:v>3235.003282614171</c:v>
                </c:pt>
              </c:numCache>
            </c:numRef>
          </c:xVal>
          <c:yVal>
            <c:numRef>
              <c:f>DATATABLE!$L$4:$L$325</c:f>
              <c:numCache>
                <c:ptCount val="322"/>
                <c:pt idx="0">
                  <c:v>4.826813826114583</c:v>
                </c:pt>
                <c:pt idx="1">
                  <c:v>-1.5784264402115784</c:v>
                </c:pt>
                <c:pt idx="2">
                  <c:v>1.6215869580441293</c:v>
                </c:pt>
                <c:pt idx="3">
                  <c:v>-3.9164125184206986</c:v>
                </c:pt>
                <c:pt idx="4">
                  <c:v>-1.118347843724577</c:v>
                </c:pt>
                <c:pt idx="5">
                  <c:v>-4.081351325304317</c:v>
                </c:pt>
                <c:pt idx="6">
                  <c:v>-3.1768309062560016</c:v>
                </c:pt>
                <c:pt idx="7">
                  <c:v>-1.861727177264428</c:v>
                </c:pt>
                <c:pt idx="8">
                  <c:v>-6.2992952437809455</c:v>
                </c:pt>
                <c:pt idx="9">
                  <c:v>-8.418172197099638</c:v>
                </c:pt>
                <c:pt idx="10">
                  <c:v>-9.061996196710576</c:v>
                </c:pt>
                <c:pt idx="11">
                  <c:v>-1.924720165371286</c:v>
                </c:pt>
                <c:pt idx="12">
                  <c:v>-11.254842348718785</c:v>
                </c:pt>
                <c:pt idx="13">
                  <c:v>-7.383911301786751</c:v>
                </c:pt>
                <c:pt idx="14">
                  <c:v>0.7233665942355298</c:v>
                </c:pt>
                <c:pt idx="15">
                  <c:v>-5.878462836858801</c:v>
                </c:pt>
                <c:pt idx="16">
                  <c:v>-2.072858612018581</c:v>
                </c:pt>
                <c:pt idx="17">
                  <c:v>-0.5893605836945432</c:v>
                </c:pt>
                <c:pt idx="18">
                  <c:v>-0.1805096770898469</c:v>
                </c:pt>
                <c:pt idx="19">
                  <c:v>-3.826439132271454</c:v>
                </c:pt>
                <c:pt idx="20">
                  <c:v>0.04576879754667407</c:v>
                </c:pt>
                <c:pt idx="21">
                  <c:v>1.8724450312604717</c:v>
                </c:pt>
                <c:pt idx="22">
                  <c:v>4.789738958105615</c:v>
                </c:pt>
                <c:pt idx="23">
                  <c:v>-0.5142766538509764</c:v>
                </c:pt>
                <c:pt idx="24">
                  <c:v>8.427118130855149</c:v>
                </c:pt>
                <c:pt idx="25">
                  <c:v>-0.456527096129556</c:v>
                </c:pt>
                <c:pt idx="26">
                  <c:v>-0.7554799306560784</c:v>
                </c:pt>
                <c:pt idx="27">
                  <c:v>1.1818506255282017</c:v>
                </c:pt>
                <c:pt idx="29">
                  <c:v>7.962895700791871</c:v>
                </c:pt>
                <c:pt idx="30">
                  <c:v>6.525606372426473</c:v>
                </c:pt>
                <c:pt idx="31">
                  <c:v>5.773462406308027</c:v>
                </c:pt>
                <c:pt idx="32">
                  <c:v>2.362435610928947</c:v>
                </c:pt>
                <c:pt idx="33">
                  <c:v>1.8948239564423368</c:v>
                </c:pt>
                <c:pt idx="34">
                  <c:v>0.7535771694780806</c:v>
                </c:pt>
                <c:pt idx="35">
                  <c:v>-2.417231135178578</c:v>
                </c:pt>
                <c:pt idx="36">
                  <c:v>-1.7604568722337184</c:v>
                </c:pt>
                <c:pt idx="37">
                  <c:v>0.7964137215413551</c:v>
                </c:pt>
                <c:pt idx="38">
                  <c:v>0.01305709856822479</c:v>
                </c:pt>
                <c:pt idx="39">
                  <c:v>-6.872542534209459</c:v>
                </c:pt>
                <c:pt idx="40">
                  <c:v>-1.076214712134283</c:v>
                </c:pt>
                <c:pt idx="41">
                  <c:v>-0.46655953599508204</c:v>
                </c:pt>
                <c:pt idx="42">
                  <c:v>2.208852019746387</c:v>
                </c:pt>
                <c:pt idx="43">
                  <c:v>-1.2829777418174266</c:v>
                </c:pt>
                <c:pt idx="44">
                  <c:v>0.012258922133278505</c:v>
                </c:pt>
                <c:pt idx="45">
                  <c:v>-0.5400953959574746</c:v>
                </c:pt>
                <c:pt idx="46">
                  <c:v>1.1838586599891336</c:v>
                </c:pt>
                <c:pt idx="47">
                  <c:v>2.625966430586412</c:v>
                </c:pt>
                <c:pt idx="48">
                  <c:v>-11.7363989036531</c:v>
                </c:pt>
                <c:pt idx="49">
                  <c:v>0.6818206877571058</c:v>
                </c:pt>
                <c:pt idx="50">
                  <c:v>5.709248317621628</c:v>
                </c:pt>
                <c:pt idx="51">
                  <c:v>6.904069193439976</c:v>
                </c:pt>
                <c:pt idx="53">
                  <c:v>3.522261604173326</c:v>
                </c:pt>
                <c:pt idx="54">
                  <c:v>5.928901681483722</c:v>
                </c:pt>
                <c:pt idx="55">
                  <c:v>7.772191606315903</c:v>
                </c:pt>
                <c:pt idx="56">
                  <c:v>5.43300538496636</c:v>
                </c:pt>
                <c:pt idx="57">
                  <c:v>7.393349931214298</c:v>
                </c:pt>
                <c:pt idx="58">
                  <c:v>7.53860099132062</c:v>
                </c:pt>
                <c:pt idx="59">
                  <c:v>-1.9766324283318155</c:v>
                </c:pt>
                <c:pt idx="60">
                  <c:v>-1.3849686182573435</c:v>
                </c:pt>
                <c:pt idx="61">
                  <c:v>-3.077640989429221</c:v>
                </c:pt>
                <c:pt idx="62">
                  <c:v>-2.354653268778729</c:v>
                </c:pt>
                <c:pt idx="63">
                  <c:v>-0.17826307124182494</c:v>
                </c:pt>
                <c:pt idx="64">
                  <c:v>-19.525594560197668</c:v>
                </c:pt>
                <c:pt idx="65">
                  <c:v>-2.505161844752158</c:v>
                </c:pt>
                <c:pt idx="66">
                  <c:v>-1.603365368069954</c:v>
                </c:pt>
                <c:pt idx="67">
                  <c:v>11.081060934962395</c:v>
                </c:pt>
                <c:pt idx="68">
                  <c:v>-3.2393256163506754</c:v>
                </c:pt>
                <c:pt idx="69">
                  <c:v>0.34344911874515316</c:v>
                </c:pt>
                <c:pt idx="70">
                  <c:v>1.3020376945408245</c:v>
                </c:pt>
                <c:pt idx="71">
                  <c:v>-0.2546047535253677</c:v>
                </c:pt>
                <c:pt idx="72">
                  <c:v>4.427230400355952</c:v>
                </c:pt>
                <c:pt idx="74">
                  <c:v>6.693489358190784</c:v>
                </c:pt>
                <c:pt idx="75">
                  <c:v>-3.8068373232066586</c:v>
                </c:pt>
                <c:pt idx="76">
                  <c:v>8.086445281156074</c:v>
                </c:pt>
                <c:pt idx="77">
                  <c:v>3.1874190133188476</c:v>
                </c:pt>
                <c:pt idx="78">
                  <c:v>-4.694968531006839</c:v>
                </c:pt>
                <c:pt idx="79">
                  <c:v>-0.2720445738165995</c:v>
                </c:pt>
                <c:pt idx="80">
                  <c:v>-0.4923757080651743</c:v>
                </c:pt>
                <c:pt idx="81">
                  <c:v>-0.8187778034815192</c:v>
                </c:pt>
                <c:pt idx="82">
                  <c:v>3.713382218476812</c:v>
                </c:pt>
                <c:pt idx="83">
                  <c:v>10.023126611783706</c:v>
                </c:pt>
                <c:pt idx="84">
                  <c:v>8.587657611577626</c:v>
                </c:pt>
                <c:pt idx="85">
                  <c:v>-2.6209209755631244</c:v>
                </c:pt>
                <c:pt idx="86">
                  <c:v>-12.930175010703282</c:v>
                </c:pt>
                <c:pt idx="87">
                  <c:v>2.363881479655915</c:v>
                </c:pt>
                <c:pt idx="88">
                  <c:v>-0.18742691058140148</c:v>
                </c:pt>
                <c:pt idx="89">
                  <c:v>-7.621239506585243</c:v>
                </c:pt>
                <c:pt idx="90">
                  <c:v>-4.1793318723301285</c:v>
                </c:pt>
                <c:pt idx="91">
                  <c:v>-6.709239451082284</c:v>
                </c:pt>
                <c:pt idx="92">
                  <c:v>-0.6390083208426496</c:v>
                </c:pt>
                <c:pt idx="93">
                  <c:v>2.8440668257126758</c:v>
                </c:pt>
                <c:pt idx="95">
                  <c:v>7.4582606883258675</c:v>
                </c:pt>
                <c:pt idx="96">
                  <c:v>2.40126704002117</c:v>
                </c:pt>
                <c:pt idx="97">
                  <c:v>1.5806808449362102</c:v>
                </c:pt>
                <c:pt idx="98">
                  <c:v>-7.583377834679795</c:v>
                </c:pt>
                <c:pt idx="99">
                  <c:v>-1.4096210833832952</c:v>
                </c:pt>
                <c:pt idx="100">
                  <c:v>-1.8324892097540075</c:v>
                </c:pt>
                <c:pt idx="101">
                  <c:v>7.188498611071824</c:v>
                </c:pt>
                <c:pt idx="102">
                  <c:v>5.297026470957621</c:v>
                </c:pt>
                <c:pt idx="103">
                  <c:v>6.52930418866413</c:v>
                </c:pt>
                <c:pt idx="104">
                  <c:v>8.685166378982512</c:v>
                </c:pt>
                <c:pt idx="105">
                  <c:v>9.262089717484745</c:v>
                </c:pt>
                <c:pt idx="106">
                  <c:v>-3.211239889951668</c:v>
                </c:pt>
                <c:pt idx="107">
                  <c:v>0.7528832382467148</c:v>
                </c:pt>
                <c:pt idx="108">
                  <c:v>6.0956179535734725</c:v>
                </c:pt>
                <c:pt idx="109">
                  <c:v>7.463552682959484</c:v>
                </c:pt>
                <c:pt idx="110">
                  <c:v>10.962654204020073</c:v>
                </c:pt>
                <c:pt idx="111">
                  <c:v>1.9514800533873882</c:v>
                </c:pt>
                <c:pt idx="112">
                  <c:v>-2.4846036227573984</c:v>
                </c:pt>
                <c:pt idx="113">
                  <c:v>11.70899207334184</c:v>
                </c:pt>
                <c:pt idx="114">
                  <c:v>-0.16884315700540564</c:v>
                </c:pt>
                <c:pt idx="115">
                  <c:v>-2.501544344542773</c:v>
                </c:pt>
                <c:pt idx="116">
                  <c:v>-7.825569861179239</c:v>
                </c:pt>
                <c:pt idx="117">
                  <c:v>-0.3876861116777437</c:v>
                </c:pt>
                <c:pt idx="119">
                  <c:v>8.30796299505474</c:v>
                </c:pt>
                <c:pt idx="120">
                  <c:v>-3.4782677281949512</c:v>
                </c:pt>
                <c:pt idx="121">
                  <c:v>-10.005689018820174</c:v>
                </c:pt>
                <c:pt idx="122">
                  <c:v>0.6922881119289841</c:v>
                </c:pt>
                <c:pt idx="123">
                  <c:v>-3.930130627220719</c:v>
                </c:pt>
                <c:pt idx="124">
                  <c:v>-8.959740218259205</c:v>
                </c:pt>
                <c:pt idx="125">
                  <c:v>-2.2657923792987154</c:v>
                </c:pt>
                <c:pt idx="126">
                  <c:v>-7.784715527295561</c:v>
                </c:pt>
                <c:pt idx="127">
                  <c:v>-8.583254144759156</c:v>
                </c:pt>
                <c:pt idx="128">
                  <c:v>1.9697927709342082</c:v>
                </c:pt>
                <c:pt idx="129">
                  <c:v>0.9235169809588044</c:v>
                </c:pt>
                <c:pt idx="130">
                  <c:v>-4.16690733102434</c:v>
                </c:pt>
                <c:pt idx="131">
                  <c:v>0.9072472027474625</c:v>
                </c:pt>
                <c:pt idx="132">
                  <c:v>-3.092092656067048</c:v>
                </c:pt>
                <c:pt idx="133">
                  <c:v>-1.1299816685558468</c:v>
                </c:pt>
                <c:pt idx="134">
                  <c:v>1.8083514336867161</c:v>
                </c:pt>
                <c:pt idx="135">
                  <c:v>1.2949768645579056</c:v>
                </c:pt>
                <c:pt idx="136">
                  <c:v>-0.6426910030629347</c:v>
                </c:pt>
                <c:pt idx="137">
                  <c:v>5.969029006575343</c:v>
                </c:pt>
                <c:pt idx="138">
                  <c:v>-8.72154085236967</c:v>
                </c:pt>
                <c:pt idx="140">
                  <c:v>-7.529399554422024</c:v>
                </c:pt>
                <c:pt idx="141">
                  <c:v>-7.058208065026906</c:v>
                </c:pt>
                <c:pt idx="142">
                  <c:v>-2.2541666337369213</c:v>
                </c:pt>
                <c:pt idx="143">
                  <c:v>-2.7351157571694715</c:v>
                </c:pt>
                <c:pt idx="144">
                  <c:v>1.2477211587072816</c:v>
                </c:pt>
                <c:pt idx="145">
                  <c:v>-5.9431810467877275</c:v>
                </c:pt>
                <c:pt idx="146">
                  <c:v>1.6341545719692256</c:v>
                </c:pt>
                <c:pt idx="147">
                  <c:v>-0.9081748190361789</c:v>
                </c:pt>
                <c:pt idx="148">
                  <c:v>-1.282116611908935</c:v>
                </c:pt>
                <c:pt idx="149">
                  <c:v>-1.235994276776698</c:v>
                </c:pt>
                <c:pt idx="150">
                  <c:v>-0.13313160567598525</c:v>
                </c:pt>
                <c:pt idx="151">
                  <c:v>-0.7044691100718488</c:v>
                </c:pt>
                <c:pt idx="152">
                  <c:v>0.4615225716511955</c:v>
                </c:pt>
                <c:pt idx="153">
                  <c:v>-1.610514395757568</c:v>
                </c:pt>
                <c:pt idx="154">
                  <c:v>0.0009511567558899703</c:v>
                </c:pt>
                <c:pt idx="155">
                  <c:v>0.046621804110946075</c:v>
                </c:pt>
                <c:pt idx="156">
                  <c:v>-5.042913332818611</c:v>
                </c:pt>
                <c:pt idx="157">
                  <c:v>1.2426201183682644</c:v>
                </c:pt>
                <c:pt idx="158">
                  <c:v>2.7852463213076986</c:v>
                </c:pt>
                <c:pt idx="159">
                  <c:v>-9.170523770059802</c:v>
                </c:pt>
                <c:pt idx="160">
                  <c:v>1.0754666484228175</c:v>
                </c:pt>
                <c:pt idx="161">
                  <c:v>2.7412702604637564</c:v>
                </c:pt>
                <c:pt idx="162">
                  <c:v>-1.6568748822406671</c:v>
                </c:pt>
                <c:pt idx="163">
                  <c:v>5.073833958383655</c:v>
                </c:pt>
                <c:pt idx="165">
                  <c:v>-18.028810847644205</c:v>
                </c:pt>
                <c:pt idx="166">
                  <c:v>-17.030543375122466</c:v>
                </c:pt>
                <c:pt idx="167">
                  <c:v>6.517367828885766</c:v>
                </c:pt>
                <c:pt idx="168">
                  <c:v>-0.7124784395403878</c:v>
                </c:pt>
                <c:pt idx="169">
                  <c:v>0.5524847068575138</c:v>
                </c:pt>
                <c:pt idx="170">
                  <c:v>-1.5192033626029395</c:v>
                </c:pt>
                <c:pt idx="171">
                  <c:v>-0.7231864065978761</c:v>
                </c:pt>
                <c:pt idx="172">
                  <c:v>-15.482291417315519</c:v>
                </c:pt>
                <c:pt idx="173">
                  <c:v>-1.2377645100233543</c:v>
                </c:pt>
                <c:pt idx="174">
                  <c:v>2.3893041394798855</c:v>
                </c:pt>
                <c:pt idx="175">
                  <c:v>-0.0028940715132381722</c:v>
                </c:pt>
                <c:pt idx="176">
                  <c:v>17.352881809805965</c:v>
                </c:pt>
                <c:pt idx="177">
                  <c:v>-0.19592253310021301</c:v>
                </c:pt>
                <c:pt idx="178">
                  <c:v>3.925006739335134</c:v>
                </c:pt>
                <c:pt idx="179">
                  <c:v>-2.1908983260384938</c:v>
                </c:pt>
                <c:pt idx="180">
                  <c:v>3.284303482497285</c:v>
                </c:pt>
                <c:pt idx="181">
                  <c:v>0.8479830383692815</c:v>
                </c:pt>
                <c:pt idx="182">
                  <c:v>-0.7150110098227642</c:v>
                </c:pt>
                <c:pt idx="183">
                  <c:v>-1.220177247638033</c:v>
                </c:pt>
                <c:pt idx="184">
                  <c:v>29.561382151845095</c:v>
                </c:pt>
                <c:pt idx="186">
                  <c:v>-1.621152690444961</c:v>
                </c:pt>
                <c:pt idx="187">
                  <c:v>-1.123268747222595</c:v>
                </c:pt>
                <c:pt idx="188">
                  <c:v>1.5383381382086718</c:v>
                </c:pt>
                <c:pt idx="189">
                  <c:v>1.1618154868667567</c:v>
                </c:pt>
                <c:pt idx="190">
                  <c:v>6.122397680478374</c:v>
                </c:pt>
                <c:pt idx="191">
                  <c:v>6.525511107819159</c:v>
                </c:pt>
                <c:pt idx="192">
                  <c:v>4.029807816951258</c:v>
                </c:pt>
                <c:pt idx="193">
                  <c:v>6.937750867778457</c:v>
                </c:pt>
                <c:pt idx="194">
                  <c:v>4.665753975826891</c:v>
                </c:pt>
                <c:pt idx="195">
                  <c:v>4.856211881573457</c:v>
                </c:pt>
                <c:pt idx="196">
                  <c:v>-7.695158307726403</c:v>
                </c:pt>
                <c:pt idx="197">
                  <c:v>-1.3465993961367058</c:v>
                </c:pt>
                <c:pt idx="198">
                  <c:v>-4.666565844903793</c:v>
                </c:pt>
                <c:pt idx="199">
                  <c:v>-6.752336696240447</c:v>
                </c:pt>
                <c:pt idx="200">
                  <c:v>-3.524793738691435</c:v>
                </c:pt>
                <c:pt idx="201">
                  <c:v>0.8164075990705115</c:v>
                </c:pt>
                <c:pt idx="202">
                  <c:v>-4.655176461812705</c:v>
                </c:pt>
                <c:pt idx="203">
                  <c:v>-1.7113364877460409</c:v>
                </c:pt>
                <c:pt idx="204">
                  <c:v>-1.4242126705662723</c:v>
                </c:pt>
                <c:pt idx="205">
                  <c:v>-2.8058781509806794</c:v>
                </c:pt>
                <c:pt idx="206">
                  <c:v>0.10575728760651093</c:v>
                </c:pt>
                <c:pt idx="207">
                  <c:v>-4.783830450072158</c:v>
                </c:pt>
                <c:pt idx="208">
                  <c:v>-2.5595168379574327</c:v>
                </c:pt>
                <c:pt idx="209">
                  <c:v>1.9707622357093328</c:v>
                </c:pt>
                <c:pt idx="210">
                  <c:v>5.311636200845714</c:v>
                </c:pt>
                <c:pt idx="211">
                  <c:v>5.448527364661259</c:v>
                </c:pt>
                <c:pt idx="212">
                  <c:v>0.6057025959707911</c:v>
                </c:pt>
                <c:pt idx="214">
                  <c:v>10.85236436466328</c:v>
                </c:pt>
                <c:pt idx="215">
                  <c:v>13.716868660450832</c:v>
                </c:pt>
                <c:pt idx="216">
                  <c:v>12.879470656252145</c:v>
                </c:pt>
                <c:pt idx="217">
                  <c:v>11.942638508565562</c:v>
                </c:pt>
                <c:pt idx="218">
                  <c:v>10.089928297993023</c:v>
                </c:pt>
                <c:pt idx="219">
                  <c:v>8.895366624363277</c:v>
                </c:pt>
                <c:pt idx="220">
                  <c:v>8.76190815717024</c:v>
                </c:pt>
                <c:pt idx="221">
                  <c:v>11.009506580320938</c:v>
                </c:pt>
                <c:pt idx="222">
                  <c:v>9.075992340107675</c:v>
                </c:pt>
                <c:pt idx="223">
                  <c:v>12.099732296956578</c:v>
                </c:pt>
                <c:pt idx="224">
                  <c:v>8.61393072254888</c:v>
                </c:pt>
                <c:pt idx="225">
                  <c:v>11.38256673503566</c:v>
                </c:pt>
                <c:pt idx="226">
                  <c:v>4.02218279714459</c:v>
                </c:pt>
                <c:pt idx="227">
                  <c:v>-11.834034138879757</c:v>
                </c:pt>
                <c:pt idx="228">
                  <c:v>-5.407465339053142</c:v>
                </c:pt>
                <c:pt idx="229">
                  <c:v>-0.2257044652006719</c:v>
                </c:pt>
                <c:pt idx="230">
                  <c:v>4.804065171572257</c:v>
                </c:pt>
                <c:pt idx="231">
                  <c:v>1.4275771637120898</c:v>
                </c:pt>
                <c:pt idx="232">
                  <c:v>58.83307974233895</c:v>
                </c:pt>
                <c:pt idx="233">
                  <c:v>-1.252681172859394</c:v>
                </c:pt>
                <c:pt idx="235">
                  <c:v>8.085767092188867</c:v>
                </c:pt>
                <c:pt idx="236">
                  <c:v>0.5509228173864227</c:v>
                </c:pt>
                <c:pt idx="237">
                  <c:v>11.718073233328052</c:v>
                </c:pt>
                <c:pt idx="238">
                  <c:v>10.185040163349957</c:v>
                </c:pt>
                <c:pt idx="239">
                  <c:v>4.631512249992119</c:v>
                </c:pt>
                <c:pt idx="240">
                  <c:v>5.05735257644444</c:v>
                </c:pt>
                <c:pt idx="241">
                  <c:v>5.2998387312844555</c:v>
                </c:pt>
                <c:pt idx="242">
                  <c:v>7.589847109061053</c:v>
                </c:pt>
                <c:pt idx="243">
                  <c:v>9.281236049722175</c:v>
                </c:pt>
                <c:pt idx="244">
                  <c:v>8.930241762980273</c:v>
                </c:pt>
                <c:pt idx="245">
                  <c:v>-2.092389485001923</c:v>
                </c:pt>
                <c:pt idx="246">
                  <c:v>3.7565756070959457</c:v>
                </c:pt>
                <c:pt idx="247">
                  <c:v>-4.913658738946137</c:v>
                </c:pt>
                <c:pt idx="248">
                  <c:v>0.24938698912544344</c:v>
                </c:pt>
                <c:pt idx="249">
                  <c:v>0.5208718616004131</c:v>
                </c:pt>
                <c:pt idx="250">
                  <c:v>-1.8459641189002791</c:v>
                </c:pt>
                <c:pt idx="251">
                  <c:v>-2.459115262489454</c:v>
                </c:pt>
                <c:pt idx="252">
                  <c:v>-1.0353446902397152</c:v>
                </c:pt>
                <c:pt idx="253">
                  <c:v>3.1827850019730866</c:v>
                </c:pt>
                <c:pt idx="254">
                  <c:v>9.942383672926525</c:v>
                </c:pt>
                <c:pt idx="255">
                  <c:v>-3.673193483236493</c:v>
                </c:pt>
                <c:pt idx="257">
                  <c:v>10.868290257261304</c:v>
                </c:pt>
                <c:pt idx="258">
                  <c:v>10.460453841002781</c:v>
                </c:pt>
                <c:pt idx="259">
                  <c:v>13.567056462543725</c:v>
                </c:pt>
                <c:pt idx="260">
                  <c:v>16.27191757145683</c:v>
                </c:pt>
                <c:pt idx="261">
                  <c:v>10.069917765506453</c:v>
                </c:pt>
                <c:pt idx="262">
                  <c:v>13.675078723804113</c:v>
                </c:pt>
                <c:pt idx="263">
                  <c:v>15.332635444697296</c:v>
                </c:pt>
                <c:pt idx="264">
                  <c:v>13.723770041608496</c:v>
                </c:pt>
                <c:pt idx="265">
                  <c:v>13.713167547270455</c:v>
                </c:pt>
                <c:pt idx="266">
                  <c:v>0.6406611627688179</c:v>
                </c:pt>
                <c:pt idx="267">
                  <c:v>13.345457831754093</c:v>
                </c:pt>
                <c:pt idx="268">
                  <c:v>13.794434762474417</c:v>
                </c:pt>
                <c:pt idx="269">
                  <c:v>1.7353932197142534</c:v>
                </c:pt>
                <c:pt idx="270">
                  <c:v>-6.282496301187291</c:v>
                </c:pt>
                <c:pt idx="271">
                  <c:v>10.486383351306117</c:v>
                </c:pt>
                <c:pt idx="273">
                  <c:v>-1.7482328414916377</c:v>
                </c:pt>
                <c:pt idx="274">
                  <c:v>1.7441617775118872</c:v>
                </c:pt>
                <c:pt idx="275">
                  <c:v>0.9848113439506527</c:v>
                </c:pt>
                <c:pt idx="276">
                  <c:v>0.22315937068837433</c:v>
                </c:pt>
                <c:pt idx="277">
                  <c:v>6.318424674137989</c:v>
                </c:pt>
                <c:pt idx="278">
                  <c:v>2.032512821827125</c:v>
                </c:pt>
                <c:pt idx="279">
                  <c:v>3.4825065959767967</c:v>
                </c:pt>
                <c:pt idx="280">
                  <c:v>5.7290193399231795</c:v>
                </c:pt>
                <c:pt idx="281">
                  <c:v>5.461935475642753</c:v>
                </c:pt>
                <c:pt idx="282">
                  <c:v>0.6007192706805935</c:v>
                </c:pt>
                <c:pt idx="283">
                  <c:v>0.6036413625679409</c:v>
                </c:pt>
                <c:pt idx="284">
                  <c:v>2.2456944179830343</c:v>
                </c:pt>
                <c:pt idx="285">
                  <c:v>2.948337276572931</c:v>
                </c:pt>
                <c:pt idx="286">
                  <c:v>-0.42375975069144434</c:v>
                </c:pt>
                <c:pt idx="287">
                  <c:v>2.3851475077366393</c:v>
                </c:pt>
                <c:pt idx="288">
                  <c:v>4.341349658877646</c:v>
                </c:pt>
                <c:pt idx="289">
                  <c:v>1.359579925105691</c:v>
                </c:pt>
                <c:pt idx="290">
                  <c:v>1.745359887813968</c:v>
                </c:pt>
                <c:pt idx="291">
                  <c:v>-6.182527767132041</c:v>
                </c:pt>
                <c:pt idx="292">
                  <c:v>-4.375114305211448</c:v>
                </c:pt>
                <c:pt idx="293">
                  <c:v>-5.2266238976558475</c:v>
                </c:pt>
                <c:pt idx="294">
                  <c:v>-6.062649788795805</c:v>
                </c:pt>
                <c:pt idx="295">
                  <c:v>-19.433673173088994</c:v>
                </c:pt>
                <c:pt idx="296">
                  <c:v>7.975073919656327</c:v>
                </c:pt>
                <c:pt idx="297">
                  <c:v>-3.884783893440514</c:v>
                </c:pt>
                <c:pt idx="299">
                  <c:v>2.9515116978143565</c:v>
                </c:pt>
                <c:pt idx="300">
                  <c:v>1.5407894142796856</c:v>
                </c:pt>
                <c:pt idx="301">
                  <c:v>5.937216341184469</c:v>
                </c:pt>
                <c:pt idx="302">
                  <c:v>3.1383790287101467</c:v>
                </c:pt>
                <c:pt idx="303">
                  <c:v>-22.71678403375135</c:v>
                </c:pt>
                <c:pt idx="304">
                  <c:v>3.072376725866998</c:v>
                </c:pt>
                <c:pt idx="305">
                  <c:v>8.577470498588902</c:v>
                </c:pt>
                <c:pt idx="306">
                  <c:v>9.39338954324107</c:v>
                </c:pt>
                <c:pt idx="307">
                  <c:v>11.008262786188805</c:v>
                </c:pt>
                <c:pt idx="308">
                  <c:v>10.734064836989443</c:v>
                </c:pt>
                <c:pt idx="309">
                  <c:v>8.774258313614425</c:v>
                </c:pt>
                <c:pt idx="310">
                  <c:v>6.442221080144338</c:v>
                </c:pt>
                <c:pt idx="311">
                  <c:v>1.2450407299483317</c:v>
                </c:pt>
                <c:pt idx="312">
                  <c:v>-2.7076526964938905</c:v>
                </c:pt>
                <c:pt idx="313">
                  <c:v>-8.907581072462278</c:v>
                </c:pt>
                <c:pt idx="314">
                  <c:v>-5.38189806086078</c:v>
                </c:pt>
                <c:pt idx="315">
                  <c:v>3.9081810636934824</c:v>
                </c:pt>
                <c:pt idx="316">
                  <c:v>-11.839505847129583</c:v>
                </c:pt>
                <c:pt idx="317">
                  <c:v>-4.114946929973629</c:v>
                </c:pt>
                <c:pt idx="318">
                  <c:v>-4.80543796041868</c:v>
                </c:pt>
                <c:pt idx="319">
                  <c:v>-6.057687221335507</c:v>
                </c:pt>
                <c:pt idx="320">
                  <c:v>1.386717675024051</c:v>
                </c:pt>
                <c:pt idx="321">
                  <c:v>1.0874742883318682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-49.56964753101478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-34.74196870527524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-20.10198201657154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61896319"/>
        <c:axId val="20195960"/>
      </c:scatterChart>
      <c:valAx>
        <c:axId val="61896319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195960"/>
        <c:crossesAt val="-80"/>
        <c:crossBetween val="midCat"/>
        <c:dispUnits/>
        <c:majorUnit val="200"/>
      </c:valAx>
      <c:valAx>
        <c:axId val="20195960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896319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DATATABLE!$K$4:$K$325</c:f>
                <c:numCache>
                  <c:ptCount val="322"/>
                  <c:pt idx="0">
                    <c:v>1.5288321229856017</c:v>
                  </c:pt>
                  <c:pt idx="1">
                    <c:v>1.8216092477041368</c:v>
                  </c:pt>
                  <c:pt idx="2">
                    <c:v>2.005649428258316</c:v>
                  </c:pt>
                  <c:pt idx="3">
                    <c:v>1.4489945248330471</c:v>
                  </c:pt>
                  <c:pt idx="4">
                    <c:v>1.5834134646730558</c:v>
                  </c:pt>
                  <c:pt idx="5">
                    <c:v>1.5404850562439343</c:v>
                  </c:pt>
                  <c:pt idx="6">
                    <c:v>1.6206107297989103</c:v>
                  </c:pt>
                  <c:pt idx="7">
                    <c:v>1.3897012361197003</c:v>
                  </c:pt>
                  <c:pt idx="8">
                    <c:v>1.4117483620035287</c:v>
                  </c:pt>
                  <c:pt idx="9">
                    <c:v>1.52378587643609</c:v>
                  </c:pt>
                  <c:pt idx="10">
                    <c:v>1.9622855989398502</c:v>
                  </c:pt>
                  <c:pt idx="11">
                    <c:v>1.581414164298911</c:v>
                  </c:pt>
                  <c:pt idx="12">
                    <c:v>1.7979456858074911</c:v>
                  </c:pt>
                  <c:pt idx="13">
                    <c:v>1.4161711043236807</c:v>
                  </c:pt>
                  <c:pt idx="14">
                    <c:v>1.5304222537726488</c:v>
                  </c:pt>
                  <c:pt idx="15">
                    <c:v>1.4746074124494228</c:v>
                  </c:pt>
                  <c:pt idx="16">
                    <c:v>1.1723289047371743</c:v>
                  </c:pt>
                  <c:pt idx="17">
                    <c:v>1.3743481782935163</c:v>
                  </c:pt>
                  <c:pt idx="18">
                    <c:v>1.357089102851372</c:v>
                  </c:pt>
                  <c:pt idx="19">
                    <c:v>1.8132586008878775</c:v>
                  </c:pt>
                  <c:pt idx="20">
                    <c:v>1.3464601818924393</c:v>
                  </c:pt>
                  <c:pt idx="21">
                    <c:v>1.212334329855345</c:v>
                  </c:pt>
                  <c:pt idx="22">
                    <c:v>1.2645370386132875</c:v>
                  </c:pt>
                  <c:pt idx="23">
                    <c:v>1.3516228712640022</c:v>
                  </c:pt>
                  <c:pt idx="24">
                    <c:v>1.4755786519915475</c:v>
                  </c:pt>
                  <c:pt idx="25">
                    <c:v>1.4306852956313918</c:v>
                  </c:pt>
                  <c:pt idx="26">
                    <c:v>1.88963672036801</c:v>
                  </c:pt>
                  <c:pt idx="27">
                    <c:v>1.1336494199898368</c:v>
                  </c:pt>
                  <c:pt idx="28">
                    <c:v>NaN</c:v>
                  </c:pt>
                  <c:pt idx="29">
                    <c:v>1.5685074075766359</c:v>
                  </c:pt>
                  <c:pt idx="30">
                    <c:v>1.4501827237545228</c:v>
                  </c:pt>
                  <c:pt idx="31">
                    <c:v>1.5573603568030947</c:v>
                  </c:pt>
                  <c:pt idx="32">
                    <c:v>1.2703848056105915</c:v>
                  </c:pt>
                  <c:pt idx="33">
                    <c:v>1.3643144052333245</c:v>
                  </c:pt>
                  <c:pt idx="34">
                    <c:v>1.339335786351148</c:v>
                  </c:pt>
                  <c:pt idx="35">
                    <c:v>1.173270652723435</c:v>
                  </c:pt>
                  <c:pt idx="36">
                    <c:v>1.2735902237825947</c:v>
                  </c:pt>
                  <c:pt idx="37">
                    <c:v>1.285205227271602</c:v>
                  </c:pt>
                  <c:pt idx="38">
                    <c:v>1.608887970692141</c:v>
                  </c:pt>
                  <c:pt idx="39">
                    <c:v>1.3799345211884528</c:v>
                  </c:pt>
                  <c:pt idx="40">
                    <c:v>1.4254920911815887</c:v>
                  </c:pt>
                  <c:pt idx="41">
                    <c:v>1.3501733175880197</c:v>
                  </c:pt>
                  <c:pt idx="42">
                    <c:v>1.3721216850637319</c:v>
                  </c:pt>
                  <c:pt idx="43">
                    <c:v>1.3286579903537543</c:v>
                  </c:pt>
                  <c:pt idx="44">
                    <c:v>1.3030184842122132</c:v>
                  </c:pt>
                  <c:pt idx="45">
                    <c:v>0.9524670262117674</c:v>
                  </c:pt>
                  <c:pt idx="46">
                    <c:v>1.3930753897861692</c:v>
                  </c:pt>
                  <c:pt idx="47">
                    <c:v>1.6747163477237592</c:v>
                  </c:pt>
                  <c:pt idx="48">
                    <c:v>1.2658503574758413</c:v>
                  </c:pt>
                  <c:pt idx="49">
                    <c:v>1.3349119500505324</c:v>
                  </c:pt>
                  <c:pt idx="50">
                    <c:v>1.1834135202648532</c:v>
                  </c:pt>
                  <c:pt idx="51">
                    <c:v>1.6940850211522047</c:v>
                  </c:pt>
                  <c:pt idx="52">
                    <c:v>NaN</c:v>
                  </c:pt>
                  <c:pt idx="53">
                    <c:v>1.3755766508305456</c:v>
                  </c:pt>
                  <c:pt idx="54">
                    <c:v>1.713701299936865</c:v>
                  </c:pt>
                  <c:pt idx="55">
                    <c:v>1.6542937254193646</c:v>
                  </c:pt>
                  <c:pt idx="56">
                    <c:v>1.4040199196241332</c:v>
                  </c:pt>
                  <c:pt idx="57">
                    <c:v>1.5783530946400504</c:v>
                  </c:pt>
                  <c:pt idx="58">
                    <c:v>1.6208657769989365</c:v>
                  </c:pt>
                  <c:pt idx="59">
                    <c:v>1.7121262344288457</c:v>
                  </c:pt>
                  <c:pt idx="60">
                    <c:v>1.5054937157510384</c:v>
                  </c:pt>
                  <c:pt idx="61">
                    <c:v>1.4061366613837833</c:v>
                  </c:pt>
                  <c:pt idx="62">
                    <c:v>1.588131287417749</c:v>
                  </c:pt>
                  <c:pt idx="63">
                    <c:v>1.779165566044849</c:v>
                  </c:pt>
                  <c:pt idx="64">
                    <c:v>1.4020042154683239</c:v>
                  </c:pt>
                  <c:pt idx="65">
                    <c:v>1.500431599287257</c:v>
                  </c:pt>
                  <c:pt idx="66">
                    <c:v>1.5616627215098156</c:v>
                  </c:pt>
                  <c:pt idx="67">
                    <c:v>1.3372181333859423</c:v>
                  </c:pt>
                  <c:pt idx="68">
                    <c:v>1.2937369997101342</c:v>
                  </c:pt>
                  <c:pt idx="69">
                    <c:v>1.600513177464343</c:v>
                  </c:pt>
                  <c:pt idx="70">
                    <c:v>1.5072561195994538</c:v>
                  </c:pt>
                  <c:pt idx="71">
                    <c:v>1.5157753989969436</c:v>
                  </c:pt>
                  <c:pt idx="72">
                    <c:v>1.354277527223502</c:v>
                  </c:pt>
                  <c:pt idx="73">
                    <c:v>NaN</c:v>
                  </c:pt>
                  <c:pt idx="74">
                    <c:v>1.164706140182048</c:v>
                  </c:pt>
                  <c:pt idx="75">
                    <c:v>1.1165990209061043</c:v>
                  </c:pt>
                  <c:pt idx="76">
                    <c:v>1.5378998797521692</c:v>
                  </c:pt>
                  <c:pt idx="77">
                    <c:v>1.0158054516307118</c:v>
                  </c:pt>
                  <c:pt idx="78">
                    <c:v>1.2802588806615223</c:v>
                  </c:pt>
                  <c:pt idx="79">
                    <c:v>2.355828351048306</c:v>
                  </c:pt>
                  <c:pt idx="80">
                    <c:v>1.0835382742679904</c:v>
                  </c:pt>
                  <c:pt idx="81">
                    <c:v>1.2040942155777685</c:v>
                  </c:pt>
                  <c:pt idx="82">
                    <c:v>1.386832933693018</c:v>
                  </c:pt>
                  <c:pt idx="83">
                    <c:v>1.1126990120491342</c:v>
                  </c:pt>
                  <c:pt idx="84">
                    <c:v>1.2602559237862039</c:v>
                  </c:pt>
                  <c:pt idx="85">
                    <c:v>0.9573355814718187</c:v>
                  </c:pt>
                  <c:pt idx="86">
                    <c:v>1.2749200603234812</c:v>
                  </c:pt>
                  <c:pt idx="87">
                    <c:v>0.9450950848244339</c:v>
                  </c:pt>
                  <c:pt idx="88">
                    <c:v>1.3053068263790806</c:v>
                  </c:pt>
                  <c:pt idx="89">
                    <c:v>1.1388537752787808</c:v>
                  </c:pt>
                  <c:pt idx="90">
                    <c:v>1.0823901573087102</c:v>
                  </c:pt>
                  <c:pt idx="91">
                    <c:v>1.0294715480174688</c:v>
                  </c:pt>
                  <c:pt idx="92">
                    <c:v>1.3923265274262633</c:v>
                  </c:pt>
                  <c:pt idx="93">
                    <c:v>0.769622038910839</c:v>
                  </c:pt>
                  <c:pt idx="94">
                    <c:v>NaN</c:v>
                  </c:pt>
                  <c:pt idx="95">
                    <c:v>1.249410849424315</c:v>
                  </c:pt>
                  <c:pt idx="96">
                    <c:v>1.3494583449291664</c:v>
                  </c:pt>
                  <c:pt idx="97">
                    <c:v>1.1022034759411437</c:v>
                  </c:pt>
                  <c:pt idx="98">
                    <c:v>1.024194277667867</c:v>
                  </c:pt>
                  <c:pt idx="99">
                    <c:v>1.3938708066041343</c:v>
                  </c:pt>
                  <c:pt idx="100">
                    <c:v>1.413496291212681</c:v>
                  </c:pt>
                  <c:pt idx="101">
                    <c:v>1.884263453000301</c:v>
                  </c:pt>
                  <c:pt idx="102">
                    <c:v>1.513642470716281</c:v>
                  </c:pt>
                  <c:pt idx="103">
                    <c:v>1.2916363863135771</c:v>
                  </c:pt>
                  <c:pt idx="104">
                    <c:v>1.1266479924043615</c:v>
                  </c:pt>
                  <c:pt idx="105">
                    <c:v>1.3634695092434868</c:v>
                  </c:pt>
                  <c:pt idx="106">
                    <c:v>1.2525005282881807</c:v>
                  </c:pt>
                  <c:pt idx="107">
                    <c:v>1.239442460562179</c:v>
                  </c:pt>
                  <c:pt idx="108">
                    <c:v>1.4647669689438203</c:v>
                  </c:pt>
                  <c:pt idx="109">
                    <c:v>1.5334881705153514</c:v>
                  </c:pt>
                  <c:pt idx="110">
                    <c:v>1.5823675643833468</c:v>
                  </c:pt>
                  <c:pt idx="111">
                    <c:v>1.2548244324905866</c:v>
                  </c:pt>
                  <c:pt idx="112">
                    <c:v>1.245410600647638</c:v>
                  </c:pt>
                  <c:pt idx="113">
                    <c:v>1.068278971183556</c:v>
                  </c:pt>
                  <c:pt idx="114">
                    <c:v>1.2586586742746597</c:v>
                  </c:pt>
                  <c:pt idx="115">
                    <c:v>1.516954577116536</c:v>
                  </c:pt>
                  <c:pt idx="116">
                    <c:v>1.5529056206586844</c:v>
                  </c:pt>
                  <c:pt idx="117">
                    <c:v>1.471045572385421</c:v>
                  </c:pt>
                  <c:pt idx="118">
                    <c:v>NaN</c:v>
                  </c:pt>
                  <c:pt idx="119">
                    <c:v>0.9827097083170422</c:v>
                  </c:pt>
                  <c:pt idx="120">
                    <c:v>1.1223742659249858</c:v>
                  </c:pt>
                  <c:pt idx="121">
                    <c:v>1.4319622877778642</c:v>
                  </c:pt>
                  <c:pt idx="122">
                    <c:v>1.1023708771051872</c:v>
                  </c:pt>
                  <c:pt idx="123">
                    <c:v>1.2911703482665349</c:v>
                  </c:pt>
                  <c:pt idx="124">
                    <c:v>1.3606367672736042</c:v>
                  </c:pt>
                  <c:pt idx="125">
                    <c:v>1.1528735783450372</c:v>
                  </c:pt>
                  <c:pt idx="126">
                    <c:v>1.2006759834859437</c:v>
                  </c:pt>
                  <c:pt idx="127">
                    <c:v>0.8755525096837395</c:v>
                  </c:pt>
                  <c:pt idx="128">
                    <c:v>1.2632808694623705</c:v>
                  </c:pt>
                  <c:pt idx="129">
                    <c:v>1.2039335797919826</c:v>
                  </c:pt>
                  <c:pt idx="130">
                    <c:v>1.01423351393737</c:v>
                  </c:pt>
                  <c:pt idx="131">
                    <c:v>1.1475894001689007</c:v>
                  </c:pt>
                  <c:pt idx="132">
                    <c:v>0.9921280048041865</c:v>
                  </c:pt>
                  <c:pt idx="133">
                    <c:v>1.473509283764777</c:v>
                  </c:pt>
                  <c:pt idx="134">
                    <c:v>1.4172833982983875</c:v>
                  </c:pt>
                  <c:pt idx="135">
                    <c:v>1.1317684768052914</c:v>
                  </c:pt>
                  <c:pt idx="136">
                    <c:v>1.1218624937603394</c:v>
                  </c:pt>
                  <c:pt idx="137">
                    <c:v>1.1423288137668592</c:v>
                  </c:pt>
                  <c:pt idx="138">
                    <c:v>0.9338922817125948</c:v>
                  </c:pt>
                  <c:pt idx="139">
                    <c:v>NaN</c:v>
                  </c:pt>
                  <c:pt idx="140">
                    <c:v>1.4638219912965766</c:v>
                  </c:pt>
                  <c:pt idx="141">
                    <c:v>1.965353917572351</c:v>
                  </c:pt>
                  <c:pt idx="142">
                    <c:v>1.1493936752582385</c:v>
                  </c:pt>
                  <c:pt idx="143">
                    <c:v>1.567433180430509</c:v>
                  </c:pt>
                  <c:pt idx="144">
                    <c:v>1.2756528700996732</c:v>
                  </c:pt>
                  <c:pt idx="145">
                    <c:v>1.4166459444620045</c:v>
                  </c:pt>
                  <c:pt idx="146">
                    <c:v>1.2263021290193095</c:v>
                  </c:pt>
                  <c:pt idx="147">
                    <c:v>1.1971313920700055</c:v>
                  </c:pt>
                  <c:pt idx="148">
                    <c:v>1.5633595259556543</c:v>
                  </c:pt>
                  <c:pt idx="149">
                    <c:v>1.44318726890247</c:v>
                  </c:pt>
                  <c:pt idx="150">
                    <c:v>1.501893052330285</c:v>
                  </c:pt>
                  <c:pt idx="151">
                    <c:v>1.3817249246417234</c:v>
                  </c:pt>
                  <c:pt idx="152">
                    <c:v>1.1600321037918988</c:v>
                  </c:pt>
                  <c:pt idx="153">
                    <c:v>1.7028087993631331</c:v>
                  </c:pt>
                  <c:pt idx="154">
                    <c:v>1.3989294455118966</c:v>
                  </c:pt>
                  <c:pt idx="155">
                    <c:v>1.1835894026035447</c:v>
                  </c:pt>
                  <c:pt idx="156">
                    <c:v>1.3062263280960735</c:v>
                  </c:pt>
                  <c:pt idx="157">
                    <c:v>1.0402628800443274</c:v>
                  </c:pt>
                  <c:pt idx="158">
                    <c:v>1.1489684143328738</c:v>
                  </c:pt>
                  <c:pt idx="159">
                    <c:v>1.6372371670469974</c:v>
                  </c:pt>
                  <c:pt idx="160">
                    <c:v>1.4109516196569878</c:v>
                  </c:pt>
                  <c:pt idx="161">
                    <c:v>1.4378399235792614</c:v>
                  </c:pt>
                  <c:pt idx="162">
                    <c:v>1.1555409805463732</c:v>
                  </c:pt>
                  <c:pt idx="163">
                    <c:v>1.207069241940804</c:v>
                  </c:pt>
                  <c:pt idx="164">
                    <c:v>NaN</c:v>
                  </c:pt>
                  <c:pt idx="165">
                    <c:v>1.1768841585924044</c:v>
                  </c:pt>
                  <c:pt idx="166">
                    <c:v>1.1844622202950035</c:v>
                  </c:pt>
                  <c:pt idx="167">
                    <c:v>1.5076691809756682</c:v>
                  </c:pt>
                  <c:pt idx="168">
                    <c:v>1.3500787135589665</c:v>
                  </c:pt>
                  <c:pt idx="169">
                    <c:v>1.1880597035662799</c:v>
                  </c:pt>
                  <c:pt idx="170">
                    <c:v>1.8941920964088421</c:v>
                  </c:pt>
                  <c:pt idx="171">
                    <c:v>1.3652842191735903</c:v>
                  </c:pt>
                  <c:pt idx="172">
                    <c:v>1.516282417438621</c:v>
                  </c:pt>
                  <c:pt idx="173">
                    <c:v>1.362056867401094</c:v>
                  </c:pt>
                  <c:pt idx="174">
                    <c:v>1.0827287649117778</c:v>
                  </c:pt>
                  <c:pt idx="175">
                    <c:v>1.1643778217651501</c:v>
                  </c:pt>
                  <c:pt idx="176">
                    <c:v>1.4459515737208495</c:v>
                  </c:pt>
                  <c:pt idx="177">
                    <c:v>1.036654706445539</c:v>
                  </c:pt>
                  <c:pt idx="178">
                    <c:v>1.27127332596233</c:v>
                  </c:pt>
                  <c:pt idx="179">
                    <c:v>1.322040794446977</c:v>
                  </c:pt>
                  <c:pt idx="180">
                    <c:v>1.5758174889657361</c:v>
                  </c:pt>
                  <c:pt idx="181">
                    <c:v>1.231142477020608</c:v>
                  </c:pt>
                  <c:pt idx="182">
                    <c:v>1.4192766356913005</c:v>
                  </c:pt>
                  <c:pt idx="183">
                    <c:v>1.2162062153087092</c:v>
                  </c:pt>
                  <c:pt idx="184">
                    <c:v>1.1993805727983364</c:v>
                  </c:pt>
                  <c:pt idx="185">
                    <c:v>NaN</c:v>
                  </c:pt>
                  <c:pt idx="186">
                    <c:v>1.5803423477656064</c:v>
                  </c:pt>
                  <c:pt idx="187">
                    <c:v>1.8840154180976842</c:v>
                  </c:pt>
                  <c:pt idx="188">
                    <c:v>1.6084466248877938</c:v>
                  </c:pt>
                  <c:pt idx="189">
                    <c:v>1.53290991525723</c:v>
                  </c:pt>
                  <c:pt idx="190">
                    <c:v>1.4293181185309756</c:v>
                  </c:pt>
                  <c:pt idx="191">
                    <c:v>1.7468218975347227</c:v>
                  </c:pt>
                  <c:pt idx="192">
                    <c:v>1.4889137742457592</c:v>
                  </c:pt>
                  <c:pt idx="193">
                    <c:v>1.2041016080077682</c:v>
                  </c:pt>
                  <c:pt idx="194">
                    <c:v>0.9662783420938403</c:v>
                  </c:pt>
                  <c:pt idx="195">
                    <c:v>1.8136448994454657</c:v>
                  </c:pt>
                  <c:pt idx="196">
                    <c:v>1.531643253748216</c:v>
                  </c:pt>
                  <c:pt idx="197">
                    <c:v>1.9221104763789132</c:v>
                  </c:pt>
                  <c:pt idx="198">
                    <c:v>1.0371209457149533</c:v>
                  </c:pt>
                  <c:pt idx="199">
                    <c:v>1.3821662284774217</c:v>
                  </c:pt>
                  <c:pt idx="200">
                    <c:v>1.2555476240816432</c:v>
                  </c:pt>
                  <c:pt idx="201">
                    <c:v>0.8973790587540886</c:v>
                  </c:pt>
                  <c:pt idx="202">
                    <c:v>1.338993387768328</c:v>
                  </c:pt>
                  <c:pt idx="203">
                    <c:v>1.279436781108645</c:v>
                  </c:pt>
                  <c:pt idx="204">
                    <c:v>1.2796199715903178</c:v>
                  </c:pt>
                  <c:pt idx="205">
                    <c:v>1.2918741037404313</c:v>
                  </c:pt>
                  <c:pt idx="206">
                    <c:v>1.40167125018964</c:v>
                  </c:pt>
                  <c:pt idx="207">
                    <c:v>1.271015024667534</c:v>
                  </c:pt>
                  <c:pt idx="208">
                    <c:v>1.6480926428430465</c:v>
                  </c:pt>
                  <c:pt idx="209">
                    <c:v>1.0765240442045538</c:v>
                  </c:pt>
                  <c:pt idx="210">
                    <c:v>1.5139428439880902</c:v>
                  </c:pt>
                  <c:pt idx="211">
                    <c:v>1.383554452800695</c:v>
                  </c:pt>
                  <c:pt idx="212">
                    <c:v>1.3071548690546422</c:v>
                  </c:pt>
                  <c:pt idx="213">
                    <c:v>NaN</c:v>
                  </c:pt>
                  <c:pt idx="214">
                    <c:v>1.287676622505618</c:v>
                  </c:pt>
                  <c:pt idx="215">
                    <c:v>1.5051228432505503</c:v>
                  </c:pt>
                  <c:pt idx="216">
                    <c:v>1.8035855885734087</c:v>
                  </c:pt>
                  <c:pt idx="217">
                    <c:v>1.1836072648052642</c:v>
                  </c:pt>
                  <c:pt idx="218">
                    <c:v>1.3263937550322957</c:v>
                  </c:pt>
                  <c:pt idx="219">
                    <c:v>1.2088336651339127</c:v>
                  </c:pt>
                  <c:pt idx="220">
                    <c:v>1.0225353310366891</c:v>
                  </c:pt>
                  <c:pt idx="221">
                    <c:v>1.4207955862755028</c:v>
                  </c:pt>
                  <c:pt idx="222">
                    <c:v>1.4153290304363964</c:v>
                  </c:pt>
                  <c:pt idx="223">
                    <c:v>1.2851462083385279</c:v>
                  </c:pt>
                  <c:pt idx="224">
                    <c:v>1.2514418575371167</c:v>
                  </c:pt>
                  <c:pt idx="225">
                    <c:v>1.3684529735202844</c:v>
                  </c:pt>
                  <c:pt idx="226">
                    <c:v>1.183619105996625</c:v>
                  </c:pt>
                  <c:pt idx="227">
                    <c:v>1.1421924698573598</c:v>
                  </c:pt>
                  <c:pt idx="228">
                    <c:v>1.233999532026516</c:v>
                  </c:pt>
                  <c:pt idx="229">
                    <c:v>1.8911821799627582</c:v>
                  </c:pt>
                  <c:pt idx="230">
                    <c:v>1.205998240255692</c:v>
                  </c:pt>
                  <c:pt idx="231">
                    <c:v>1.5110326601097697</c:v>
                  </c:pt>
                  <c:pt idx="232">
                    <c:v>1.1989774800480468</c:v>
                  </c:pt>
                  <c:pt idx="233">
                    <c:v>1.1517239368563565</c:v>
                  </c:pt>
                  <c:pt idx="234">
                    <c:v>NaN</c:v>
                  </c:pt>
                  <c:pt idx="235">
                    <c:v>1.2047303955808886</c:v>
                  </c:pt>
                  <c:pt idx="236">
                    <c:v>1.1798049275890676</c:v>
                  </c:pt>
                  <c:pt idx="237">
                    <c:v>1.5516815639027293</c:v>
                  </c:pt>
                  <c:pt idx="238">
                    <c:v>1.5909512306122586</c:v>
                  </c:pt>
                  <c:pt idx="239">
                    <c:v>1.4237144018747205</c:v>
                  </c:pt>
                  <c:pt idx="240">
                    <c:v>1.4035685285729294</c:v>
                  </c:pt>
                  <c:pt idx="241">
                    <c:v>1.527322521741592</c:v>
                  </c:pt>
                  <c:pt idx="242">
                    <c:v>1.2427239034829007</c:v>
                  </c:pt>
                  <c:pt idx="243">
                    <c:v>1.1685510660708331</c:v>
                  </c:pt>
                  <c:pt idx="244">
                    <c:v>1.4834929087936821</c:v>
                  </c:pt>
                  <c:pt idx="245">
                    <c:v>1.285587642965158</c:v>
                  </c:pt>
                  <c:pt idx="246">
                    <c:v>2.410708631579439</c:v>
                  </c:pt>
                  <c:pt idx="247">
                    <c:v>1.104778230912597</c:v>
                  </c:pt>
                  <c:pt idx="248">
                    <c:v>1.2625981533298507</c:v>
                  </c:pt>
                  <c:pt idx="249">
                    <c:v>1.9218660357211945</c:v>
                  </c:pt>
                  <c:pt idx="250">
                    <c:v>1.0074183200081634</c:v>
                  </c:pt>
                  <c:pt idx="251">
                    <c:v>1.2817470673487392</c:v>
                  </c:pt>
                  <c:pt idx="252">
                    <c:v>1.6473881776024584</c:v>
                  </c:pt>
                  <c:pt idx="253">
                    <c:v>1.1462628177827394</c:v>
                  </c:pt>
                  <c:pt idx="254">
                    <c:v>1.2923090562355632</c:v>
                  </c:pt>
                  <c:pt idx="255">
                    <c:v>1.1118170018575881</c:v>
                  </c:pt>
                  <c:pt idx="256">
                    <c:v>NaN</c:v>
                  </c:pt>
                  <c:pt idx="257">
                    <c:v>1.1913491774206975</c:v>
                  </c:pt>
                  <c:pt idx="258">
                    <c:v>1.1241863212374525</c:v>
                  </c:pt>
                  <c:pt idx="259">
                    <c:v>1.3438311484348375</c:v>
                  </c:pt>
                  <c:pt idx="260">
                    <c:v>1.1910072892806767</c:v>
                  </c:pt>
                  <c:pt idx="261">
                    <c:v>0.86302197388477</c:v>
                  </c:pt>
                  <c:pt idx="262">
                    <c:v>1.0749875199755898</c:v>
                  </c:pt>
                  <c:pt idx="263">
                    <c:v>1.1157414130069654</c:v>
                  </c:pt>
                  <c:pt idx="264">
                    <c:v>1.0623138634069385</c:v>
                  </c:pt>
                  <c:pt idx="265">
                    <c:v>1.1113527774764265</c:v>
                  </c:pt>
                  <c:pt idx="266">
                    <c:v>1.2127185367960536</c:v>
                  </c:pt>
                  <c:pt idx="267">
                    <c:v>0.8382302059728453</c:v>
                  </c:pt>
                  <c:pt idx="268">
                    <c:v>0.9467074079272386</c:v>
                  </c:pt>
                  <c:pt idx="269">
                    <c:v>1.2829394191693488</c:v>
                  </c:pt>
                  <c:pt idx="270">
                    <c:v>1.3027644873886413</c:v>
                  </c:pt>
                  <c:pt idx="271">
                    <c:v>1.4227362743302052</c:v>
                  </c:pt>
                  <c:pt idx="272">
                    <c:v>NaN</c:v>
                  </c:pt>
                  <c:pt idx="273">
                    <c:v>1.603363042135264</c:v>
                  </c:pt>
                  <c:pt idx="274">
                    <c:v>1.6508009075599794</c:v>
                  </c:pt>
                  <c:pt idx="275">
                    <c:v>1.9756919262692296</c:v>
                  </c:pt>
                  <c:pt idx="276">
                    <c:v>1.6039134657375165</c:v>
                  </c:pt>
                  <c:pt idx="277">
                    <c:v>1.5071932804078259</c:v>
                  </c:pt>
                  <c:pt idx="278">
                    <c:v>1.8316102281867863</c:v>
                  </c:pt>
                  <c:pt idx="279">
                    <c:v>2.675177982871535</c:v>
                  </c:pt>
                  <c:pt idx="280">
                    <c:v>2.68600233891636</c:v>
                  </c:pt>
                  <c:pt idx="281">
                    <c:v>1.4938198615799259</c:v>
                  </c:pt>
                  <c:pt idx="282">
                    <c:v>1.8498829036561748</c:v>
                  </c:pt>
                  <c:pt idx="283">
                    <c:v>1.342886351923811</c:v>
                  </c:pt>
                  <c:pt idx="284">
                    <c:v>2.3402729967758606</c:v>
                  </c:pt>
                  <c:pt idx="285">
                    <c:v>1.7896256432892166</c:v>
                  </c:pt>
                  <c:pt idx="286">
                    <c:v>2.9081862403956826</c:v>
                  </c:pt>
                  <c:pt idx="287">
                    <c:v>2.0548462457292693</c:v>
                  </c:pt>
                  <c:pt idx="288">
                    <c:v>1.7200868048683482</c:v>
                  </c:pt>
                  <c:pt idx="289">
                    <c:v>1.83567450508626</c:v>
                  </c:pt>
                  <c:pt idx="290">
                    <c:v>1.7733138724196351</c:v>
                  </c:pt>
                  <c:pt idx="291">
                    <c:v>1.5975610040619426</c:v>
                  </c:pt>
                  <c:pt idx="292">
                    <c:v>1.9060497128720044</c:v>
                  </c:pt>
                  <c:pt idx="293">
                    <c:v>2.0813028413724233</c:v>
                  </c:pt>
                  <c:pt idx="294">
                    <c:v>1.890093624380416</c:v>
                  </c:pt>
                  <c:pt idx="295">
                    <c:v>1.3141273295957916</c:v>
                  </c:pt>
                  <c:pt idx="296">
                    <c:v>2.885675640371673</c:v>
                  </c:pt>
                  <c:pt idx="297">
                    <c:v>2.515036678056859</c:v>
                  </c:pt>
                  <c:pt idx="298">
                    <c:v>NaN</c:v>
                  </c:pt>
                  <c:pt idx="299">
                    <c:v>0.9539261775959318</c:v>
                  </c:pt>
                  <c:pt idx="300">
                    <c:v>1.1969463368100008</c:v>
                  </c:pt>
                  <c:pt idx="301">
                    <c:v>1.0895011007283628</c:v>
                  </c:pt>
                  <c:pt idx="302">
                    <c:v>1.0228535330281119</c:v>
                  </c:pt>
                  <c:pt idx="303">
                    <c:v>0.9026982602189371</c:v>
                  </c:pt>
                  <c:pt idx="304">
                    <c:v>1.2310500336520924</c:v>
                  </c:pt>
                  <c:pt idx="305">
                    <c:v>0.8371093141934516</c:v>
                  </c:pt>
                  <c:pt idx="306">
                    <c:v>1.0512053378097796</c:v>
                  </c:pt>
                  <c:pt idx="307">
                    <c:v>1.0670487770170212</c:v>
                  </c:pt>
                  <c:pt idx="308">
                    <c:v>1.097174397881595</c:v>
                  </c:pt>
                  <c:pt idx="309">
                    <c:v>1.30251878830423</c:v>
                  </c:pt>
                  <c:pt idx="310">
                    <c:v>1.007556530481235</c:v>
                  </c:pt>
                  <c:pt idx="311">
                    <c:v>1.2970748302953972</c:v>
                  </c:pt>
                  <c:pt idx="312">
                    <c:v>1.2516163861397978</c:v>
                  </c:pt>
                  <c:pt idx="313">
                    <c:v>1.018904644866094</c:v>
                  </c:pt>
                  <c:pt idx="314">
                    <c:v>1.3699635406139166</c:v>
                  </c:pt>
                  <c:pt idx="315">
                    <c:v>1.255069804365629</c:v>
                  </c:pt>
                  <c:pt idx="316">
                    <c:v>1.2033908426145672</c:v>
                  </c:pt>
                  <c:pt idx="317">
                    <c:v>1.2639268300118616</c:v>
                  </c:pt>
                  <c:pt idx="318">
                    <c:v>1.4224423759912028</c:v>
                  </c:pt>
                  <c:pt idx="319">
                    <c:v>1.1934220055753855</c:v>
                  </c:pt>
                  <c:pt idx="320">
                    <c:v>1.0551272150216562</c:v>
                  </c:pt>
                  <c:pt idx="321">
                    <c:v>1.289055624120735</c:v>
                  </c:pt>
                </c:numCache>
              </c:numRef>
            </c:plus>
            <c:minus>
              <c:numRef>
                <c:f>DATATABLE!$K$4:$K$325</c:f>
                <c:numCache>
                  <c:ptCount val="322"/>
                  <c:pt idx="0">
                    <c:v>1.5288321229856017</c:v>
                  </c:pt>
                  <c:pt idx="1">
                    <c:v>1.8216092477041368</c:v>
                  </c:pt>
                  <c:pt idx="2">
                    <c:v>2.005649428258316</c:v>
                  </c:pt>
                  <c:pt idx="3">
                    <c:v>1.4489945248330471</c:v>
                  </c:pt>
                  <c:pt idx="4">
                    <c:v>1.5834134646730558</c:v>
                  </c:pt>
                  <c:pt idx="5">
                    <c:v>1.5404850562439343</c:v>
                  </c:pt>
                  <c:pt idx="6">
                    <c:v>1.6206107297989103</c:v>
                  </c:pt>
                  <c:pt idx="7">
                    <c:v>1.3897012361197003</c:v>
                  </c:pt>
                  <c:pt idx="8">
                    <c:v>1.4117483620035287</c:v>
                  </c:pt>
                  <c:pt idx="9">
                    <c:v>1.52378587643609</c:v>
                  </c:pt>
                  <c:pt idx="10">
                    <c:v>1.9622855989398502</c:v>
                  </c:pt>
                  <c:pt idx="11">
                    <c:v>1.581414164298911</c:v>
                  </c:pt>
                  <c:pt idx="12">
                    <c:v>1.7979456858074911</c:v>
                  </c:pt>
                  <c:pt idx="13">
                    <c:v>1.4161711043236807</c:v>
                  </c:pt>
                  <c:pt idx="14">
                    <c:v>1.5304222537726488</c:v>
                  </c:pt>
                  <c:pt idx="15">
                    <c:v>1.4746074124494228</c:v>
                  </c:pt>
                  <c:pt idx="16">
                    <c:v>1.1723289047371743</c:v>
                  </c:pt>
                  <c:pt idx="17">
                    <c:v>1.3743481782935163</c:v>
                  </c:pt>
                  <c:pt idx="18">
                    <c:v>1.357089102851372</c:v>
                  </c:pt>
                  <c:pt idx="19">
                    <c:v>1.8132586008878775</c:v>
                  </c:pt>
                  <c:pt idx="20">
                    <c:v>1.3464601818924393</c:v>
                  </c:pt>
                  <c:pt idx="21">
                    <c:v>1.212334329855345</c:v>
                  </c:pt>
                  <c:pt idx="22">
                    <c:v>1.2645370386132875</c:v>
                  </c:pt>
                  <c:pt idx="23">
                    <c:v>1.3516228712640022</c:v>
                  </c:pt>
                  <c:pt idx="24">
                    <c:v>1.4755786519915475</c:v>
                  </c:pt>
                  <c:pt idx="25">
                    <c:v>1.4306852956313918</c:v>
                  </c:pt>
                  <c:pt idx="26">
                    <c:v>1.88963672036801</c:v>
                  </c:pt>
                  <c:pt idx="27">
                    <c:v>1.1336494199898368</c:v>
                  </c:pt>
                  <c:pt idx="28">
                    <c:v>NaN</c:v>
                  </c:pt>
                  <c:pt idx="29">
                    <c:v>1.5685074075766359</c:v>
                  </c:pt>
                  <c:pt idx="30">
                    <c:v>1.4501827237545228</c:v>
                  </c:pt>
                  <c:pt idx="31">
                    <c:v>1.5573603568030947</c:v>
                  </c:pt>
                  <c:pt idx="32">
                    <c:v>1.2703848056105915</c:v>
                  </c:pt>
                  <c:pt idx="33">
                    <c:v>1.3643144052333245</c:v>
                  </c:pt>
                  <c:pt idx="34">
                    <c:v>1.339335786351148</c:v>
                  </c:pt>
                  <c:pt idx="35">
                    <c:v>1.173270652723435</c:v>
                  </c:pt>
                  <c:pt idx="36">
                    <c:v>1.2735902237825947</c:v>
                  </c:pt>
                  <c:pt idx="37">
                    <c:v>1.285205227271602</c:v>
                  </c:pt>
                  <c:pt idx="38">
                    <c:v>1.608887970692141</c:v>
                  </c:pt>
                  <c:pt idx="39">
                    <c:v>1.3799345211884528</c:v>
                  </c:pt>
                  <c:pt idx="40">
                    <c:v>1.4254920911815887</c:v>
                  </c:pt>
                  <c:pt idx="41">
                    <c:v>1.3501733175880197</c:v>
                  </c:pt>
                  <c:pt idx="42">
                    <c:v>1.3721216850637319</c:v>
                  </c:pt>
                  <c:pt idx="43">
                    <c:v>1.3286579903537543</c:v>
                  </c:pt>
                  <c:pt idx="44">
                    <c:v>1.3030184842122132</c:v>
                  </c:pt>
                  <c:pt idx="45">
                    <c:v>0.9524670262117674</c:v>
                  </c:pt>
                  <c:pt idx="46">
                    <c:v>1.3930753897861692</c:v>
                  </c:pt>
                  <c:pt idx="47">
                    <c:v>1.6747163477237592</c:v>
                  </c:pt>
                  <c:pt idx="48">
                    <c:v>1.2658503574758413</c:v>
                  </c:pt>
                  <c:pt idx="49">
                    <c:v>1.3349119500505324</c:v>
                  </c:pt>
                  <c:pt idx="50">
                    <c:v>1.1834135202648532</c:v>
                  </c:pt>
                  <c:pt idx="51">
                    <c:v>1.6940850211522047</c:v>
                  </c:pt>
                  <c:pt idx="52">
                    <c:v>NaN</c:v>
                  </c:pt>
                  <c:pt idx="53">
                    <c:v>1.3755766508305456</c:v>
                  </c:pt>
                  <c:pt idx="54">
                    <c:v>1.713701299936865</c:v>
                  </c:pt>
                  <c:pt idx="55">
                    <c:v>1.6542937254193646</c:v>
                  </c:pt>
                  <c:pt idx="56">
                    <c:v>1.4040199196241332</c:v>
                  </c:pt>
                  <c:pt idx="57">
                    <c:v>1.5783530946400504</c:v>
                  </c:pt>
                  <c:pt idx="58">
                    <c:v>1.6208657769989365</c:v>
                  </c:pt>
                  <c:pt idx="59">
                    <c:v>1.7121262344288457</c:v>
                  </c:pt>
                  <c:pt idx="60">
                    <c:v>1.5054937157510384</c:v>
                  </c:pt>
                  <c:pt idx="61">
                    <c:v>1.4061366613837833</c:v>
                  </c:pt>
                  <c:pt idx="62">
                    <c:v>1.588131287417749</c:v>
                  </c:pt>
                  <c:pt idx="63">
                    <c:v>1.779165566044849</c:v>
                  </c:pt>
                  <c:pt idx="64">
                    <c:v>1.4020042154683239</c:v>
                  </c:pt>
                  <c:pt idx="65">
                    <c:v>1.500431599287257</c:v>
                  </c:pt>
                  <c:pt idx="66">
                    <c:v>1.5616627215098156</c:v>
                  </c:pt>
                  <c:pt idx="67">
                    <c:v>1.3372181333859423</c:v>
                  </c:pt>
                  <c:pt idx="68">
                    <c:v>1.2937369997101342</c:v>
                  </c:pt>
                  <c:pt idx="69">
                    <c:v>1.600513177464343</c:v>
                  </c:pt>
                  <c:pt idx="70">
                    <c:v>1.5072561195994538</c:v>
                  </c:pt>
                  <c:pt idx="71">
                    <c:v>1.5157753989969436</c:v>
                  </c:pt>
                  <c:pt idx="72">
                    <c:v>1.354277527223502</c:v>
                  </c:pt>
                  <c:pt idx="73">
                    <c:v>NaN</c:v>
                  </c:pt>
                  <c:pt idx="74">
                    <c:v>1.164706140182048</c:v>
                  </c:pt>
                  <c:pt idx="75">
                    <c:v>1.1165990209061043</c:v>
                  </c:pt>
                  <c:pt idx="76">
                    <c:v>1.5378998797521692</c:v>
                  </c:pt>
                  <c:pt idx="77">
                    <c:v>1.0158054516307118</c:v>
                  </c:pt>
                  <c:pt idx="78">
                    <c:v>1.2802588806615223</c:v>
                  </c:pt>
                  <c:pt idx="79">
                    <c:v>2.355828351048306</c:v>
                  </c:pt>
                  <c:pt idx="80">
                    <c:v>1.0835382742679904</c:v>
                  </c:pt>
                  <c:pt idx="81">
                    <c:v>1.2040942155777685</c:v>
                  </c:pt>
                  <c:pt idx="82">
                    <c:v>1.386832933693018</c:v>
                  </c:pt>
                  <c:pt idx="83">
                    <c:v>1.1126990120491342</c:v>
                  </c:pt>
                  <c:pt idx="84">
                    <c:v>1.2602559237862039</c:v>
                  </c:pt>
                  <c:pt idx="85">
                    <c:v>0.9573355814718187</c:v>
                  </c:pt>
                  <c:pt idx="86">
                    <c:v>1.2749200603234812</c:v>
                  </c:pt>
                  <c:pt idx="87">
                    <c:v>0.9450950848244339</c:v>
                  </c:pt>
                  <c:pt idx="88">
                    <c:v>1.3053068263790806</c:v>
                  </c:pt>
                  <c:pt idx="89">
                    <c:v>1.1388537752787808</c:v>
                  </c:pt>
                  <c:pt idx="90">
                    <c:v>1.0823901573087102</c:v>
                  </c:pt>
                  <c:pt idx="91">
                    <c:v>1.0294715480174688</c:v>
                  </c:pt>
                  <c:pt idx="92">
                    <c:v>1.3923265274262633</c:v>
                  </c:pt>
                  <c:pt idx="93">
                    <c:v>0.769622038910839</c:v>
                  </c:pt>
                  <c:pt idx="94">
                    <c:v>NaN</c:v>
                  </c:pt>
                  <c:pt idx="95">
                    <c:v>1.249410849424315</c:v>
                  </c:pt>
                  <c:pt idx="96">
                    <c:v>1.3494583449291664</c:v>
                  </c:pt>
                  <c:pt idx="97">
                    <c:v>1.1022034759411437</c:v>
                  </c:pt>
                  <c:pt idx="98">
                    <c:v>1.024194277667867</c:v>
                  </c:pt>
                  <c:pt idx="99">
                    <c:v>1.3938708066041343</c:v>
                  </c:pt>
                  <c:pt idx="100">
                    <c:v>1.413496291212681</c:v>
                  </c:pt>
                  <c:pt idx="101">
                    <c:v>1.884263453000301</c:v>
                  </c:pt>
                  <c:pt idx="102">
                    <c:v>1.513642470716281</c:v>
                  </c:pt>
                  <c:pt idx="103">
                    <c:v>1.2916363863135771</c:v>
                  </c:pt>
                  <c:pt idx="104">
                    <c:v>1.1266479924043615</c:v>
                  </c:pt>
                  <c:pt idx="105">
                    <c:v>1.3634695092434868</c:v>
                  </c:pt>
                  <c:pt idx="106">
                    <c:v>1.2525005282881807</c:v>
                  </c:pt>
                  <c:pt idx="107">
                    <c:v>1.239442460562179</c:v>
                  </c:pt>
                  <c:pt idx="108">
                    <c:v>1.4647669689438203</c:v>
                  </c:pt>
                  <c:pt idx="109">
                    <c:v>1.5334881705153514</c:v>
                  </c:pt>
                  <c:pt idx="110">
                    <c:v>1.5823675643833468</c:v>
                  </c:pt>
                  <c:pt idx="111">
                    <c:v>1.2548244324905866</c:v>
                  </c:pt>
                  <c:pt idx="112">
                    <c:v>1.245410600647638</c:v>
                  </c:pt>
                  <c:pt idx="113">
                    <c:v>1.068278971183556</c:v>
                  </c:pt>
                  <c:pt idx="114">
                    <c:v>1.2586586742746597</c:v>
                  </c:pt>
                  <c:pt idx="115">
                    <c:v>1.516954577116536</c:v>
                  </c:pt>
                  <c:pt idx="116">
                    <c:v>1.5529056206586844</c:v>
                  </c:pt>
                  <c:pt idx="117">
                    <c:v>1.471045572385421</c:v>
                  </c:pt>
                  <c:pt idx="118">
                    <c:v>NaN</c:v>
                  </c:pt>
                  <c:pt idx="119">
                    <c:v>0.9827097083170422</c:v>
                  </c:pt>
                  <c:pt idx="120">
                    <c:v>1.1223742659249858</c:v>
                  </c:pt>
                  <c:pt idx="121">
                    <c:v>1.4319622877778642</c:v>
                  </c:pt>
                  <c:pt idx="122">
                    <c:v>1.1023708771051872</c:v>
                  </c:pt>
                  <c:pt idx="123">
                    <c:v>1.2911703482665349</c:v>
                  </c:pt>
                  <c:pt idx="124">
                    <c:v>1.3606367672736042</c:v>
                  </c:pt>
                  <c:pt idx="125">
                    <c:v>1.1528735783450372</c:v>
                  </c:pt>
                  <c:pt idx="126">
                    <c:v>1.2006759834859437</c:v>
                  </c:pt>
                  <c:pt idx="127">
                    <c:v>0.8755525096837395</c:v>
                  </c:pt>
                  <c:pt idx="128">
                    <c:v>1.2632808694623705</c:v>
                  </c:pt>
                  <c:pt idx="129">
                    <c:v>1.2039335797919826</c:v>
                  </c:pt>
                  <c:pt idx="130">
                    <c:v>1.01423351393737</c:v>
                  </c:pt>
                  <c:pt idx="131">
                    <c:v>1.1475894001689007</c:v>
                  </c:pt>
                  <c:pt idx="132">
                    <c:v>0.9921280048041865</c:v>
                  </c:pt>
                  <c:pt idx="133">
                    <c:v>1.473509283764777</c:v>
                  </c:pt>
                  <c:pt idx="134">
                    <c:v>1.4172833982983875</c:v>
                  </c:pt>
                  <c:pt idx="135">
                    <c:v>1.1317684768052914</c:v>
                  </c:pt>
                  <c:pt idx="136">
                    <c:v>1.1218624937603394</c:v>
                  </c:pt>
                  <c:pt idx="137">
                    <c:v>1.1423288137668592</c:v>
                  </c:pt>
                  <c:pt idx="138">
                    <c:v>0.9338922817125948</c:v>
                  </c:pt>
                  <c:pt idx="139">
                    <c:v>NaN</c:v>
                  </c:pt>
                  <c:pt idx="140">
                    <c:v>1.4638219912965766</c:v>
                  </c:pt>
                  <c:pt idx="141">
                    <c:v>1.965353917572351</c:v>
                  </c:pt>
                  <c:pt idx="142">
                    <c:v>1.1493936752582385</c:v>
                  </c:pt>
                  <c:pt idx="143">
                    <c:v>1.567433180430509</c:v>
                  </c:pt>
                  <c:pt idx="144">
                    <c:v>1.2756528700996732</c:v>
                  </c:pt>
                  <c:pt idx="145">
                    <c:v>1.4166459444620045</c:v>
                  </c:pt>
                  <c:pt idx="146">
                    <c:v>1.2263021290193095</c:v>
                  </c:pt>
                  <c:pt idx="147">
                    <c:v>1.1971313920700055</c:v>
                  </c:pt>
                  <c:pt idx="148">
                    <c:v>1.5633595259556543</c:v>
                  </c:pt>
                  <c:pt idx="149">
                    <c:v>1.44318726890247</c:v>
                  </c:pt>
                  <c:pt idx="150">
                    <c:v>1.501893052330285</c:v>
                  </c:pt>
                  <c:pt idx="151">
                    <c:v>1.3817249246417234</c:v>
                  </c:pt>
                  <c:pt idx="152">
                    <c:v>1.1600321037918988</c:v>
                  </c:pt>
                  <c:pt idx="153">
                    <c:v>1.7028087993631331</c:v>
                  </c:pt>
                  <c:pt idx="154">
                    <c:v>1.3989294455118966</c:v>
                  </c:pt>
                  <c:pt idx="155">
                    <c:v>1.1835894026035447</c:v>
                  </c:pt>
                  <c:pt idx="156">
                    <c:v>1.3062263280960735</c:v>
                  </c:pt>
                  <c:pt idx="157">
                    <c:v>1.0402628800443274</c:v>
                  </c:pt>
                  <c:pt idx="158">
                    <c:v>1.1489684143328738</c:v>
                  </c:pt>
                  <c:pt idx="159">
                    <c:v>1.6372371670469974</c:v>
                  </c:pt>
                  <c:pt idx="160">
                    <c:v>1.4109516196569878</c:v>
                  </c:pt>
                  <c:pt idx="161">
                    <c:v>1.4378399235792614</c:v>
                  </c:pt>
                  <c:pt idx="162">
                    <c:v>1.1555409805463732</c:v>
                  </c:pt>
                  <c:pt idx="163">
                    <c:v>1.207069241940804</c:v>
                  </c:pt>
                  <c:pt idx="164">
                    <c:v>NaN</c:v>
                  </c:pt>
                  <c:pt idx="165">
                    <c:v>1.1768841585924044</c:v>
                  </c:pt>
                  <c:pt idx="166">
                    <c:v>1.1844622202950035</c:v>
                  </c:pt>
                  <c:pt idx="167">
                    <c:v>1.5076691809756682</c:v>
                  </c:pt>
                  <c:pt idx="168">
                    <c:v>1.3500787135589665</c:v>
                  </c:pt>
                  <c:pt idx="169">
                    <c:v>1.1880597035662799</c:v>
                  </c:pt>
                  <c:pt idx="170">
                    <c:v>1.8941920964088421</c:v>
                  </c:pt>
                  <c:pt idx="171">
                    <c:v>1.3652842191735903</c:v>
                  </c:pt>
                  <c:pt idx="172">
                    <c:v>1.516282417438621</c:v>
                  </c:pt>
                  <c:pt idx="173">
                    <c:v>1.362056867401094</c:v>
                  </c:pt>
                  <c:pt idx="174">
                    <c:v>1.0827287649117778</c:v>
                  </c:pt>
                  <c:pt idx="175">
                    <c:v>1.1643778217651501</c:v>
                  </c:pt>
                  <c:pt idx="176">
                    <c:v>1.4459515737208495</c:v>
                  </c:pt>
                  <c:pt idx="177">
                    <c:v>1.036654706445539</c:v>
                  </c:pt>
                  <c:pt idx="178">
                    <c:v>1.27127332596233</c:v>
                  </c:pt>
                  <c:pt idx="179">
                    <c:v>1.322040794446977</c:v>
                  </c:pt>
                  <c:pt idx="180">
                    <c:v>1.5758174889657361</c:v>
                  </c:pt>
                  <c:pt idx="181">
                    <c:v>1.231142477020608</c:v>
                  </c:pt>
                  <c:pt idx="182">
                    <c:v>1.4192766356913005</c:v>
                  </c:pt>
                  <c:pt idx="183">
                    <c:v>1.2162062153087092</c:v>
                  </c:pt>
                  <c:pt idx="184">
                    <c:v>1.1993805727983364</c:v>
                  </c:pt>
                  <c:pt idx="185">
                    <c:v>NaN</c:v>
                  </c:pt>
                  <c:pt idx="186">
                    <c:v>1.5803423477656064</c:v>
                  </c:pt>
                  <c:pt idx="187">
                    <c:v>1.8840154180976842</c:v>
                  </c:pt>
                  <c:pt idx="188">
                    <c:v>1.6084466248877938</c:v>
                  </c:pt>
                  <c:pt idx="189">
                    <c:v>1.53290991525723</c:v>
                  </c:pt>
                  <c:pt idx="190">
                    <c:v>1.4293181185309756</c:v>
                  </c:pt>
                  <c:pt idx="191">
                    <c:v>1.7468218975347227</c:v>
                  </c:pt>
                  <c:pt idx="192">
                    <c:v>1.4889137742457592</c:v>
                  </c:pt>
                  <c:pt idx="193">
                    <c:v>1.2041016080077682</c:v>
                  </c:pt>
                  <c:pt idx="194">
                    <c:v>0.9662783420938403</c:v>
                  </c:pt>
                  <c:pt idx="195">
                    <c:v>1.8136448994454657</c:v>
                  </c:pt>
                  <c:pt idx="196">
                    <c:v>1.531643253748216</c:v>
                  </c:pt>
                  <c:pt idx="197">
                    <c:v>1.9221104763789132</c:v>
                  </c:pt>
                  <c:pt idx="198">
                    <c:v>1.0371209457149533</c:v>
                  </c:pt>
                  <c:pt idx="199">
                    <c:v>1.3821662284774217</c:v>
                  </c:pt>
                  <c:pt idx="200">
                    <c:v>1.2555476240816432</c:v>
                  </c:pt>
                  <c:pt idx="201">
                    <c:v>0.8973790587540886</c:v>
                  </c:pt>
                  <c:pt idx="202">
                    <c:v>1.338993387768328</c:v>
                  </c:pt>
                  <c:pt idx="203">
                    <c:v>1.279436781108645</c:v>
                  </c:pt>
                  <c:pt idx="204">
                    <c:v>1.2796199715903178</c:v>
                  </c:pt>
                  <c:pt idx="205">
                    <c:v>1.2918741037404313</c:v>
                  </c:pt>
                  <c:pt idx="206">
                    <c:v>1.40167125018964</c:v>
                  </c:pt>
                  <c:pt idx="207">
                    <c:v>1.271015024667534</c:v>
                  </c:pt>
                  <c:pt idx="208">
                    <c:v>1.6480926428430465</c:v>
                  </c:pt>
                  <c:pt idx="209">
                    <c:v>1.0765240442045538</c:v>
                  </c:pt>
                  <c:pt idx="210">
                    <c:v>1.5139428439880902</c:v>
                  </c:pt>
                  <c:pt idx="211">
                    <c:v>1.383554452800695</c:v>
                  </c:pt>
                  <c:pt idx="212">
                    <c:v>1.3071548690546422</c:v>
                  </c:pt>
                  <c:pt idx="213">
                    <c:v>NaN</c:v>
                  </c:pt>
                  <c:pt idx="214">
                    <c:v>1.287676622505618</c:v>
                  </c:pt>
                  <c:pt idx="215">
                    <c:v>1.5051228432505503</c:v>
                  </c:pt>
                  <c:pt idx="216">
                    <c:v>1.8035855885734087</c:v>
                  </c:pt>
                  <c:pt idx="217">
                    <c:v>1.1836072648052642</c:v>
                  </c:pt>
                  <c:pt idx="218">
                    <c:v>1.3263937550322957</c:v>
                  </c:pt>
                  <c:pt idx="219">
                    <c:v>1.2088336651339127</c:v>
                  </c:pt>
                  <c:pt idx="220">
                    <c:v>1.0225353310366891</c:v>
                  </c:pt>
                  <c:pt idx="221">
                    <c:v>1.4207955862755028</c:v>
                  </c:pt>
                  <c:pt idx="222">
                    <c:v>1.4153290304363964</c:v>
                  </c:pt>
                  <c:pt idx="223">
                    <c:v>1.2851462083385279</c:v>
                  </c:pt>
                  <c:pt idx="224">
                    <c:v>1.2514418575371167</c:v>
                  </c:pt>
                  <c:pt idx="225">
                    <c:v>1.3684529735202844</c:v>
                  </c:pt>
                  <c:pt idx="226">
                    <c:v>1.183619105996625</c:v>
                  </c:pt>
                  <c:pt idx="227">
                    <c:v>1.1421924698573598</c:v>
                  </c:pt>
                  <c:pt idx="228">
                    <c:v>1.233999532026516</c:v>
                  </c:pt>
                  <c:pt idx="229">
                    <c:v>1.8911821799627582</c:v>
                  </c:pt>
                  <c:pt idx="230">
                    <c:v>1.205998240255692</c:v>
                  </c:pt>
                  <c:pt idx="231">
                    <c:v>1.5110326601097697</c:v>
                  </c:pt>
                  <c:pt idx="232">
                    <c:v>1.1989774800480468</c:v>
                  </c:pt>
                  <c:pt idx="233">
                    <c:v>1.1517239368563565</c:v>
                  </c:pt>
                  <c:pt idx="234">
                    <c:v>NaN</c:v>
                  </c:pt>
                  <c:pt idx="235">
                    <c:v>1.2047303955808886</c:v>
                  </c:pt>
                  <c:pt idx="236">
                    <c:v>1.1798049275890676</c:v>
                  </c:pt>
                  <c:pt idx="237">
                    <c:v>1.5516815639027293</c:v>
                  </c:pt>
                  <c:pt idx="238">
                    <c:v>1.5909512306122586</c:v>
                  </c:pt>
                  <c:pt idx="239">
                    <c:v>1.4237144018747205</c:v>
                  </c:pt>
                  <c:pt idx="240">
                    <c:v>1.4035685285729294</c:v>
                  </c:pt>
                  <c:pt idx="241">
                    <c:v>1.527322521741592</c:v>
                  </c:pt>
                  <c:pt idx="242">
                    <c:v>1.2427239034829007</c:v>
                  </c:pt>
                  <c:pt idx="243">
                    <c:v>1.1685510660708331</c:v>
                  </c:pt>
                  <c:pt idx="244">
                    <c:v>1.4834929087936821</c:v>
                  </c:pt>
                  <c:pt idx="245">
                    <c:v>1.285587642965158</c:v>
                  </c:pt>
                  <c:pt idx="246">
                    <c:v>2.410708631579439</c:v>
                  </c:pt>
                  <c:pt idx="247">
                    <c:v>1.104778230912597</c:v>
                  </c:pt>
                  <c:pt idx="248">
                    <c:v>1.2625981533298507</c:v>
                  </c:pt>
                  <c:pt idx="249">
                    <c:v>1.9218660357211945</c:v>
                  </c:pt>
                  <c:pt idx="250">
                    <c:v>1.0074183200081634</c:v>
                  </c:pt>
                  <c:pt idx="251">
                    <c:v>1.2817470673487392</c:v>
                  </c:pt>
                  <c:pt idx="252">
                    <c:v>1.6473881776024584</c:v>
                  </c:pt>
                  <c:pt idx="253">
                    <c:v>1.1462628177827394</c:v>
                  </c:pt>
                  <c:pt idx="254">
                    <c:v>1.2923090562355632</c:v>
                  </c:pt>
                  <c:pt idx="255">
                    <c:v>1.1118170018575881</c:v>
                  </c:pt>
                  <c:pt idx="256">
                    <c:v>NaN</c:v>
                  </c:pt>
                  <c:pt idx="257">
                    <c:v>1.1913491774206975</c:v>
                  </c:pt>
                  <c:pt idx="258">
                    <c:v>1.1241863212374525</c:v>
                  </c:pt>
                  <c:pt idx="259">
                    <c:v>1.3438311484348375</c:v>
                  </c:pt>
                  <c:pt idx="260">
                    <c:v>1.1910072892806767</c:v>
                  </c:pt>
                  <c:pt idx="261">
                    <c:v>0.86302197388477</c:v>
                  </c:pt>
                  <c:pt idx="262">
                    <c:v>1.0749875199755898</c:v>
                  </c:pt>
                  <c:pt idx="263">
                    <c:v>1.1157414130069654</c:v>
                  </c:pt>
                  <c:pt idx="264">
                    <c:v>1.0623138634069385</c:v>
                  </c:pt>
                  <c:pt idx="265">
                    <c:v>1.1113527774764265</c:v>
                  </c:pt>
                  <c:pt idx="266">
                    <c:v>1.2127185367960536</c:v>
                  </c:pt>
                  <c:pt idx="267">
                    <c:v>0.8382302059728453</c:v>
                  </c:pt>
                  <c:pt idx="268">
                    <c:v>0.9467074079272386</c:v>
                  </c:pt>
                  <c:pt idx="269">
                    <c:v>1.2829394191693488</c:v>
                  </c:pt>
                  <c:pt idx="270">
                    <c:v>1.3027644873886413</c:v>
                  </c:pt>
                  <c:pt idx="271">
                    <c:v>1.4227362743302052</c:v>
                  </c:pt>
                  <c:pt idx="272">
                    <c:v>NaN</c:v>
                  </c:pt>
                  <c:pt idx="273">
                    <c:v>1.603363042135264</c:v>
                  </c:pt>
                  <c:pt idx="274">
                    <c:v>1.6508009075599794</c:v>
                  </c:pt>
                  <c:pt idx="275">
                    <c:v>1.9756919262692296</c:v>
                  </c:pt>
                  <c:pt idx="276">
                    <c:v>1.6039134657375165</c:v>
                  </c:pt>
                  <c:pt idx="277">
                    <c:v>1.5071932804078259</c:v>
                  </c:pt>
                  <c:pt idx="278">
                    <c:v>1.8316102281867863</c:v>
                  </c:pt>
                  <c:pt idx="279">
                    <c:v>2.675177982871535</c:v>
                  </c:pt>
                  <c:pt idx="280">
                    <c:v>2.68600233891636</c:v>
                  </c:pt>
                  <c:pt idx="281">
                    <c:v>1.4938198615799259</c:v>
                  </c:pt>
                  <c:pt idx="282">
                    <c:v>1.8498829036561748</c:v>
                  </c:pt>
                  <c:pt idx="283">
                    <c:v>1.342886351923811</c:v>
                  </c:pt>
                  <c:pt idx="284">
                    <c:v>2.3402729967758606</c:v>
                  </c:pt>
                  <c:pt idx="285">
                    <c:v>1.7896256432892166</c:v>
                  </c:pt>
                  <c:pt idx="286">
                    <c:v>2.9081862403956826</c:v>
                  </c:pt>
                  <c:pt idx="287">
                    <c:v>2.0548462457292693</c:v>
                  </c:pt>
                  <c:pt idx="288">
                    <c:v>1.7200868048683482</c:v>
                  </c:pt>
                  <c:pt idx="289">
                    <c:v>1.83567450508626</c:v>
                  </c:pt>
                  <c:pt idx="290">
                    <c:v>1.7733138724196351</c:v>
                  </c:pt>
                  <c:pt idx="291">
                    <c:v>1.5975610040619426</c:v>
                  </c:pt>
                  <c:pt idx="292">
                    <c:v>1.9060497128720044</c:v>
                  </c:pt>
                  <c:pt idx="293">
                    <c:v>2.0813028413724233</c:v>
                  </c:pt>
                  <c:pt idx="294">
                    <c:v>1.890093624380416</c:v>
                  </c:pt>
                  <c:pt idx="295">
                    <c:v>1.3141273295957916</c:v>
                  </c:pt>
                  <c:pt idx="296">
                    <c:v>2.885675640371673</c:v>
                  </c:pt>
                  <c:pt idx="297">
                    <c:v>2.515036678056859</c:v>
                  </c:pt>
                  <c:pt idx="298">
                    <c:v>NaN</c:v>
                  </c:pt>
                  <c:pt idx="299">
                    <c:v>0.9539261775959318</c:v>
                  </c:pt>
                  <c:pt idx="300">
                    <c:v>1.1969463368100008</c:v>
                  </c:pt>
                  <c:pt idx="301">
                    <c:v>1.0895011007283628</c:v>
                  </c:pt>
                  <c:pt idx="302">
                    <c:v>1.0228535330281119</c:v>
                  </c:pt>
                  <c:pt idx="303">
                    <c:v>0.9026982602189371</c:v>
                  </c:pt>
                  <c:pt idx="304">
                    <c:v>1.2310500336520924</c:v>
                  </c:pt>
                  <c:pt idx="305">
                    <c:v>0.8371093141934516</c:v>
                  </c:pt>
                  <c:pt idx="306">
                    <c:v>1.0512053378097796</c:v>
                  </c:pt>
                  <c:pt idx="307">
                    <c:v>1.0670487770170212</c:v>
                  </c:pt>
                  <c:pt idx="308">
                    <c:v>1.097174397881595</c:v>
                  </c:pt>
                  <c:pt idx="309">
                    <c:v>1.30251878830423</c:v>
                  </c:pt>
                  <c:pt idx="310">
                    <c:v>1.007556530481235</c:v>
                  </c:pt>
                  <c:pt idx="311">
                    <c:v>1.2970748302953972</c:v>
                  </c:pt>
                  <c:pt idx="312">
                    <c:v>1.2516163861397978</c:v>
                  </c:pt>
                  <c:pt idx="313">
                    <c:v>1.018904644866094</c:v>
                  </c:pt>
                  <c:pt idx="314">
                    <c:v>1.3699635406139166</c:v>
                  </c:pt>
                  <c:pt idx="315">
                    <c:v>1.255069804365629</c:v>
                  </c:pt>
                  <c:pt idx="316">
                    <c:v>1.2033908426145672</c:v>
                  </c:pt>
                  <c:pt idx="317">
                    <c:v>1.2639268300118616</c:v>
                  </c:pt>
                  <c:pt idx="318">
                    <c:v>1.4224423759912028</c:v>
                  </c:pt>
                  <c:pt idx="319">
                    <c:v>1.1934220055753855</c:v>
                  </c:pt>
                  <c:pt idx="320">
                    <c:v>1.0551272150216562</c:v>
                  </c:pt>
                  <c:pt idx="321">
                    <c:v>1.289055624120735</c:v>
                  </c:pt>
                </c:numCache>
              </c:numRef>
            </c:minus>
            <c:noEndCap val="1"/>
          </c:errBars>
          <c:xVal>
            <c:numRef>
              <c:f>DATATABLE!$M$4:$M$325</c:f>
              <c:numCache>
                <c:ptCount val="322"/>
                <c:pt idx="0">
                  <c:v>71.9613133785952</c:v>
                </c:pt>
                <c:pt idx="1">
                  <c:v>176.60525925865642</c:v>
                </c:pt>
                <c:pt idx="2">
                  <c:v>177.64755241728597</c:v>
                </c:pt>
                <c:pt idx="3">
                  <c:v>178.95994674529135</c:v>
                </c:pt>
                <c:pt idx="4">
                  <c:v>179.6585755051056</c:v>
                </c:pt>
                <c:pt idx="5">
                  <c:v>180.4670792644761</c:v>
                </c:pt>
                <c:pt idx="6">
                  <c:v>180.87904450574982</c:v>
                </c:pt>
                <c:pt idx="7">
                  <c:v>181.86199745314627</c:v>
                </c:pt>
                <c:pt idx="8">
                  <c:v>183.8543890591967</c:v>
                </c:pt>
                <c:pt idx="9">
                  <c:v>185.020265289861</c:v>
                </c:pt>
                <c:pt idx="10">
                  <c:v>186.63494014615935</c:v>
                </c:pt>
                <c:pt idx="11">
                  <c:v>277.36621191863213</c:v>
                </c:pt>
                <c:pt idx="12">
                  <c:v>489.661074110786</c:v>
                </c:pt>
                <c:pt idx="13">
                  <c:v>970.9175949513823</c:v>
                </c:pt>
                <c:pt idx="14">
                  <c:v>992.191973528776</c:v>
                </c:pt>
                <c:pt idx="15">
                  <c:v>992.0214802887226</c:v>
                </c:pt>
                <c:pt idx="16">
                  <c:v>997.9472853662566</c:v>
                </c:pt>
                <c:pt idx="17">
                  <c:v>1007.9192198992332</c:v>
                </c:pt>
                <c:pt idx="18">
                  <c:v>1013.3990884389164</c:v>
                </c:pt>
                <c:pt idx="19">
                  <c:v>1031.309268263769</c:v>
                </c:pt>
                <c:pt idx="20">
                  <c:v>1072.0624308812646</c:v>
                </c:pt>
                <c:pt idx="21">
                  <c:v>1082.7121944454154</c:v>
                </c:pt>
                <c:pt idx="22">
                  <c:v>1168.1291219073453</c:v>
                </c:pt>
                <c:pt idx="23">
                  <c:v>1300.7008679126525</c:v>
                </c:pt>
                <c:pt idx="24">
                  <c:v>1351.3662749095242</c:v>
                </c:pt>
                <c:pt idx="25">
                  <c:v>1550.8012833599223</c:v>
                </c:pt>
                <c:pt idx="26">
                  <c:v>1758.4729848330076</c:v>
                </c:pt>
                <c:pt idx="27">
                  <c:v>1640.3510629058057</c:v>
                </c:pt>
                <c:pt idx="29">
                  <c:v>4.349973634842276</c:v>
                </c:pt>
                <c:pt idx="30">
                  <c:v>71.72643354690032</c:v>
                </c:pt>
                <c:pt idx="31">
                  <c:v>77.34772622579244</c:v>
                </c:pt>
                <c:pt idx="32">
                  <c:v>137.7684904720554</c:v>
                </c:pt>
                <c:pt idx="33">
                  <c:v>153.7855001858383</c:v>
                </c:pt>
                <c:pt idx="34">
                  <c:v>157.82938463316407</c:v>
                </c:pt>
                <c:pt idx="35">
                  <c:v>184.97062780776324</c:v>
                </c:pt>
                <c:pt idx="36">
                  <c:v>253.69274885600234</c:v>
                </c:pt>
                <c:pt idx="37">
                  <c:v>278.01202744934</c:v>
                </c:pt>
                <c:pt idx="38">
                  <c:v>1258.043226908156</c:v>
                </c:pt>
                <c:pt idx="39">
                  <c:v>659.200740090206</c:v>
                </c:pt>
                <c:pt idx="40">
                  <c:v>1109.3740112699575</c:v>
                </c:pt>
                <c:pt idx="41">
                  <c:v>995.827243056088</c:v>
                </c:pt>
                <c:pt idx="42">
                  <c:v>1011.2380265165185</c:v>
                </c:pt>
                <c:pt idx="43">
                  <c:v>1053.5202857730426</c:v>
                </c:pt>
                <c:pt idx="44">
                  <c:v>1134.304534836649</c:v>
                </c:pt>
                <c:pt idx="45">
                  <c:v>1173.5093287390623</c:v>
                </c:pt>
                <c:pt idx="46">
                  <c:v>1221.8477820685741</c:v>
                </c:pt>
                <c:pt idx="47">
                  <c:v>1283.1545144307638</c:v>
                </c:pt>
                <c:pt idx="48">
                  <c:v>2396.507625516288</c:v>
                </c:pt>
                <c:pt idx="49">
                  <c:v>1328.6793830379202</c:v>
                </c:pt>
                <c:pt idx="50">
                  <c:v>1421.7862652249273</c:v>
                </c:pt>
                <c:pt idx="51">
                  <c:v>1573.9264234865705</c:v>
                </c:pt>
                <c:pt idx="53">
                  <c:v>51.74538634371004</c:v>
                </c:pt>
                <c:pt idx="54">
                  <c:v>52.2976082486544</c:v>
                </c:pt>
                <c:pt idx="55">
                  <c:v>53.582551676607544</c:v>
                </c:pt>
                <c:pt idx="56">
                  <c:v>53.87525237556214</c:v>
                </c:pt>
                <c:pt idx="57">
                  <c:v>55.753375051416185</c:v>
                </c:pt>
                <c:pt idx="58">
                  <c:v>152.37336933984312</c:v>
                </c:pt>
                <c:pt idx="59">
                  <c:v>180.35679995256805</c:v>
                </c:pt>
                <c:pt idx="60">
                  <c:v>202.83147965748807</c:v>
                </c:pt>
                <c:pt idx="61">
                  <c:v>260.533433230353</c:v>
                </c:pt>
                <c:pt idx="62">
                  <c:v>274.6550069863732</c:v>
                </c:pt>
                <c:pt idx="63">
                  <c:v>298.91587120794503</c:v>
                </c:pt>
                <c:pt idx="64">
                  <c:v>612.136417868398</c:v>
                </c:pt>
                <c:pt idx="65">
                  <c:v>1006.7796624185537</c:v>
                </c:pt>
                <c:pt idx="66">
                  <c:v>1086.2958701529697</c:v>
                </c:pt>
                <c:pt idx="67">
                  <c:v>1096.7948299127897</c:v>
                </c:pt>
                <c:pt idx="68">
                  <c:v>1344.8005602198716</c:v>
                </c:pt>
                <c:pt idx="69">
                  <c:v>1333.8564490434744</c:v>
                </c:pt>
                <c:pt idx="70">
                  <c:v>1310.6914335309361</c:v>
                </c:pt>
                <c:pt idx="71">
                  <c:v>1163.8263145791673</c:v>
                </c:pt>
                <c:pt idx="72">
                  <c:v>1505.3059379594235</c:v>
                </c:pt>
                <c:pt idx="74">
                  <c:v>52.672692795327244</c:v>
                </c:pt>
                <c:pt idx="75">
                  <c:v>964.2246305216045</c:v>
                </c:pt>
                <c:pt idx="76">
                  <c:v>1011.4422761535246</c:v>
                </c:pt>
                <c:pt idx="77">
                  <c:v>1473.4106458256977</c:v>
                </c:pt>
                <c:pt idx="78">
                  <c:v>244.03386525084684</c:v>
                </c:pt>
                <c:pt idx="79">
                  <c:v>1111.4108860392162</c:v>
                </c:pt>
                <c:pt idx="80">
                  <c:v>1089.6737742916273</c:v>
                </c:pt>
                <c:pt idx="81">
                  <c:v>1027.0550444317196</c:v>
                </c:pt>
                <c:pt idx="82">
                  <c:v>1343.961410399855</c:v>
                </c:pt>
                <c:pt idx="83">
                  <c:v>92.00592732987654</c:v>
                </c:pt>
                <c:pt idx="84">
                  <c:v>1605.5827492057895</c:v>
                </c:pt>
                <c:pt idx="85">
                  <c:v>189.32919679746445</c:v>
                </c:pt>
                <c:pt idx="86">
                  <c:v>852.4013060700875</c:v>
                </c:pt>
                <c:pt idx="87">
                  <c:v>1284.90660804168</c:v>
                </c:pt>
                <c:pt idx="88">
                  <c:v>986.9443244052212</c:v>
                </c:pt>
                <c:pt idx="89">
                  <c:v>188.36112974306383</c:v>
                </c:pt>
                <c:pt idx="90">
                  <c:v>160.09482928386282</c:v>
                </c:pt>
                <c:pt idx="91">
                  <c:v>179.45301575043084</c:v>
                </c:pt>
                <c:pt idx="92">
                  <c:v>1994.541517350676</c:v>
                </c:pt>
                <c:pt idx="93">
                  <c:v>1676.5875586574916</c:v>
                </c:pt>
                <c:pt idx="95">
                  <c:v>69.11084846723324</c:v>
                </c:pt>
                <c:pt idx="96">
                  <c:v>75.20307621417855</c:v>
                </c:pt>
                <c:pt idx="97">
                  <c:v>233.87418222989095</c:v>
                </c:pt>
                <c:pt idx="98">
                  <c:v>238.47131174788575</c:v>
                </c:pt>
                <c:pt idx="99">
                  <c:v>565.2915061201019</c:v>
                </c:pt>
                <c:pt idx="100">
                  <c:v>1033.833883995751</c:v>
                </c:pt>
                <c:pt idx="101">
                  <c:v>72.25942332299662</c:v>
                </c:pt>
                <c:pt idx="102">
                  <c:v>74.72771071744725</c:v>
                </c:pt>
                <c:pt idx="103">
                  <c:v>76.78285396005022</c:v>
                </c:pt>
                <c:pt idx="104">
                  <c:v>79.79877927616899</c:v>
                </c:pt>
                <c:pt idx="105">
                  <c:v>87.66328003437062</c:v>
                </c:pt>
                <c:pt idx="106">
                  <c:v>242.74657784349978</c:v>
                </c:pt>
                <c:pt idx="107">
                  <c:v>662.4191611080657</c:v>
                </c:pt>
                <c:pt idx="108">
                  <c:v>78.96915189817418</c:v>
                </c:pt>
                <c:pt idx="109">
                  <c:v>90.89034420937452</c:v>
                </c:pt>
                <c:pt idx="110">
                  <c:v>82.20235757158284</c:v>
                </c:pt>
                <c:pt idx="111">
                  <c:v>2082.8400911340264</c:v>
                </c:pt>
                <c:pt idx="112">
                  <c:v>2688.398903031479</c:v>
                </c:pt>
                <c:pt idx="113">
                  <c:v>109.72028835183647</c:v>
                </c:pt>
                <c:pt idx="114">
                  <c:v>271.57028270720133</c:v>
                </c:pt>
                <c:pt idx="115">
                  <c:v>250.47500835844005</c:v>
                </c:pt>
                <c:pt idx="116">
                  <c:v>486.175866423536</c:v>
                </c:pt>
                <c:pt idx="117">
                  <c:v>1547.0472512102488</c:v>
                </c:pt>
                <c:pt idx="119">
                  <c:v>80.16312906025357</c:v>
                </c:pt>
                <c:pt idx="120">
                  <c:v>198.2013749130019</c:v>
                </c:pt>
                <c:pt idx="121">
                  <c:v>909.6531718601442</c:v>
                </c:pt>
                <c:pt idx="122">
                  <c:v>951.9674738154371</c:v>
                </c:pt>
                <c:pt idx="123">
                  <c:v>201.44428773848287</c:v>
                </c:pt>
                <c:pt idx="124">
                  <c:v>205.06682602998205</c:v>
                </c:pt>
                <c:pt idx="125">
                  <c:v>200.61671770469098</c:v>
                </c:pt>
                <c:pt idx="126">
                  <c:v>213.1280920019679</c:v>
                </c:pt>
                <c:pt idx="127">
                  <c:v>473.5627485667408</c:v>
                </c:pt>
                <c:pt idx="128">
                  <c:v>988.4281063621875</c:v>
                </c:pt>
                <c:pt idx="129">
                  <c:v>1066.728995491857</c:v>
                </c:pt>
                <c:pt idx="130">
                  <c:v>1243.1634742440021</c:v>
                </c:pt>
                <c:pt idx="131">
                  <c:v>1328.7646290256039</c:v>
                </c:pt>
                <c:pt idx="132">
                  <c:v>1395.151969807395</c:v>
                </c:pt>
                <c:pt idx="133">
                  <c:v>1430.8105126479718</c:v>
                </c:pt>
                <c:pt idx="134">
                  <c:v>1461.4200270183367</c:v>
                </c:pt>
                <c:pt idx="135">
                  <c:v>1553.3576221511437</c:v>
                </c:pt>
                <c:pt idx="136">
                  <c:v>1789.8880260597061</c:v>
                </c:pt>
                <c:pt idx="137">
                  <c:v>1845.9512025534736</c:v>
                </c:pt>
                <c:pt idx="138">
                  <c:v>2084.5398850604065</c:v>
                </c:pt>
                <c:pt idx="140">
                  <c:v>176.15055618221703</c:v>
                </c:pt>
                <c:pt idx="141">
                  <c:v>736.6287774621588</c:v>
                </c:pt>
                <c:pt idx="142">
                  <c:v>988.8406857832401</c:v>
                </c:pt>
                <c:pt idx="143">
                  <c:v>994.6806103319639</c:v>
                </c:pt>
                <c:pt idx="144">
                  <c:v>999.9823960048528</c:v>
                </c:pt>
                <c:pt idx="145">
                  <c:v>1002.5178536004515</c:v>
                </c:pt>
                <c:pt idx="146">
                  <c:v>1016.0272041389878</c:v>
                </c:pt>
                <c:pt idx="147">
                  <c:v>1009.0903698581643</c:v>
                </c:pt>
                <c:pt idx="148">
                  <c:v>1016.3868277328</c:v>
                </c:pt>
                <c:pt idx="149">
                  <c:v>1019.6786474648322</c:v>
                </c:pt>
                <c:pt idx="150">
                  <c:v>1020.6190558585871</c:v>
                </c:pt>
                <c:pt idx="151">
                  <c:v>1032.096964709659</c:v>
                </c:pt>
                <c:pt idx="152">
                  <c:v>1040.5871048274362</c:v>
                </c:pt>
                <c:pt idx="153">
                  <c:v>1066.966204127525</c:v>
                </c:pt>
                <c:pt idx="154">
                  <c:v>1089.8378130623803</c:v>
                </c:pt>
                <c:pt idx="155">
                  <c:v>1101.9487822870003</c:v>
                </c:pt>
                <c:pt idx="156">
                  <c:v>1125.8380193468604</c:v>
                </c:pt>
                <c:pt idx="157">
                  <c:v>1170.797947713573</c:v>
                </c:pt>
                <c:pt idx="158">
                  <c:v>1484.1867847441247</c:v>
                </c:pt>
                <c:pt idx="159">
                  <c:v>2011.8398852456658</c:v>
                </c:pt>
                <c:pt idx="160">
                  <c:v>1200.940950390187</c:v>
                </c:pt>
                <c:pt idx="161">
                  <c:v>1264.0295341062877</c:v>
                </c:pt>
                <c:pt idx="162">
                  <c:v>1310.1975138872488</c:v>
                </c:pt>
                <c:pt idx="163">
                  <c:v>1348.3885144565754</c:v>
                </c:pt>
                <c:pt idx="165">
                  <c:v>31.343289699315108</c:v>
                </c:pt>
                <c:pt idx="166">
                  <c:v>145.8634247283497</c:v>
                </c:pt>
                <c:pt idx="167">
                  <c:v>165.27602146031083</c:v>
                </c:pt>
                <c:pt idx="168">
                  <c:v>202.4641288305206</c:v>
                </c:pt>
                <c:pt idx="169">
                  <c:v>277.9218620801443</c:v>
                </c:pt>
                <c:pt idx="170">
                  <c:v>31.343289699315108</c:v>
                </c:pt>
                <c:pt idx="171">
                  <c:v>165.27602146031083</c:v>
                </c:pt>
                <c:pt idx="172">
                  <c:v>287.8559863352691</c:v>
                </c:pt>
                <c:pt idx="173">
                  <c:v>987.2365467825238</c:v>
                </c:pt>
                <c:pt idx="174">
                  <c:v>1024.4971413743142</c:v>
                </c:pt>
                <c:pt idx="175">
                  <c:v>1011.1695328135063</c:v>
                </c:pt>
                <c:pt idx="176">
                  <c:v>1083.6488734055945</c:v>
                </c:pt>
                <c:pt idx="177">
                  <c:v>1083.6488734055945</c:v>
                </c:pt>
                <c:pt idx="178">
                  <c:v>1495.9339822924496</c:v>
                </c:pt>
                <c:pt idx="179">
                  <c:v>182.4547680002048</c:v>
                </c:pt>
                <c:pt idx="180">
                  <c:v>1133.0981580808698</c:v>
                </c:pt>
                <c:pt idx="181">
                  <c:v>1148.5693854301603</c:v>
                </c:pt>
                <c:pt idx="182">
                  <c:v>1143.9713818000696</c:v>
                </c:pt>
                <c:pt idx="183">
                  <c:v>1192.2767274730786</c:v>
                </c:pt>
                <c:pt idx="184">
                  <c:v>1147.1349564330806</c:v>
                </c:pt>
                <c:pt idx="186">
                  <c:v>0.1043138214835606</c:v>
                </c:pt>
                <c:pt idx="187">
                  <c:v>2.558955136719011</c:v>
                </c:pt>
                <c:pt idx="188">
                  <c:v>2.7465140379106328</c:v>
                </c:pt>
                <c:pt idx="189">
                  <c:v>5.354155164893185</c:v>
                </c:pt>
                <c:pt idx="190">
                  <c:v>58.32229668206801</c:v>
                </c:pt>
                <c:pt idx="191">
                  <c:v>131.11008261222844</c:v>
                </c:pt>
                <c:pt idx="192">
                  <c:v>135.10631218531574</c:v>
                </c:pt>
                <c:pt idx="193">
                  <c:v>138.54443923778135</c:v>
                </c:pt>
                <c:pt idx="194">
                  <c:v>141.67644021095015</c:v>
                </c:pt>
                <c:pt idx="195">
                  <c:v>148.26347811369772</c:v>
                </c:pt>
                <c:pt idx="196">
                  <c:v>186.13371238338604</c:v>
                </c:pt>
                <c:pt idx="197">
                  <c:v>193.61730612904879</c:v>
                </c:pt>
                <c:pt idx="198">
                  <c:v>268.54436876499034</c:v>
                </c:pt>
                <c:pt idx="199">
                  <c:v>271.48964587952827</c:v>
                </c:pt>
                <c:pt idx="200">
                  <c:v>272.58047218409064</c:v>
                </c:pt>
                <c:pt idx="201">
                  <c:v>274.324900704781</c:v>
                </c:pt>
                <c:pt idx="202">
                  <c:v>276.0901525952765</c:v>
                </c:pt>
                <c:pt idx="203">
                  <c:v>277.9516922787143</c:v>
                </c:pt>
                <c:pt idx="204">
                  <c:v>280.3931196995566</c:v>
                </c:pt>
                <c:pt idx="205">
                  <c:v>286.25887752158496</c:v>
                </c:pt>
                <c:pt idx="206">
                  <c:v>313.39997276943177</c:v>
                </c:pt>
                <c:pt idx="207">
                  <c:v>685.1017976930444</c:v>
                </c:pt>
                <c:pt idx="208">
                  <c:v>891.1186311855233</c:v>
                </c:pt>
                <c:pt idx="209">
                  <c:v>1075.1358722933844</c:v>
                </c:pt>
                <c:pt idx="210">
                  <c:v>1211.5130593724598</c:v>
                </c:pt>
                <c:pt idx="211">
                  <c:v>1527.151022432735</c:v>
                </c:pt>
                <c:pt idx="212">
                  <c:v>1688.8374736939402</c:v>
                </c:pt>
                <c:pt idx="214">
                  <c:v>17.547261232986553</c:v>
                </c:pt>
                <c:pt idx="215">
                  <c:v>76.86768437117723</c:v>
                </c:pt>
                <c:pt idx="216">
                  <c:v>120.63985431903514</c:v>
                </c:pt>
                <c:pt idx="217">
                  <c:v>122.0423311966886</c:v>
                </c:pt>
                <c:pt idx="218">
                  <c:v>122.44550665756437</c:v>
                </c:pt>
                <c:pt idx="219">
                  <c:v>122.75098270003534</c:v>
                </c:pt>
                <c:pt idx="220">
                  <c:v>123.63891667202559</c:v>
                </c:pt>
                <c:pt idx="221">
                  <c:v>124.76999192616651</c:v>
                </c:pt>
                <c:pt idx="222">
                  <c:v>125.30909407343175</c:v>
                </c:pt>
                <c:pt idx="223">
                  <c:v>126.10513391190347</c:v>
                </c:pt>
                <c:pt idx="224">
                  <c:v>127.36694966254595</c:v>
                </c:pt>
                <c:pt idx="225">
                  <c:v>129.38788794895038</c:v>
                </c:pt>
                <c:pt idx="226">
                  <c:v>187.67051493317868</c:v>
                </c:pt>
                <c:pt idx="227">
                  <c:v>415.00618603515295</c:v>
                </c:pt>
                <c:pt idx="228">
                  <c:v>528.0583901724735</c:v>
                </c:pt>
                <c:pt idx="229">
                  <c:v>604.7393012641277</c:v>
                </c:pt>
                <c:pt idx="230">
                  <c:v>1040.3764353878487</c:v>
                </c:pt>
                <c:pt idx="231">
                  <c:v>1379.5080916605782</c:v>
                </c:pt>
                <c:pt idx="232">
                  <c:v>2367.1286759424993</c:v>
                </c:pt>
                <c:pt idx="233">
                  <c:v>3234.005559480306</c:v>
                </c:pt>
                <c:pt idx="235">
                  <c:v>134.87837970953456</c:v>
                </c:pt>
                <c:pt idx="236">
                  <c:v>1508.1413130097892</c:v>
                </c:pt>
                <c:pt idx="237">
                  <c:v>155.35450053092018</c:v>
                </c:pt>
                <c:pt idx="238">
                  <c:v>157.52252353478212</c:v>
                </c:pt>
                <c:pt idx="239">
                  <c:v>169.10127316504017</c:v>
                </c:pt>
                <c:pt idx="240">
                  <c:v>175.2604793579673</c:v>
                </c:pt>
                <c:pt idx="241">
                  <c:v>177.6126541462475</c:v>
                </c:pt>
                <c:pt idx="242">
                  <c:v>179.12993851863075</c:v>
                </c:pt>
                <c:pt idx="243">
                  <c:v>180.41933845119817</c:v>
                </c:pt>
                <c:pt idx="244">
                  <c:v>184.6248270768381</c:v>
                </c:pt>
                <c:pt idx="245">
                  <c:v>230.97615587883075</c:v>
                </c:pt>
                <c:pt idx="246">
                  <c:v>678.3679595806125</c:v>
                </c:pt>
                <c:pt idx="247">
                  <c:v>996.6598610096811</c:v>
                </c:pt>
                <c:pt idx="248">
                  <c:v>1331.7719135771513</c:v>
                </c:pt>
                <c:pt idx="249">
                  <c:v>1451.5077641805933</c:v>
                </c:pt>
                <c:pt idx="250">
                  <c:v>1494.7467150802113</c:v>
                </c:pt>
                <c:pt idx="251">
                  <c:v>1530.0058377087828</c:v>
                </c:pt>
                <c:pt idx="252">
                  <c:v>1520.116258255984</c:v>
                </c:pt>
                <c:pt idx="253">
                  <c:v>809.7759486045321</c:v>
                </c:pt>
                <c:pt idx="254">
                  <c:v>181.05978821335145</c:v>
                </c:pt>
                <c:pt idx="255">
                  <c:v>1523.6624330663915</c:v>
                </c:pt>
                <c:pt idx="257">
                  <c:v>10.819959792677983</c:v>
                </c:pt>
                <c:pt idx="258">
                  <c:v>10.8334152507559</c:v>
                </c:pt>
                <c:pt idx="259">
                  <c:v>12.369632395102704</c:v>
                </c:pt>
                <c:pt idx="260">
                  <c:v>17.415212742197248</c:v>
                </c:pt>
                <c:pt idx="261">
                  <c:v>21.36307050008478</c:v>
                </c:pt>
                <c:pt idx="262">
                  <c:v>22.673998835020555</c:v>
                </c:pt>
                <c:pt idx="263">
                  <c:v>24.583316176912682</c:v>
                </c:pt>
                <c:pt idx="264">
                  <c:v>25.47903024407732</c:v>
                </c:pt>
                <c:pt idx="265">
                  <c:v>27.639396771020195</c:v>
                </c:pt>
                <c:pt idx="266">
                  <c:v>37.94026808518841</c:v>
                </c:pt>
                <c:pt idx="267">
                  <c:v>64.82870908196574</c:v>
                </c:pt>
                <c:pt idx="268">
                  <c:v>68.45793208345852</c:v>
                </c:pt>
                <c:pt idx="269">
                  <c:v>72.7165202139071</c:v>
                </c:pt>
                <c:pt idx="270">
                  <c:v>73.6775897332509</c:v>
                </c:pt>
                <c:pt idx="271">
                  <c:v>89.00904776191548</c:v>
                </c:pt>
                <c:pt idx="273">
                  <c:v>10.250753812890485</c:v>
                </c:pt>
                <c:pt idx="274">
                  <c:v>14.27769018121333</c:v>
                </c:pt>
                <c:pt idx="275">
                  <c:v>24.506878640618737</c:v>
                </c:pt>
                <c:pt idx="276">
                  <c:v>24.637106448672327</c:v>
                </c:pt>
                <c:pt idx="277">
                  <c:v>25.01003230201035</c:v>
                </c:pt>
                <c:pt idx="278">
                  <c:v>25.305477626985414</c:v>
                </c:pt>
                <c:pt idx="279">
                  <c:v>25.5185194359717</c:v>
                </c:pt>
                <c:pt idx="280">
                  <c:v>25.810850633150764</c:v>
                </c:pt>
                <c:pt idx="281">
                  <c:v>26.662600203617114</c:v>
                </c:pt>
                <c:pt idx="282">
                  <c:v>28.411244859712163</c:v>
                </c:pt>
                <c:pt idx="283">
                  <c:v>29.303429069536904</c:v>
                </c:pt>
                <c:pt idx="284">
                  <c:v>29.61977872120739</c:v>
                </c:pt>
                <c:pt idx="285">
                  <c:v>29.996229431028375</c:v>
                </c:pt>
                <c:pt idx="286">
                  <c:v>30.086650512664598</c:v>
                </c:pt>
                <c:pt idx="287">
                  <c:v>30.755547675675775</c:v>
                </c:pt>
                <c:pt idx="288">
                  <c:v>30.93109177464144</c:v>
                </c:pt>
                <c:pt idx="289">
                  <c:v>41.48607169572125</c:v>
                </c:pt>
                <c:pt idx="290">
                  <c:v>108.5087777967552</c:v>
                </c:pt>
                <c:pt idx="291">
                  <c:v>237.63305182256533</c:v>
                </c:pt>
                <c:pt idx="292">
                  <c:v>241.7934698438744</c:v>
                </c:pt>
                <c:pt idx="293">
                  <c:v>327.09416972510206</c:v>
                </c:pt>
                <c:pt idx="294">
                  <c:v>480.58775439145063</c:v>
                </c:pt>
                <c:pt idx="295">
                  <c:v>575.7067402230432</c:v>
                </c:pt>
                <c:pt idx="296">
                  <c:v>1520.034979136965</c:v>
                </c:pt>
                <c:pt idx="297">
                  <c:v>1890.149367503939</c:v>
                </c:pt>
                <c:pt idx="300">
                  <c:v>13.54664076298051</c:v>
                </c:pt>
                <c:pt idx="301">
                  <c:v>34.3954886340444</c:v>
                </c:pt>
                <c:pt idx="302">
                  <c:v>41.19574423558451</c:v>
                </c:pt>
                <c:pt idx="303">
                  <c:v>42.13087407185021</c:v>
                </c:pt>
                <c:pt idx="304">
                  <c:v>58.11618073533859</c:v>
                </c:pt>
                <c:pt idx="305">
                  <c:v>68.36720268688045</c:v>
                </c:pt>
                <c:pt idx="306">
                  <c:v>87.32500690810775</c:v>
                </c:pt>
                <c:pt idx="307">
                  <c:v>90.8089111007625</c:v>
                </c:pt>
                <c:pt idx="308">
                  <c:v>96.4390674724862</c:v>
                </c:pt>
                <c:pt idx="309">
                  <c:v>97.0538326443567</c:v>
                </c:pt>
                <c:pt idx="310">
                  <c:v>166.19176596341876</c:v>
                </c:pt>
                <c:pt idx="311">
                  <c:v>227.64009022031152</c:v>
                </c:pt>
                <c:pt idx="312">
                  <c:v>448.0843367517092</c:v>
                </c:pt>
                <c:pt idx="313">
                  <c:v>555.021788994917</c:v>
                </c:pt>
                <c:pt idx="314">
                  <c:v>977.8126480651089</c:v>
                </c:pt>
                <c:pt idx="315">
                  <c:v>1032.4369959359644</c:v>
                </c:pt>
                <c:pt idx="316">
                  <c:v>1173.2845216309345</c:v>
                </c:pt>
                <c:pt idx="317">
                  <c:v>1264.3873584667062</c:v>
                </c:pt>
                <c:pt idx="318">
                  <c:v>1934.9788450424287</c:v>
                </c:pt>
                <c:pt idx="319">
                  <c:v>2656.3794271978454</c:v>
                </c:pt>
                <c:pt idx="320">
                  <c:v>2883.9804173688362</c:v>
                </c:pt>
                <c:pt idx="321">
                  <c:v>3235.003282614171</c:v>
                </c:pt>
              </c:numCache>
            </c:numRef>
          </c:xVal>
          <c:yVal>
            <c:numRef>
              <c:f>DATATABLE!$L$4:$L$325</c:f>
              <c:numCache>
                <c:ptCount val="322"/>
                <c:pt idx="0">
                  <c:v>4.826813826114583</c:v>
                </c:pt>
                <c:pt idx="1">
                  <c:v>-1.5784264402115784</c:v>
                </c:pt>
                <c:pt idx="2">
                  <c:v>1.6215869580441293</c:v>
                </c:pt>
                <c:pt idx="3">
                  <c:v>-3.9164125184206986</c:v>
                </c:pt>
                <c:pt idx="4">
                  <c:v>-1.118347843724577</c:v>
                </c:pt>
                <c:pt idx="5">
                  <c:v>-4.081351325304317</c:v>
                </c:pt>
                <c:pt idx="6">
                  <c:v>-3.1768309062560016</c:v>
                </c:pt>
                <c:pt idx="7">
                  <c:v>-1.861727177264428</c:v>
                </c:pt>
                <c:pt idx="8">
                  <c:v>-6.2992952437809455</c:v>
                </c:pt>
                <c:pt idx="9">
                  <c:v>-8.418172197099638</c:v>
                </c:pt>
                <c:pt idx="10">
                  <c:v>-9.061996196710576</c:v>
                </c:pt>
                <c:pt idx="11">
                  <c:v>-1.924720165371286</c:v>
                </c:pt>
                <c:pt idx="12">
                  <c:v>-11.254842348718785</c:v>
                </c:pt>
                <c:pt idx="13">
                  <c:v>-7.383911301786751</c:v>
                </c:pt>
                <c:pt idx="14">
                  <c:v>0.7233665942355298</c:v>
                </c:pt>
                <c:pt idx="15">
                  <c:v>-5.878462836858801</c:v>
                </c:pt>
                <c:pt idx="16">
                  <c:v>-2.072858612018581</c:v>
                </c:pt>
                <c:pt idx="17">
                  <c:v>-0.5893605836945432</c:v>
                </c:pt>
                <c:pt idx="18">
                  <c:v>-0.1805096770898469</c:v>
                </c:pt>
                <c:pt idx="19">
                  <c:v>-3.826439132271454</c:v>
                </c:pt>
                <c:pt idx="20">
                  <c:v>0.04576879754667407</c:v>
                </c:pt>
                <c:pt idx="21">
                  <c:v>1.8724450312604717</c:v>
                </c:pt>
                <c:pt idx="22">
                  <c:v>4.789738958105615</c:v>
                </c:pt>
                <c:pt idx="23">
                  <c:v>-0.5142766538509764</c:v>
                </c:pt>
                <c:pt idx="24">
                  <c:v>8.427118130855149</c:v>
                </c:pt>
                <c:pt idx="25">
                  <c:v>-0.456527096129556</c:v>
                </c:pt>
                <c:pt idx="26">
                  <c:v>-0.7554799306560784</c:v>
                </c:pt>
                <c:pt idx="27">
                  <c:v>1.1818506255282017</c:v>
                </c:pt>
                <c:pt idx="29">
                  <c:v>7.962895700791871</c:v>
                </c:pt>
                <c:pt idx="30">
                  <c:v>6.525606372426473</c:v>
                </c:pt>
                <c:pt idx="31">
                  <c:v>5.773462406308027</c:v>
                </c:pt>
                <c:pt idx="32">
                  <c:v>2.362435610928947</c:v>
                </c:pt>
                <c:pt idx="33">
                  <c:v>1.8948239564423368</c:v>
                </c:pt>
                <c:pt idx="34">
                  <c:v>0.7535771694780806</c:v>
                </c:pt>
                <c:pt idx="35">
                  <c:v>-2.417231135178578</c:v>
                </c:pt>
                <c:pt idx="36">
                  <c:v>-1.7604568722337184</c:v>
                </c:pt>
                <c:pt idx="37">
                  <c:v>0.7964137215413551</c:v>
                </c:pt>
                <c:pt idx="38">
                  <c:v>0.01305709856822479</c:v>
                </c:pt>
                <c:pt idx="39">
                  <c:v>-6.872542534209459</c:v>
                </c:pt>
                <c:pt idx="40">
                  <c:v>-1.076214712134283</c:v>
                </c:pt>
                <c:pt idx="41">
                  <c:v>-0.46655953599508204</c:v>
                </c:pt>
                <c:pt idx="42">
                  <c:v>2.208852019746387</c:v>
                </c:pt>
                <c:pt idx="43">
                  <c:v>-1.2829777418174266</c:v>
                </c:pt>
                <c:pt idx="44">
                  <c:v>0.012258922133278505</c:v>
                </c:pt>
                <c:pt idx="45">
                  <c:v>-0.5400953959574746</c:v>
                </c:pt>
                <c:pt idx="46">
                  <c:v>1.1838586599891336</c:v>
                </c:pt>
                <c:pt idx="47">
                  <c:v>2.625966430586412</c:v>
                </c:pt>
                <c:pt idx="48">
                  <c:v>-11.7363989036531</c:v>
                </c:pt>
                <c:pt idx="49">
                  <c:v>0.6818206877571058</c:v>
                </c:pt>
                <c:pt idx="50">
                  <c:v>5.709248317621628</c:v>
                </c:pt>
                <c:pt idx="51">
                  <c:v>6.904069193439976</c:v>
                </c:pt>
                <c:pt idx="53">
                  <c:v>3.522261604173326</c:v>
                </c:pt>
                <c:pt idx="54">
                  <c:v>5.928901681483722</c:v>
                </c:pt>
                <c:pt idx="55">
                  <c:v>7.772191606315903</c:v>
                </c:pt>
                <c:pt idx="56">
                  <c:v>5.43300538496636</c:v>
                </c:pt>
                <c:pt idx="57">
                  <c:v>7.393349931214298</c:v>
                </c:pt>
                <c:pt idx="58">
                  <c:v>7.53860099132062</c:v>
                </c:pt>
                <c:pt idx="59">
                  <c:v>-1.9766324283318155</c:v>
                </c:pt>
                <c:pt idx="60">
                  <c:v>-1.3849686182573435</c:v>
                </c:pt>
                <c:pt idx="61">
                  <c:v>-3.077640989429221</c:v>
                </c:pt>
                <c:pt idx="62">
                  <c:v>-2.354653268778729</c:v>
                </c:pt>
                <c:pt idx="63">
                  <c:v>-0.17826307124182494</c:v>
                </c:pt>
                <c:pt idx="64">
                  <c:v>-19.525594560197668</c:v>
                </c:pt>
                <c:pt idx="65">
                  <c:v>-2.505161844752158</c:v>
                </c:pt>
                <c:pt idx="66">
                  <c:v>-1.603365368069954</c:v>
                </c:pt>
                <c:pt idx="67">
                  <c:v>11.081060934962395</c:v>
                </c:pt>
                <c:pt idx="68">
                  <c:v>-3.2393256163506754</c:v>
                </c:pt>
                <c:pt idx="69">
                  <c:v>0.34344911874515316</c:v>
                </c:pt>
                <c:pt idx="70">
                  <c:v>1.3020376945408245</c:v>
                </c:pt>
                <c:pt idx="71">
                  <c:v>-0.2546047535253677</c:v>
                </c:pt>
                <c:pt idx="72">
                  <c:v>4.427230400355952</c:v>
                </c:pt>
                <c:pt idx="74">
                  <c:v>6.693489358190784</c:v>
                </c:pt>
                <c:pt idx="75">
                  <c:v>-3.8068373232066586</c:v>
                </c:pt>
                <c:pt idx="76">
                  <c:v>8.086445281156074</c:v>
                </c:pt>
                <c:pt idx="77">
                  <c:v>3.1874190133188476</c:v>
                </c:pt>
                <c:pt idx="78">
                  <c:v>-4.694968531006839</c:v>
                </c:pt>
                <c:pt idx="79">
                  <c:v>-0.2720445738165995</c:v>
                </c:pt>
                <c:pt idx="80">
                  <c:v>-0.4923757080651743</c:v>
                </c:pt>
                <c:pt idx="81">
                  <c:v>-0.8187778034815192</c:v>
                </c:pt>
                <c:pt idx="82">
                  <c:v>3.713382218476812</c:v>
                </c:pt>
                <c:pt idx="83">
                  <c:v>10.023126611783706</c:v>
                </c:pt>
                <c:pt idx="84">
                  <c:v>8.587657611577626</c:v>
                </c:pt>
                <c:pt idx="85">
                  <c:v>-2.6209209755631244</c:v>
                </c:pt>
                <c:pt idx="86">
                  <c:v>-12.930175010703282</c:v>
                </c:pt>
                <c:pt idx="87">
                  <c:v>2.363881479655915</c:v>
                </c:pt>
                <c:pt idx="88">
                  <c:v>-0.18742691058140148</c:v>
                </c:pt>
                <c:pt idx="89">
                  <c:v>-7.621239506585243</c:v>
                </c:pt>
                <c:pt idx="90">
                  <c:v>-4.1793318723301285</c:v>
                </c:pt>
                <c:pt idx="91">
                  <c:v>-6.709239451082284</c:v>
                </c:pt>
                <c:pt idx="92">
                  <c:v>-0.6390083208426496</c:v>
                </c:pt>
                <c:pt idx="93">
                  <c:v>2.8440668257126758</c:v>
                </c:pt>
                <c:pt idx="95">
                  <c:v>7.4582606883258675</c:v>
                </c:pt>
                <c:pt idx="96">
                  <c:v>2.40126704002117</c:v>
                </c:pt>
                <c:pt idx="97">
                  <c:v>1.5806808449362102</c:v>
                </c:pt>
                <c:pt idx="98">
                  <c:v>-7.583377834679795</c:v>
                </c:pt>
                <c:pt idx="99">
                  <c:v>-1.4096210833832952</c:v>
                </c:pt>
                <c:pt idx="100">
                  <c:v>-1.8324892097540075</c:v>
                </c:pt>
                <c:pt idx="101">
                  <c:v>7.188498611071824</c:v>
                </c:pt>
                <c:pt idx="102">
                  <c:v>5.297026470957621</c:v>
                </c:pt>
                <c:pt idx="103">
                  <c:v>6.52930418866413</c:v>
                </c:pt>
                <c:pt idx="104">
                  <c:v>8.685166378982512</c:v>
                </c:pt>
                <c:pt idx="105">
                  <c:v>9.262089717484745</c:v>
                </c:pt>
                <c:pt idx="106">
                  <c:v>-3.211239889951668</c:v>
                </c:pt>
                <c:pt idx="107">
                  <c:v>0.7528832382467148</c:v>
                </c:pt>
                <c:pt idx="108">
                  <c:v>6.0956179535734725</c:v>
                </c:pt>
                <c:pt idx="109">
                  <c:v>7.463552682959484</c:v>
                </c:pt>
                <c:pt idx="110">
                  <c:v>10.962654204020073</c:v>
                </c:pt>
                <c:pt idx="111">
                  <c:v>1.9514800533873882</c:v>
                </c:pt>
                <c:pt idx="112">
                  <c:v>-2.4846036227573984</c:v>
                </c:pt>
                <c:pt idx="113">
                  <c:v>11.70899207334184</c:v>
                </c:pt>
                <c:pt idx="114">
                  <c:v>-0.16884315700540564</c:v>
                </c:pt>
                <c:pt idx="115">
                  <c:v>-2.501544344542773</c:v>
                </c:pt>
                <c:pt idx="116">
                  <c:v>-7.825569861179239</c:v>
                </c:pt>
                <c:pt idx="117">
                  <c:v>-0.3876861116777437</c:v>
                </c:pt>
                <c:pt idx="119">
                  <c:v>8.30796299505474</c:v>
                </c:pt>
                <c:pt idx="120">
                  <c:v>-3.4782677281949512</c:v>
                </c:pt>
                <c:pt idx="121">
                  <c:v>-10.005689018820174</c:v>
                </c:pt>
                <c:pt idx="122">
                  <c:v>0.6922881119289841</c:v>
                </c:pt>
                <c:pt idx="123">
                  <c:v>-3.930130627220719</c:v>
                </c:pt>
                <c:pt idx="124">
                  <c:v>-8.959740218259205</c:v>
                </c:pt>
                <c:pt idx="125">
                  <c:v>-2.2657923792987154</c:v>
                </c:pt>
                <c:pt idx="126">
                  <c:v>-7.784715527295561</c:v>
                </c:pt>
                <c:pt idx="127">
                  <c:v>-8.583254144759156</c:v>
                </c:pt>
                <c:pt idx="128">
                  <c:v>1.9697927709342082</c:v>
                </c:pt>
                <c:pt idx="129">
                  <c:v>0.9235169809588044</c:v>
                </c:pt>
                <c:pt idx="130">
                  <c:v>-4.16690733102434</c:v>
                </c:pt>
                <c:pt idx="131">
                  <c:v>0.9072472027474625</c:v>
                </c:pt>
                <c:pt idx="132">
                  <c:v>-3.092092656067048</c:v>
                </c:pt>
                <c:pt idx="133">
                  <c:v>-1.1299816685558468</c:v>
                </c:pt>
                <c:pt idx="134">
                  <c:v>1.8083514336867161</c:v>
                </c:pt>
                <c:pt idx="135">
                  <c:v>1.2949768645579056</c:v>
                </c:pt>
                <c:pt idx="136">
                  <c:v>-0.6426910030629347</c:v>
                </c:pt>
                <c:pt idx="137">
                  <c:v>5.969029006575343</c:v>
                </c:pt>
                <c:pt idx="138">
                  <c:v>-8.72154085236967</c:v>
                </c:pt>
                <c:pt idx="140">
                  <c:v>-7.529399554422024</c:v>
                </c:pt>
                <c:pt idx="141">
                  <c:v>-7.058208065026906</c:v>
                </c:pt>
                <c:pt idx="142">
                  <c:v>-2.2541666337369213</c:v>
                </c:pt>
                <c:pt idx="143">
                  <c:v>-2.7351157571694715</c:v>
                </c:pt>
                <c:pt idx="144">
                  <c:v>1.2477211587072816</c:v>
                </c:pt>
                <c:pt idx="145">
                  <c:v>-5.9431810467877275</c:v>
                </c:pt>
                <c:pt idx="146">
                  <c:v>1.6341545719692256</c:v>
                </c:pt>
                <c:pt idx="147">
                  <c:v>-0.9081748190361789</c:v>
                </c:pt>
                <c:pt idx="148">
                  <c:v>-1.282116611908935</c:v>
                </c:pt>
                <c:pt idx="149">
                  <c:v>-1.235994276776698</c:v>
                </c:pt>
                <c:pt idx="150">
                  <c:v>-0.13313160567598525</c:v>
                </c:pt>
                <c:pt idx="151">
                  <c:v>-0.7044691100718488</c:v>
                </c:pt>
                <c:pt idx="152">
                  <c:v>0.4615225716511955</c:v>
                </c:pt>
                <c:pt idx="153">
                  <c:v>-1.610514395757568</c:v>
                </c:pt>
                <c:pt idx="154">
                  <c:v>0.0009511567558899703</c:v>
                </c:pt>
                <c:pt idx="155">
                  <c:v>0.046621804110946075</c:v>
                </c:pt>
                <c:pt idx="156">
                  <c:v>-5.042913332818611</c:v>
                </c:pt>
                <c:pt idx="157">
                  <c:v>1.2426201183682644</c:v>
                </c:pt>
                <c:pt idx="158">
                  <c:v>2.7852463213076986</c:v>
                </c:pt>
                <c:pt idx="159">
                  <c:v>-9.170523770059802</c:v>
                </c:pt>
                <c:pt idx="160">
                  <c:v>1.0754666484228175</c:v>
                </c:pt>
                <c:pt idx="161">
                  <c:v>2.7412702604637564</c:v>
                </c:pt>
                <c:pt idx="162">
                  <c:v>-1.6568748822406671</c:v>
                </c:pt>
                <c:pt idx="163">
                  <c:v>5.073833958383655</c:v>
                </c:pt>
                <c:pt idx="165">
                  <c:v>-18.028810847644205</c:v>
                </c:pt>
                <c:pt idx="166">
                  <c:v>-17.030543375122466</c:v>
                </c:pt>
                <c:pt idx="167">
                  <c:v>6.517367828885766</c:v>
                </c:pt>
                <c:pt idx="168">
                  <c:v>-0.7124784395403878</c:v>
                </c:pt>
                <c:pt idx="169">
                  <c:v>0.5524847068575138</c:v>
                </c:pt>
                <c:pt idx="170">
                  <c:v>-1.5192033626029395</c:v>
                </c:pt>
                <c:pt idx="171">
                  <c:v>-0.7231864065978761</c:v>
                </c:pt>
                <c:pt idx="172">
                  <c:v>-15.482291417315519</c:v>
                </c:pt>
                <c:pt idx="173">
                  <c:v>-1.2377645100233543</c:v>
                </c:pt>
                <c:pt idx="174">
                  <c:v>2.3893041394798855</c:v>
                </c:pt>
                <c:pt idx="175">
                  <c:v>-0.0028940715132381722</c:v>
                </c:pt>
                <c:pt idx="176">
                  <c:v>17.352881809805965</c:v>
                </c:pt>
                <c:pt idx="177">
                  <c:v>-0.19592253310021301</c:v>
                </c:pt>
                <c:pt idx="178">
                  <c:v>3.925006739335134</c:v>
                </c:pt>
                <c:pt idx="179">
                  <c:v>-2.1908983260384938</c:v>
                </c:pt>
                <c:pt idx="180">
                  <c:v>3.284303482497285</c:v>
                </c:pt>
                <c:pt idx="181">
                  <c:v>0.8479830383692815</c:v>
                </c:pt>
                <c:pt idx="182">
                  <c:v>-0.7150110098227642</c:v>
                </c:pt>
                <c:pt idx="183">
                  <c:v>-1.220177247638033</c:v>
                </c:pt>
                <c:pt idx="184">
                  <c:v>29.561382151845095</c:v>
                </c:pt>
                <c:pt idx="186">
                  <c:v>-1.621152690444961</c:v>
                </c:pt>
                <c:pt idx="187">
                  <c:v>-1.123268747222595</c:v>
                </c:pt>
                <c:pt idx="188">
                  <c:v>1.5383381382086718</c:v>
                </c:pt>
                <c:pt idx="189">
                  <c:v>1.1618154868667567</c:v>
                </c:pt>
                <c:pt idx="190">
                  <c:v>6.122397680478374</c:v>
                </c:pt>
                <c:pt idx="191">
                  <c:v>6.525511107819159</c:v>
                </c:pt>
                <c:pt idx="192">
                  <c:v>4.029807816951258</c:v>
                </c:pt>
                <c:pt idx="193">
                  <c:v>6.937750867778457</c:v>
                </c:pt>
                <c:pt idx="194">
                  <c:v>4.665753975826891</c:v>
                </c:pt>
                <c:pt idx="195">
                  <c:v>4.856211881573457</c:v>
                </c:pt>
                <c:pt idx="196">
                  <c:v>-7.695158307726403</c:v>
                </c:pt>
                <c:pt idx="197">
                  <c:v>-1.3465993961367058</c:v>
                </c:pt>
                <c:pt idx="198">
                  <c:v>-4.666565844903793</c:v>
                </c:pt>
                <c:pt idx="199">
                  <c:v>-6.752336696240447</c:v>
                </c:pt>
                <c:pt idx="200">
                  <c:v>-3.524793738691435</c:v>
                </c:pt>
                <c:pt idx="201">
                  <c:v>0.8164075990705115</c:v>
                </c:pt>
                <c:pt idx="202">
                  <c:v>-4.655176461812705</c:v>
                </c:pt>
                <c:pt idx="203">
                  <c:v>-1.7113364877460409</c:v>
                </c:pt>
                <c:pt idx="204">
                  <c:v>-1.4242126705662723</c:v>
                </c:pt>
                <c:pt idx="205">
                  <c:v>-2.8058781509806794</c:v>
                </c:pt>
                <c:pt idx="206">
                  <c:v>0.10575728760651093</c:v>
                </c:pt>
                <c:pt idx="207">
                  <c:v>-4.783830450072158</c:v>
                </c:pt>
                <c:pt idx="208">
                  <c:v>-2.5595168379574327</c:v>
                </c:pt>
                <c:pt idx="209">
                  <c:v>1.9707622357093328</c:v>
                </c:pt>
                <c:pt idx="210">
                  <c:v>5.311636200845714</c:v>
                </c:pt>
                <c:pt idx="211">
                  <c:v>5.448527364661259</c:v>
                </c:pt>
                <c:pt idx="212">
                  <c:v>0.6057025959707911</c:v>
                </c:pt>
                <c:pt idx="214">
                  <c:v>10.85236436466328</c:v>
                </c:pt>
                <c:pt idx="215">
                  <c:v>13.716868660450832</c:v>
                </c:pt>
                <c:pt idx="216">
                  <c:v>12.879470656252145</c:v>
                </c:pt>
                <c:pt idx="217">
                  <c:v>11.942638508565562</c:v>
                </c:pt>
                <c:pt idx="218">
                  <c:v>10.089928297993023</c:v>
                </c:pt>
                <c:pt idx="219">
                  <c:v>8.895366624363277</c:v>
                </c:pt>
                <c:pt idx="220">
                  <c:v>8.76190815717024</c:v>
                </c:pt>
                <c:pt idx="221">
                  <c:v>11.009506580320938</c:v>
                </c:pt>
                <c:pt idx="222">
                  <c:v>9.075992340107675</c:v>
                </c:pt>
                <c:pt idx="223">
                  <c:v>12.099732296956578</c:v>
                </c:pt>
                <c:pt idx="224">
                  <c:v>8.61393072254888</c:v>
                </c:pt>
                <c:pt idx="225">
                  <c:v>11.38256673503566</c:v>
                </c:pt>
                <c:pt idx="226">
                  <c:v>4.02218279714459</c:v>
                </c:pt>
                <c:pt idx="227">
                  <c:v>-11.834034138879757</c:v>
                </c:pt>
                <c:pt idx="228">
                  <c:v>-5.407465339053142</c:v>
                </c:pt>
                <c:pt idx="229">
                  <c:v>-0.2257044652006719</c:v>
                </c:pt>
                <c:pt idx="230">
                  <c:v>4.804065171572257</c:v>
                </c:pt>
                <c:pt idx="231">
                  <c:v>1.4275771637120898</c:v>
                </c:pt>
                <c:pt idx="232">
                  <c:v>58.83307974233895</c:v>
                </c:pt>
                <c:pt idx="233">
                  <c:v>-1.252681172859394</c:v>
                </c:pt>
                <c:pt idx="235">
                  <c:v>8.085767092188867</c:v>
                </c:pt>
                <c:pt idx="236">
                  <c:v>0.5509228173864227</c:v>
                </c:pt>
                <c:pt idx="237">
                  <c:v>11.718073233328052</c:v>
                </c:pt>
                <c:pt idx="238">
                  <c:v>10.185040163349957</c:v>
                </c:pt>
                <c:pt idx="239">
                  <c:v>4.631512249992119</c:v>
                </c:pt>
                <c:pt idx="240">
                  <c:v>5.05735257644444</c:v>
                </c:pt>
                <c:pt idx="241">
                  <c:v>5.2998387312844555</c:v>
                </c:pt>
                <c:pt idx="242">
                  <c:v>7.589847109061053</c:v>
                </c:pt>
                <c:pt idx="243">
                  <c:v>9.281236049722175</c:v>
                </c:pt>
                <c:pt idx="244">
                  <c:v>8.930241762980273</c:v>
                </c:pt>
                <c:pt idx="245">
                  <c:v>-2.092389485001923</c:v>
                </c:pt>
                <c:pt idx="246">
                  <c:v>3.7565756070959457</c:v>
                </c:pt>
                <c:pt idx="247">
                  <c:v>-4.913658738946137</c:v>
                </c:pt>
                <c:pt idx="248">
                  <c:v>0.24938698912544344</c:v>
                </c:pt>
                <c:pt idx="249">
                  <c:v>0.5208718616004131</c:v>
                </c:pt>
                <c:pt idx="250">
                  <c:v>-1.8459641189002791</c:v>
                </c:pt>
                <c:pt idx="251">
                  <c:v>-2.459115262489454</c:v>
                </c:pt>
                <c:pt idx="252">
                  <c:v>-1.0353446902397152</c:v>
                </c:pt>
                <c:pt idx="253">
                  <c:v>3.1827850019730866</c:v>
                </c:pt>
                <c:pt idx="254">
                  <c:v>9.942383672926525</c:v>
                </c:pt>
                <c:pt idx="255">
                  <c:v>-3.673193483236493</c:v>
                </c:pt>
                <c:pt idx="257">
                  <c:v>10.868290257261304</c:v>
                </c:pt>
                <c:pt idx="258">
                  <c:v>10.460453841002781</c:v>
                </c:pt>
                <c:pt idx="259">
                  <c:v>13.567056462543725</c:v>
                </c:pt>
                <c:pt idx="260">
                  <c:v>16.27191757145683</c:v>
                </c:pt>
                <c:pt idx="261">
                  <c:v>10.069917765506453</c:v>
                </c:pt>
                <c:pt idx="262">
                  <c:v>13.675078723804113</c:v>
                </c:pt>
                <c:pt idx="263">
                  <c:v>15.332635444697296</c:v>
                </c:pt>
                <c:pt idx="264">
                  <c:v>13.723770041608496</c:v>
                </c:pt>
                <c:pt idx="265">
                  <c:v>13.713167547270455</c:v>
                </c:pt>
                <c:pt idx="266">
                  <c:v>0.6406611627688179</c:v>
                </c:pt>
                <c:pt idx="267">
                  <c:v>13.345457831754093</c:v>
                </c:pt>
                <c:pt idx="268">
                  <c:v>13.794434762474417</c:v>
                </c:pt>
                <c:pt idx="269">
                  <c:v>1.7353932197142534</c:v>
                </c:pt>
                <c:pt idx="270">
                  <c:v>-6.282496301187291</c:v>
                </c:pt>
                <c:pt idx="271">
                  <c:v>10.486383351306117</c:v>
                </c:pt>
                <c:pt idx="273">
                  <c:v>-1.7482328414916377</c:v>
                </c:pt>
                <c:pt idx="274">
                  <c:v>1.7441617775118872</c:v>
                </c:pt>
                <c:pt idx="275">
                  <c:v>0.9848113439506527</c:v>
                </c:pt>
                <c:pt idx="276">
                  <c:v>0.22315937068837433</c:v>
                </c:pt>
                <c:pt idx="277">
                  <c:v>6.318424674137989</c:v>
                </c:pt>
                <c:pt idx="278">
                  <c:v>2.032512821827125</c:v>
                </c:pt>
                <c:pt idx="279">
                  <c:v>3.4825065959767967</c:v>
                </c:pt>
                <c:pt idx="280">
                  <c:v>5.7290193399231795</c:v>
                </c:pt>
                <c:pt idx="281">
                  <c:v>5.461935475642753</c:v>
                </c:pt>
                <c:pt idx="282">
                  <c:v>0.6007192706805935</c:v>
                </c:pt>
                <c:pt idx="283">
                  <c:v>0.6036413625679409</c:v>
                </c:pt>
                <c:pt idx="284">
                  <c:v>2.2456944179830343</c:v>
                </c:pt>
                <c:pt idx="285">
                  <c:v>2.948337276572931</c:v>
                </c:pt>
                <c:pt idx="286">
                  <c:v>-0.42375975069144434</c:v>
                </c:pt>
                <c:pt idx="287">
                  <c:v>2.3851475077366393</c:v>
                </c:pt>
                <c:pt idx="288">
                  <c:v>4.341349658877646</c:v>
                </c:pt>
                <c:pt idx="289">
                  <c:v>1.359579925105691</c:v>
                </c:pt>
                <c:pt idx="290">
                  <c:v>1.745359887813968</c:v>
                </c:pt>
                <c:pt idx="291">
                  <c:v>-6.182527767132041</c:v>
                </c:pt>
                <c:pt idx="292">
                  <c:v>-4.375114305211448</c:v>
                </c:pt>
                <c:pt idx="293">
                  <c:v>-5.2266238976558475</c:v>
                </c:pt>
                <c:pt idx="294">
                  <c:v>-6.062649788795805</c:v>
                </c:pt>
                <c:pt idx="295">
                  <c:v>-19.433673173088994</c:v>
                </c:pt>
                <c:pt idx="296">
                  <c:v>7.975073919656327</c:v>
                </c:pt>
                <c:pt idx="297">
                  <c:v>-3.884783893440514</c:v>
                </c:pt>
                <c:pt idx="299">
                  <c:v>2.9515116978143565</c:v>
                </c:pt>
                <c:pt idx="300">
                  <c:v>1.5407894142796856</c:v>
                </c:pt>
                <c:pt idx="301">
                  <c:v>5.937216341184469</c:v>
                </c:pt>
                <c:pt idx="302">
                  <c:v>3.1383790287101467</c:v>
                </c:pt>
                <c:pt idx="303">
                  <c:v>-22.71678403375135</c:v>
                </c:pt>
                <c:pt idx="304">
                  <c:v>3.072376725866998</c:v>
                </c:pt>
                <c:pt idx="305">
                  <c:v>8.577470498588902</c:v>
                </c:pt>
                <c:pt idx="306">
                  <c:v>9.39338954324107</c:v>
                </c:pt>
                <c:pt idx="307">
                  <c:v>11.008262786188805</c:v>
                </c:pt>
                <c:pt idx="308">
                  <c:v>10.734064836989443</c:v>
                </c:pt>
                <c:pt idx="309">
                  <c:v>8.774258313614425</c:v>
                </c:pt>
                <c:pt idx="310">
                  <c:v>6.442221080144338</c:v>
                </c:pt>
                <c:pt idx="311">
                  <c:v>1.2450407299483317</c:v>
                </c:pt>
                <c:pt idx="312">
                  <c:v>-2.7076526964938905</c:v>
                </c:pt>
                <c:pt idx="313">
                  <c:v>-8.907581072462278</c:v>
                </c:pt>
                <c:pt idx="314">
                  <c:v>-5.38189806086078</c:v>
                </c:pt>
                <c:pt idx="315">
                  <c:v>3.9081810636934824</c:v>
                </c:pt>
                <c:pt idx="316">
                  <c:v>-11.839505847129583</c:v>
                </c:pt>
                <c:pt idx="317">
                  <c:v>-4.114946929973629</c:v>
                </c:pt>
                <c:pt idx="318">
                  <c:v>-4.80543796041868</c:v>
                </c:pt>
                <c:pt idx="319">
                  <c:v>-6.057687221335507</c:v>
                </c:pt>
                <c:pt idx="320">
                  <c:v>1.386717675024051</c:v>
                </c:pt>
                <c:pt idx="321">
                  <c:v>1.0874742883318682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-49.56964753101478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-34.74196870527524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-20.10198201657154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47545913"/>
        <c:axId val="25260034"/>
      </c:scatterChart>
      <c:valAx>
        <c:axId val="47545913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260034"/>
        <c:crossesAt val="-80"/>
        <c:crossBetween val="midCat"/>
        <c:dispUnits/>
        <c:majorUnit val="20"/>
        <c:minorUnit val="10"/>
      </c:valAx>
      <c:valAx>
        <c:axId val="25260034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545913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1"/>
          <c:w val="0.90925"/>
          <c:h val="0.95775"/>
        </c:manualLayout>
      </c:layout>
      <c:scatterChart>
        <c:scatterStyle val="lineMarker"/>
        <c:varyColors val="0"/>
        <c:ser>
          <c:idx val="21"/>
          <c:order val="0"/>
          <c:tx>
            <c:v>Northward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2"/>
          <c:order val="1"/>
          <c:tx>
            <c:v>Westward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3"/>
          <c:order val="2"/>
          <c:tx>
            <c:v>Eastward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0"/>
          <c:order val="3"/>
          <c:tx>
            <c:v>NA01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fixedVal"/>
            <c:val val="0"/>
            <c:noEndCap val="0"/>
          </c:errBars>
          <c:xVal>
            <c:numRef>
              <c:f>DATATABLE!$M$4:$M$31</c:f>
              <c:numCache>
                <c:ptCount val="28"/>
                <c:pt idx="0">
                  <c:v>71.9613133785952</c:v>
                </c:pt>
                <c:pt idx="1">
                  <c:v>176.60525925865642</c:v>
                </c:pt>
                <c:pt idx="2">
                  <c:v>177.64755241728597</c:v>
                </c:pt>
                <c:pt idx="3">
                  <c:v>178.95994674529135</c:v>
                </c:pt>
                <c:pt idx="4">
                  <c:v>179.6585755051056</c:v>
                </c:pt>
                <c:pt idx="5">
                  <c:v>180.4670792644761</c:v>
                </c:pt>
                <c:pt idx="6">
                  <c:v>180.87904450574982</c:v>
                </c:pt>
                <c:pt idx="7">
                  <c:v>181.86199745314627</c:v>
                </c:pt>
                <c:pt idx="8">
                  <c:v>183.8543890591967</c:v>
                </c:pt>
                <c:pt idx="9">
                  <c:v>185.020265289861</c:v>
                </c:pt>
                <c:pt idx="10">
                  <c:v>186.63494014615935</c:v>
                </c:pt>
                <c:pt idx="11">
                  <c:v>277.36621191863213</c:v>
                </c:pt>
                <c:pt idx="12">
                  <c:v>489.661074110786</c:v>
                </c:pt>
                <c:pt idx="13">
                  <c:v>970.9175949513823</c:v>
                </c:pt>
                <c:pt idx="14">
                  <c:v>992.191973528776</c:v>
                </c:pt>
                <c:pt idx="15">
                  <c:v>992.0214802887226</c:v>
                </c:pt>
                <c:pt idx="16">
                  <c:v>997.9472853662566</c:v>
                </c:pt>
                <c:pt idx="17">
                  <c:v>1007.9192198992332</c:v>
                </c:pt>
                <c:pt idx="18">
                  <c:v>1013.3990884389164</c:v>
                </c:pt>
                <c:pt idx="19">
                  <c:v>1031.309268263769</c:v>
                </c:pt>
                <c:pt idx="20">
                  <c:v>1072.0624308812646</c:v>
                </c:pt>
                <c:pt idx="21">
                  <c:v>1082.7121944454154</c:v>
                </c:pt>
                <c:pt idx="22">
                  <c:v>1168.1291219073453</c:v>
                </c:pt>
                <c:pt idx="23">
                  <c:v>1300.7008679126525</c:v>
                </c:pt>
                <c:pt idx="24">
                  <c:v>1351.3662749095242</c:v>
                </c:pt>
                <c:pt idx="25">
                  <c:v>1550.8012833599223</c:v>
                </c:pt>
                <c:pt idx="26">
                  <c:v>1758.4729848330076</c:v>
                </c:pt>
                <c:pt idx="27">
                  <c:v>1640.3510629058057</c:v>
                </c:pt>
              </c:numCache>
            </c:numRef>
          </c:xVal>
          <c:yVal>
            <c:numRef>
              <c:f>DATATABLE!$L$4:$L$31</c:f>
              <c:numCache>
                <c:ptCount val="28"/>
                <c:pt idx="0">
                  <c:v>4.826813826114583</c:v>
                </c:pt>
                <c:pt idx="1">
                  <c:v>-1.5784264402115784</c:v>
                </c:pt>
                <c:pt idx="2">
                  <c:v>1.6215869580441293</c:v>
                </c:pt>
                <c:pt idx="3">
                  <c:v>-3.9164125184206986</c:v>
                </c:pt>
                <c:pt idx="4">
                  <c:v>-1.118347843724577</c:v>
                </c:pt>
                <c:pt idx="5">
                  <c:v>-4.081351325304317</c:v>
                </c:pt>
                <c:pt idx="6">
                  <c:v>-3.1768309062560016</c:v>
                </c:pt>
                <c:pt idx="7">
                  <c:v>-1.861727177264428</c:v>
                </c:pt>
                <c:pt idx="8">
                  <c:v>-6.2992952437809455</c:v>
                </c:pt>
                <c:pt idx="9">
                  <c:v>-8.418172197099638</c:v>
                </c:pt>
                <c:pt idx="10">
                  <c:v>-9.061996196710576</c:v>
                </c:pt>
                <c:pt idx="11">
                  <c:v>-1.924720165371286</c:v>
                </c:pt>
                <c:pt idx="12">
                  <c:v>-11.254842348718785</c:v>
                </c:pt>
                <c:pt idx="13">
                  <c:v>-7.383911301786751</c:v>
                </c:pt>
                <c:pt idx="14">
                  <c:v>0.7233665942355298</c:v>
                </c:pt>
                <c:pt idx="15">
                  <c:v>-5.878462836858801</c:v>
                </c:pt>
                <c:pt idx="16">
                  <c:v>-2.072858612018581</c:v>
                </c:pt>
                <c:pt idx="17">
                  <c:v>-0.5893605836945432</c:v>
                </c:pt>
                <c:pt idx="18">
                  <c:v>-0.1805096770898469</c:v>
                </c:pt>
                <c:pt idx="19">
                  <c:v>-3.826439132271454</c:v>
                </c:pt>
                <c:pt idx="20">
                  <c:v>0.04576879754667407</c:v>
                </c:pt>
                <c:pt idx="21">
                  <c:v>1.8724450312604717</c:v>
                </c:pt>
                <c:pt idx="22">
                  <c:v>4.789738958105615</c:v>
                </c:pt>
                <c:pt idx="23">
                  <c:v>-0.5142766538509764</c:v>
                </c:pt>
                <c:pt idx="24">
                  <c:v>8.427118130855149</c:v>
                </c:pt>
                <c:pt idx="25">
                  <c:v>-0.456527096129556</c:v>
                </c:pt>
                <c:pt idx="26">
                  <c:v>-0.7554799306560784</c:v>
                </c:pt>
                <c:pt idx="27">
                  <c:v>1.1818506255282017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-49.56964753101478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4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-34.74196870527524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5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-20.10198201657154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6"/>
          <c:order val="9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10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ser>
          <c:idx val="10"/>
          <c:order val="11"/>
          <c:tx>
            <c:v>NA02-04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DATATABLE!$M$33:$M$97</c:f>
              <c:numCache>
                <c:ptCount val="65"/>
                <c:pt idx="0">
                  <c:v>4.349973634842276</c:v>
                </c:pt>
                <c:pt idx="1">
                  <c:v>71.72643354690032</c:v>
                </c:pt>
                <c:pt idx="2">
                  <c:v>77.34772622579244</c:v>
                </c:pt>
                <c:pt idx="3">
                  <c:v>137.7684904720554</c:v>
                </c:pt>
                <c:pt idx="4">
                  <c:v>153.7855001858383</c:v>
                </c:pt>
                <c:pt idx="5">
                  <c:v>157.82938463316407</c:v>
                </c:pt>
                <c:pt idx="6">
                  <c:v>184.97062780776324</c:v>
                </c:pt>
                <c:pt idx="7">
                  <c:v>253.69274885600234</c:v>
                </c:pt>
                <c:pt idx="8">
                  <c:v>278.01202744934</c:v>
                </c:pt>
                <c:pt idx="9">
                  <c:v>1258.043226908156</c:v>
                </c:pt>
                <c:pt idx="10">
                  <c:v>659.200740090206</c:v>
                </c:pt>
                <c:pt idx="11">
                  <c:v>1109.3740112699575</c:v>
                </c:pt>
                <c:pt idx="12">
                  <c:v>995.827243056088</c:v>
                </c:pt>
                <c:pt idx="13">
                  <c:v>1011.2380265165185</c:v>
                </c:pt>
                <c:pt idx="14">
                  <c:v>1053.5202857730426</c:v>
                </c:pt>
                <c:pt idx="15">
                  <c:v>1134.304534836649</c:v>
                </c:pt>
                <c:pt idx="16">
                  <c:v>1173.5093287390623</c:v>
                </c:pt>
                <c:pt idx="17">
                  <c:v>1221.8477820685741</c:v>
                </c:pt>
                <c:pt idx="18">
                  <c:v>1283.1545144307638</c:v>
                </c:pt>
                <c:pt idx="19">
                  <c:v>2396.507625516288</c:v>
                </c:pt>
                <c:pt idx="20">
                  <c:v>1328.6793830379202</c:v>
                </c:pt>
                <c:pt idx="21">
                  <c:v>1421.7862652249273</c:v>
                </c:pt>
                <c:pt idx="22">
                  <c:v>1573.9264234865705</c:v>
                </c:pt>
                <c:pt idx="24">
                  <c:v>51.74538634371004</c:v>
                </c:pt>
                <c:pt idx="25">
                  <c:v>52.2976082486544</c:v>
                </c:pt>
                <c:pt idx="26">
                  <c:v>53.582551676607544</c:v>
                </c:pt>
                <c:pt idx="27">
                  <c:v>53.87525237556214</c:v>
                </c:pt>
                <c:pt idx="28">
                  <c:v>55.753375051416185</c:v>
                </c:pt>
                <c:pt idx="29">
                  <c:v>152.37336933984312</c:v>
                </c:pt>
                <c:pt idx="30">
                  <c:v>180.35679995256805</c:v>
                </c:pt>
                <c:pt idx="31">
                  <c:v>202.83147965748807</c:v>
                </c:pt>
                <c:pt idx="32">
                  <c:v>260.533433230353</c:v>
                </c:pt>
                <c:pt idx="33">
                  <c:v>274.6550069863732</c:v>
                </c:pt>
                <c:pt idx="34">
                  <c:v>298.91587120794503</c:v>
                </c:pt>
                <c:pt idx="35">
                  <c:v>612.136417868398</c:v>
                </c:pt>
                <c:pt idx="36">
                  <c:v>1006.7796624185537</c:v>
                </c:pt>
                <c:pt idx="37">
                  <c:v>1086.2958701529697</c:v>
                </c:pt>
                <c:pt idx="38">
                  <c:v>1096.7948299127897</c:v>
                </c:pt>
                <c:pt idx="39">
                  <c:v>1344.8005602198716</c:v>
                </c:pt>
                <c:pt idx="40">
                  <c:v>1333.8564490434744</c:v>
                </c:pt>
                <c:pt idx="41">
                  <c:v>1310.6914335309361</c:v>
                </c:pt>
                <c:pt idx="42">
                  <c:v>1163.8263145791673</c:v>
                </c:pt>
                <c:pt idx="43">
                  <c:v>1505.3059379594235</c:v>
                </c:pt>
                <c:pt idx="45">
                  <c:v>52.672692795327244</c:v>
                </c:pt>
                <c:pt idx="46">
                  <c:v>964.2246305216045</c:v>
                </c:pt>
                <c:pt idx="47">
                  <c:v>1011.4422761535246</c:v>
                </c:pt>
                <c:pt idx="48">
                  <c:v>1473.4106458256977</c:v>
                </c:pt>
                <c:pt idx="49">
                  <c:v>244.03386525084684</c:v>
                </c:pt>
                <c:pt idx="50">
                  <c:v>1111.4108860392162</c:v>
                </c:pt>
                <c:pt idx="51">
                  <c:v>1089.6737742916273</c:v>
                </c:pt>
                <c:pt idx="52">
                  <c:v>1027.0550444317196</c:v>
                </c:pt>
                <c:pt idx="53">
                  <c:v>1343.961410399855</c:v>
                </c:pt>
                <c:pt idx="54">
                  <c:v>92.00592732987654</c:v>
                </c:pt>
                <c:pt idx="55">
                  <c:v>1605.5827492057895</c:v>
                </c:pt>
                <c:pt idx="56">
                  <c:v>189.32919679746445</c:v>
                </c:pt>
                <c:pt idx="57">
                  <c:v>852.4013060700875</c:v>
                </c:pt>
                <c:pt idx="58">
                  <c:v>1284.90660804168</c:v>
                </c:pt>
                <c:pt idx="59">
                  <c:v>986.9443244052212</c:v>
                </c:pt>
                <c:pt idx="60">
                  <c:v>188.36112974306383</c:v>
                </c:pt>
                <c:pt idx="61">
                  <c:v>160.09482928386282</c:v>
                </c:pt>
                <c:pt idx="62">
                  <c:v>179.45301575043084</c:v>
                </c:pt>
                <c:pt idx="63">
                  <c:v>1994.541517350676</c:v>
                </c:pt>
                <c:pt idx="64">
                  <c:v>1676.5875586574916</c:v>
                </c:pt>
              </c:numCache>
            </c:numRef>
          </c:xVal>
          <c:yVal>
            <c:numRef>
              <c:f>DATATABLE!$L$33:$L$97</c:f>
              <c:numCache>
                <c:ptCount val="65"/>
                <c:pt idx="0">
                  <c:v>7.962895700791871</c:v>
                </c:pt>
                <c:pt idx="1">
                  <c:v>6.525606372426473</c:v>
                </c:pt>
                <c:pt idx="2">
                  <c:v>5.773462406308027</c:v>
                </c:pt>
                <c:pt idx="3">
                  <c:v>2.362435610928947</c:v>
                </c:pt>
                <c:pt idx="4">
                  <c:v>1.8948239564423368</c:v>
                </c:pt>
                <c:pt idx="5">
                  <c:v>0.7535771694780806</c:v>
                </c:pt>
                <c:pt idx="6">
                  <c:v>-2.417231135178578</c:v>
                </c:pt>
                <c:pt idx="7">
                  <c:v>-1.7604568722337184</c:v>
                </c:pt>
                <c:pt idx="8">
                  <c:v>0.7964137215413551</c:v>
                </c:pt>
                <c:pt idx="9">
                  <c:v>0.01305709856822479</c:v>
                </c:pt>
                <c:pt idx="10">
                  <c:v>-6.872542534209459</c:v>
                </c:pt>
                <c:pt idx="11">
                  <c:v>-1.076214712134283</c:v>
                </c:pt>
                <c:pt idx="12">
                  <c:v>-0.46655953599508204</c:v>
                </c:pt>
                <c:pt idx="13">
                  <c:v>2.208852019746387</c:v>
                </c:pt>
                <c:pt idx="14">
                  <c:v>-1.2829777418174266</c:v>
                </c:pt>
                <c:pt idx="15">
                  <c:v>0.012258922133278505</c:v>
                </c:pt>
                <c:pt idx="16">
                  <c:v>-0.5400953959574746</c:v>
                </c:pt>
                <c:pt idx="17">
                  <c:v>1.1838586599891336</c:v>
                </c:pt>
                <c:pt idx="18">
                  <c:v>2.625966430586412</c:v>
                </c:pt>
                <c:pt idx="19">
                  <c:v>-11.7363989036531</c:v>
                </c:pt>
                <c:pt idx="20">
                  <c:v>0.6818206877571058</c:v>
                </c:pt>
                <c:pt idx="21">
                  <c:v>5.709248317621628</c:v>
                </c:pt>
                <c:pt idx="22">
                  <c:v>6.904069193439976</c:v>
                </c:pt>
                <c:pt idx="24">
                  <c:v>3.522261604173326</c:v>
                </c:pt>
                <c:pt idx="25">
                  <c:v>5.928901681483722</c:v>
                </c:pt>
                <c:pt idx="26">
                  <c:v>7.772191606315903</c:v>
                </c:pt>
                <c:pt idx="27">
                  <c:v>5.43300538496636</c:v>
                </c:pt>
                <c:pt idx="28">
                  <c:v>7.393349931214298</c:v>
                </c:pt>
                <c:pt idx="29">
                  <c:v>7.53860099132062</c:v>
                </c:pt>
                <c:pt idx="30">
                  <c:v>-1.9766324283318155</c:v>
                </c:pt>
                <c:pt idx="31">
                  <c:v>-1.3849686182573435</c:v>
                </c:pt>
                <c:pt idx="32">
                  <c:v>-3.077640989429221</c:v>
                </c:pt>
                <c:pt idx="33">
                  <c:v>-2.354653268778729</c:v>
                </c:pt>
                <c:pt idx="34">
                  <c:v>-0.17826307124182494</c:v>
                </c:pt>
                <c:pt idx="35">
                  <c:v>-19.525594560197668</c:v>
                </c:pt>
                <c:pt idx="36">
                  <c:v>-2.505161844752158</c:v>
                </c:pt>
                <c:pt idx="37">
                  <c:v>-1.603365368069954</c:v>
                </c:pt>
                <c:pt idx="38">
                  <c:v>11.081060934962395</c:v>
                </c:pt>
                <c:pt idx="39">
                  <c:v>-3.2393256163506754</c:v>
                </c:pt>
                <c:pt idx="40">
                  <c:v>0.34344911874515316</c:v>
                </c:pt>
                <c:pt idx="41">
                  <c:v>1.3020376945408245</c:v>
                </c:pt>
                <c:pt idx="42">
                  <c:v>-0.2546047535253677</c:v>
                </c:pt>
                <c:pt idx="43">
                  <c:v>4.427230400355952</c:v>
                </c:pt>
                <c:pt idx="45">
                  <c:v>6.693489358190784</c:v>
                </c:pt>
                <c:pt idx="46">
                  <c:v>-3.8068373232066586</c:v>
                </c:pt>
                <c:pt idx="47">
                  <c:v>8.086445281156074</c:v>
                </c:pt>
                <c:pt idx="48">
                  <c:v>3.1874190133188476</c:v>
                </c:pt>
                <c:pt idx="49">
                  <c:v>-4.694968531006839</c:v>
                </c:pt>
                <c:pt idx="50">
                  <c:v>-0.2720445738165995</c:v>
                </c:pt>
                <c:pt idx="51">
                  <c:v>-0.4923757080651743</c:v>
                </c:pt>
                <c:pt idx="52">
                  <c:v>-0.8187778034815192</c:v>
                </c:pt>
                <c:pt idx="53">
                  <c:v>3.713382218476812</c:v>
                </c:pt>
                <c:pt idx="54">
                  <c:v>10.023126611783706</c:v>
                </c:pt>
                <c:pt idx="55">
                  <c:v>8.587657611577626</c:v>
                </c:pt>
                <c:pt idx="56">
                  <c:v>-2.6209209755631244</c:v>
                </c:pt>
                <c:pt idx="57">
                  <c:v>-12.930175010703282</c:v>
                </c:pt>
                <c:pt idx="58">
                  <c:v>2.363881479655915</c:v>
                </c:pt>
                <c:pt idx="59">
                  <c:v>-0.18742691058140148</c:v>
                </c:pt>
                <c:pt idx="60">
                  <c:v>-7.621239506585243</c:v>
                </c:pt>
                <c:pt idx="61">
                  <c:v>-4.1793318723301285</c:v>
                </c:pt>
                <c:pt idx="62">
                  <c:v>-6.709239451082284</c:v>
                </c:pt>
                <c:pt idx="63">
                  <c:v>-0.6390083208426496</c:v>
                </c:pt>
                <c:pt idx="64">
                  <c:v>2.8440668257126758</c:v>
                </c:pt>
              </c:numCache>
            </c:numRef>
          </c:yVal>
          <c:smooth val="0"/>
        </c:ser>
        <c:ser>
          <c:idx val="11"/>
          <c:order val="12"/>
          <c:tx>
            <c:v>NA05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DATATABLE!$M$99:$M$121</c:f>
              <c:numCache>
                <c:ptCount val="23"/>
                <c:pt idx="0">
                  <c:v>69.11084846723324</c:v>
                </c:pt>
                <c:pt idx="1">
                  <c:v>75.20307621417855</c:v>
                </c:pt>
                <c:pt idx="2">
                  <c:v>233.87418222989095</c:v>
                </c:pt>
                <c:pt idx="3">
                  <c:v>238.47131174788575</c:v>
                </c:pt>
                <c:pt idx="4">
                  <c:v>565.2915061201019</c:v>
                </c:pt>
                <c:pt idx="5">
                  <c:v>1033.833883995751</c:v>
                </c:pt>
                <c:pt idx="6">
                  <c:v>72.25942332299662</c:v>
                </c:pt>
                <c:pt idx="7">
                  <c:v>74.72771071744725</c:v>
                </c:pt>
                <c:pt idx="8">
                  <c:v>76.78285396005022</c:v>
                </c:pt>
                <c:pt idx="9">
                  <c:v>79.79877927616899</c:v>
                </c:pt>
                <c:pt idx="10">
                  <c:v>87.66328003437062</c:v>
                </c:pt>
                <c:pt idx="11">
                  <c:v>242.74657784349978</c:v>
                </c:pt>
                <c:pt idx="12">
                  <c:v>662.4191611080657</c:v>
                </c:pt>
                <c:pt idx="13">
                  <c:v>78.96915189817418</c:v>
                </c:pt>
                <c:pt idx="14">
                  <c:v>90.89034420937452</c:v>
                </c:pt>
                <c:pt idx="15">
                  <c:v>82.20235757158284</c:v>
                </c:pt>
                <c:pt idx="16">
                  <c:v>2082.8400911340264</c:v>
                </c:pt>
                <c:pt idx="17">
                  <c:v>2688.398903031479</c:v>
                </c:pt>
                <c:pt idx="18">
                  <c:v>109.72028835183647</c:v>
                </c:pt>
                <c:pt idx="19">
                  <c:v>271.57028270720133</c:v>
                </c:pt>
                <c:pt idx="20">
                  <c:v>250.47500835844005</c:v>
                </c:pt>
                <c:pt idx="21">
                  <c:v>486.175866423536</c:v>
                </c:pt>
                <c:pt idx="22">
                  <c:v>1547.0472512102488</c:v>
                </c:pt>
              </c:numCache>
            </c:numRef>
          </c:xVal>
          <c:yVal>
            <c:numRef>
              <c:f>DATATABLE!$L$99:$L$121</c:f>
              <c:numCache>
                <c:ptCount val="23"/>
                <c:pt idx="0">
                  <c:v>7.4582606883258675</c:v>
                </c:pt>
                <c:pt idx="1">
                  <c:v>2.40126704002117</c:v>
                </c:pt>
                <c:pt idx="2">
                  <c:v>1.5806808449362102</c:v>
                </c:pt>
                <c:pt idx="3">
                  <c:v>-7.583377834679795</c:v>
                </c:pt>
                <c:pt idx="4">
                  <c:v>-1.4096210833832952</c:v>
                </c:pt>
                <c:pt idx="5">
                  <c:v>-1.8324892097540075</c:v>
                </c:pt>
                <c:pt idx="6">
                  <c:v>7.188498611071824</c:v>
                </c:pt>
                <c:pt idx="7">
                  <c:v>5.297026470957621</c:v>
                </c:pt>
                <c:pt idx="8">
                  <c:v>6.52930418866413</c:v>
                </c:pt>
                <c:pt idx="9">
                  <c:v>8.685166378982512</c:v>
                </c:pt>
                <c:pt idx="10">
                  <c:v>9.262089717484745</c:v>
                </c:pt>
                <c:pt idx="11">
                  <c:v>-3.211239889951668</c:v>
                </c:pt>
                <c:pt idx="12">
                  <c:v>0.7528832382467148</c:v>
                </c:pt>
                <c:pt idx="13">
                  <c:v>6.0956179535734725</c:v>
                </c:pt>
                <c:pt idx="14">
                  <c:v>7.463552682959484</c:v>
                </c:pt>
                <c:pt idx="15">
                  <c:v>10.962654204020073</c:v>
                </c:pt>
                <c:pt idx="16">
                  <c:v>1.9514800533873882</c:v>
                </c:pt>
                <c:pt idx="17">
                  <c:v>-2.4846036227573984</c:v>
                </c:pt>
                <c:pt idx="18">
                  <c:v>11.70899207334184</c:v>
                </c:pt>
                <c:pt idx="19">
                  <c:v>-0.16884315700540564</c:v>
                </c:pt>
                <c:pt idx="20">
                  <c:v>-2.501544344542773</c:v>
                </c:pt>
                <c:pt idx="21">
                  <c:v>-7.825569861179239</c:v>
                </c:pt>
                <c:pt idx="22">
                  <c:v>-0.3876861116777437</c:v>
                </c:pt>
              </c:numCache>
            </c:numRef>
          </c:yVal>
          <c:smooth val="0"/>
        </c:ser>
        <c:ser>
          <c:idx val="12"/>
          <c:order val="13"/>
          <c:tx>
            <c:v>NA06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DATATABLE!$M$123:$M$142</c:f>
              <c:numCache>
                <c:ptCount val="20"/>
                <c:pt idx="0">
                  <c:v>80.16312906025357</c:v>
                </c:pt>
                <c:pt idx="1">
                  <c:v>198.2013749130019</c:v>
                </c:pt>
                <c:pt idx="2">
                  <c:v>909.6531718601442</c:v>
                </c:pt>
                <c:pt idx="3">
                  <c:v>951.9674738154371</c:v>
                </c:pt>
                <c:pt idx="4">
                  <c:v>201.44428773848287</c:v>
                </c:pt>
                <c:pt idx="5">
                  <c:v>205.06682602998205</c:v>
                </c:pt>
                <c:pt idx="6">
                  <c:v>200.61671770469098</c:v>
                </c:pt>
                <c:pt idx="7">
                  <c:v>213.1280920019679</c:v>
                </c:pt>
                <c:pt idx="8">
                  <c:v>473.5627485667408</c:v>
                </c:pt>
                <c:pt idx="9">
                  <c:v>988.4281063621875</c:v>
                </c:pt>
                <c:pt idx="10">
                  <c:v>1066.728995491857</c:v>
                </c:pt>
                <c:pt idx="11">
                  <c:v>1243.1634742440021</c:v>
                </c:pt>
                <c:pt idx="12">
                  <c:v>1328.7646290256039</c:v>
                </c:pt>
                <c:pt idx="13">
                  <c:v>1395.151969807395</c:v>
                </c:pt>
                <c:pt idx="14">
                  <c:v>1430.8105126479718</c:v>
                </c:pt>
                <c:pt idx="15">
                  <c:v>1461.4200270183367</c:v>
                </c:pt>
                <c:pt idx="16">
                  <c:v>1553.3576221511437</c:v>
                </c:pt>
                <c:pt idx="17">
                  <c:v>1789.8880260597061</c:v>
                </c:pt>
                <c:pt idx="18">
                  <c:v>1845.9512025534736</c:v>
                </c:pt>
                <c:pt idx="19">
                  <c:v>2084.5398850604065</c:v>
                </c:pt>
              </c:numCache>
            </c:numRef>
          </c:xVal>
          <c:yVal>
            <c:numRef>
              <c:f>DATATABLE!$L$123:$L$142</c:f>
              <c:numCache>
                <c:ptCount val="20"/>
                <c:pt idx="0">
                  <c:v>8.30796299505474</c:v>
                </c:pt>
                <c:pt idx="1">
                  <c:v>-3.4782677281949512</c:v>
                </c:pt>
                <c:pt idx="2">
                  <c:v>-10.005689018820174</c:v>
                </c:pt>
                <c:pt idx="3">
                  <c:v>0.6922881119289841</c:v>
                </c:pt>
                <c:pt idx="4">
                  <c:v>-3.930130627220719</c:v>
                </c:pt>
                <c:pt idx="5">
                  <c:v>-8.959740218259205</c:v>
                </c:pt>
                <c:pt idx="6">
                  <c:v>-2.2657923792987154</c:v>
                </c:pt>
                <c:pt idx="7">
                  <c:v>-7.784715527295561</c:v>
                </c:pt>
                <c:pt idx="8">
                  <c:v>-8.583254144759156</c:v>
                </c:pt>
                <c:pt idx="9">
                  <c:v>1.9697927709342082</c:v>
                </c:pt>
                <c:pt idx="10">
                  <c:v>0.9235169809588044</c:v>
                </c:pt>
                <c:pt idx="11">
                  <c:v>-4.16690733102434</c:v>
                </c:pt>
                <c:pt idx="12">
                  <c:v>0.9072472027474625</c:v>
                </c:pt>
                <c:pt idx="13">
                  <c:v>-3.092092656067048</c:v>
                </c:pt>
                <c:pt idx="14">
                  <c:v>-1.1299816685558468</c:v>
                </c:pt>
                <c:pt idx="15">
                  <c:v>1.8083514336867161</c:v>
                </c:pt>
                <c:pt idx="16">
                  <c:v>1.2949768645579056</c:v>
                </c:pt>
                <c:pt idx="17">
                  <c:v>-0.6426910030629347</c:v>
                </c:pt>
                <c:pt idx="18">
                  <c:v>5.969029006575343</c:v>
                </c:pt>
                <c:pt idx="19">
                  <c:v>-8.72154085236967</c:v>
                </c:pt>
              </c:numCache>
            </c:numRef>
          </c:yVal>
          <c:smooth val="0"/>
        </c:ser>
        <c:ser>
          <c:idx val="13"/>
          <c:order val="14"/>
          <c:tx>
            <c:v>NA07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DATATABLE!$M$144:$M$167</c:f>
              <c:numCache>
                <c:ptCount val="24"/>
                <c:pt idx="0">
                  <c:v>176.15055618221703</c:v>
                </c:pt>
                <c:pt idx="1">
                  <c:v>736.6287774621588</c:v>
                </c:pt>
                <c:pt idx="2">
                  <c:v>988.8406857832401</c:v>
                </c:pt>
                <c:pt idx="3">
                  <c:v>994.6806103319639</c:v>
                </c:pt>
                <c:pt idx="4">
                  <c:v>999.9823960048528</c:v>
                </c:pt>
                <c:pt idx="5">
                  <c:v>1002.5178536004515</c:v>
                </c:pt>
                <c:pt idx="6">
                  <c:v>1016.0272041389878</c:v>
                </c:pt>
                <c:pt idx="7">
                  <c:v>1009.0903698581643</c:v>
                </c:pt>
                <c:pt idx="8">
                  <c:v>1016.3868277328</c:v>
                </c:pt>
                <c:pt idx="9">
                  <c:v>1019.6786474648322</c:v>
                </c:pt>
                <c:pt idx="10">
                  <c:v>1020.6190558585871</c:v>
                </c:pt>
                <c:pt idx="11">
                  <c:v>1032.096964709659</c:v>
                </c:pt>
                <c:pt idx="12">
                  <c:v>1040.5871048274362</c:v>
                </c:pt>
                <c:pt idx="13">
                  <c:v>1066.966204127525</c:v>
                </c:pt>
                <c:pt idx="14">
                  <c:v>1089.8378130623803</c:v>
                </c:pt>
                <c:pt idx="15">
                  <c:v>1101.9487822870003</c:v>
                </c:pt>
                <c:pt idx="16">
                  <c:v>1125.8380193468604</c:v>
                </c:pt>
                <c:pt idx="17">
                  <c:v>1170.797947713573</c:v>
                </c:pt>
                <c:pt idx="18">
                  <c:v>1484.1867847441247</c:v>
                </c:pt>
                <c:pt idx="19">
                  <c:v>2011.8398852456658</c:v>
                </c:pt>
                <c:pt idx="20">
                  <c:v>1200.940950390187</c:v>
                </c:pt>
                <c:pt idx="21">
                  <c:v>1264.0295341062877</c:v>
                </c:pt>
                <c:pt idx="22">
                  <c:v>1310.1975138872488</c:v>
                </c:pt>
                <c:pt idx="23">
                  <c:v>1348.3885144565754</c:v>
                </c:pt>
              </c:numCache>
            </c:numRef>
          </c:xVal>
          <c:yVal>
            <c:numRef>
              <c:f>DATATABLE!$L$144:$L$167</c:f>
              <c:numCache>
                <c:ptCount val="24"/>
                <c:pt idx="0">
                  <c:v>-7.529399554422024</c:v>
                </c:pt>
                <c:pt idx="1">
                  <c:v>-7.058208065026906</c:v>
                </c:pt>
                <c:pt idx="2">
                  <c:v>-2.2541666337369213</c:v>
                </c:pt>
                <c:pt idx="3">
                  <c:v>-2.7351157571694715</c:v>
                </c:pt>
                <c:pt idx="4">
                  <c:v>1.2477211587072816</c:v>
                </c:pt>
                <c:pt idx="5">
                  <c:v>-5.9431810467877275</c:v>
                </c:pt>
                <c:pt idx="6">
                  <c:v>1.6341545719692256</c:v>
                </c:pt>
                <c:pt idx="7">
                  <c:v>-0.9081748190361789</c:v>
                </c:pt>
                <c:pt idx="8">
                  <c:v>-1.282116611908935</c:v>
                </c:pt>
                <c:pt idx="9">
                  <c:v>-1.235994276776698</c:v>
                </c:pt>
                <c:pt idx="10">
                  <c:v>-0.13313160567598525</c:v>
                </c:pt>
                <c:pt idx="11">
                  <c:v>-0.7044691100718488</c:v>
                </c:pt>
                <c:pt idx="12">
                  <c:v>0.4615225716511955</c:v>
                </c:pt>
                <c:pt idx="13">
                  <c:v>-1.610514395757568</c:v>
                </c:pt>
                <c:pt idx="14">
                  <c:v>0.0009511567558899703</c:v>
                </c:pt>
                <c:pt idx="15">
                  <c:v>0.046621804110946075</c:v>
                </c:pt>
                <c:pt idx="16">
                  <c:v>-5.042913332818611</c:v>
                </c:pt>
                <c:pt idx="17">
                  <c:v>1.2426201183682644</c:v>
                </c:pt>
                <c:pt idx="18">
                  <c:v>2.7852463213076986</c:v>
                </c:pt>
                <c:pt idx="19">
                  <c:v>-9.170523770059802</c:v>
                </c:pt>
                <c:pt idx="20">
                  <c:v>1.0754666484228175</c:v>
                </c:pt>
                <c:pt idx="21">
                  <c:v>2.7412702604637564</c:v>
                </c:pt>
                <c:pt idx="22">
                  <c:v>-1.6568748822406671</c:v>
                </c:pt>
                <c:pt idx="23">
                  <c:v>5.073833958383655</c:v>
                </c:pt>
              </c:numCache>
            </c:numRef>
          </c:yVal>
          <c:smooth val="0"/>
        </c:ser>
        <c:ser>
          <c:idx val="14"/>
          <c:order val="15"/>
          <c:tx>
            <c:v>NA08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DATATABLE!$M$169:$M$188</c:f>
              <c:numCache>
                <c:ptCount val="20"/>
                <c:pt idx="0">
                  <c:v>31.343289699315108</c:v>
                </c:pt>
                <c:pt idx="1">
                  <c:v>145.8634247283497</c:v>
                </c:pt>
                <c:pt idx="2">
                  <c:v>165.27602146031083</c:v>
                </c:pt>
                <c:pt idx="3">
                  <c:v>202.4641288305206</c:v>
                </c:pt>
                <c:pt idx="4">
                  <c:v>277.9218620801443</c:v>
                </c:pt>
                <c:pt idx="5">
                  <c:v>31.343289699315108</c:v>
                </c:pt>
                <c:pt idx="6">
                  <c:v>165.27602146031083</c:v>
                </c:pt>
                <c:pt idx="7">
                  <c:v>287.8559863352691</c:v>
                </c:pt>
                <c:pt idx="8">
                  <c:v>987.2365467825238</c:v>
                </c:pt>
                <c:pt idx="9">
                  <c:v>1024.4971413743142</c:v>
                </c:pt>
                <c:pt idx="10">
                  <c:v>1011.1695328135063</c:v>
                </c:pt>
                <c:pt idx="11">
                  <c:v>1083.6488734055945</c:v>
                </c:pt>
                <c:pt idx="12">
                  <c:v>1083.6488734055945</c:v>
                </c:pt>
                <c:pt idx="13">
                  <c:v>1495.9339822924496</c:v>
                </c:pt>
                <c:pt idx="14">
                  <c:v>182.4547680002048</c:v>
                </c:pt>
                <c:pt idx="15">
                  <c:v>1133.0981580808698</c:v>
                </c:pt>
                <c:pt idx="16">
                  <c:v>1148.5693854301603</c:v>
                </c:pt>
                <c:pt idx="17">
                  <c:v>1143.9713818000696</c:v>
                </c:pt>
                <c:pt idx="18">
                  <c:v>1192.2767274730786</c:v>
                </c:pt>
                <c:pt idx="19">
                  <c:v>1147.1349564330806</c:v>
                </c:pt>
              </c:numCache>
            </c:numRef>
          </c:xVal>
          <c:yVal>
            <c:numRef>
              <c:f>DATATABLE!$L$169:$L$188</c:f>
              <c:numCache>
                <c:ptCount val="20"/>
                <c:pt idx="0">
                  <c:v>-18.028810847644205</c:v>
                </c:pt>
                <c:pt idx="1">
                  <c:v>-17.030543375122466</c:v>
                </c:pt>
                <c:pt idx="2">
                  <c:v>6.517367828885766</c:v>
                </c:pt>
                <c:pt idx="3">
                  <c:v>-0.7124784395403878</c:v>
                </c:pt>
                <c:pt idx="4">
                  <c:v>0.5524847068575138</c:v>
                </c:pt>
                <c:pt idx="5">
                  <c:v>-1.5192033626029395</c:v>
                </c:pt>
                <c:pt idx="6">
                  <c:v>-0.7231864065978761</c:v>
                </c:pt>
                <c:pt idx="7">
                  <c:v>-15.482291417315519</c:v>
                </c:pt>
                <c:pt idx="8">
                  <c:v>-1.2377645100233543</c:v>
                </c:pt>
                <c:pt idx="9">
                  <c:v>2.3893041394798855</c:v>
                </c:pt>
                <c:pt idx="10">
                  <c:v>-0.0028940715132381722</c:v>
                </c:pt>
                <c:pt idx="11">
                  <c:v>17.352881809805965</c:v>
                </c:pt>
                <c:pt idx="12">
                  <c:v>-0.19592253310021301</c:v>
                </c:pt>
                <c:pt idx="13">
                  <c:v>3.925006739335134</c:v>
                </c:pt>
                <c:pt idx="14">
                  <c:v>-2.1908983260384938</c:v>
                </c:pt>
                <c:pt idx="15">
                  <c:v>3.284303482497285</c:v>
                </c:pt>
                <c:pt idx="16">
                  <c:v>0.8479830383692815</c:v>
                </c:pt>
                <c:pt idx="17">
                  <c:v>-0.7150110098227642</c:v>
                </c:pt>
                <c:pt idx="18">
                  <c:v>-1.220177247638033</c:v>
                </c:pt>
                <c:pt idx="19">
                  <c:v>29.561382151845095</c:v>
                </c:pt>
              </c:numCache>
            </c:numRef>
          </c:yVal>
          <c:smooth val="0"/>
        </c:ser>
        <c:ser>
          <c:idx val="15"/>
          <c:order val="16"/>
          <c:tx>
            <c:v>NA09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339966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DATATABLE!$M$190:$M$216</c:f>
              <c:numCache>
                <c:ptCount val="27"/>
                <c:pt idx="0">
                  <c:v>0.1043138214835606</c:v>
                </c:pt>
                <c:pt idx="1">
                  <c:v>2.558955136719011</c:v>
                </c:pt>
                <c:pt idx="2">
                  <c:v>2.7465140379106328</c:v>
                </c:pt>
                <c:pt idx="3">
                  <c:v>5.354155164893185</c:v>
                </c:pt>
                <c:pt idx="4">
                  <c:v>58.32229668206801</c:v>
                </c:pt>
                <c:pt idx="5">
                  <c:v>131.11008261222844</c:v>
                </c:pt>
                <c:pt idx="6">
                  <c:v>135.10631218531574</c:v>
                </c:pt>
                <c:pt idx="7">
                  <c:v>138.54443923778135</c:v>
                </c:pt>
                <c:pt idx="8">
                  <c:v>141.67644021095015</c:v>
                </c:pt>
                <c:pt idx="9">
                  <c:v>148.26347811369772</c:v>
                </c:pt>
                <c:pt idx="10">
                  <c:v>186.13371238338604</c:v>
                </c:pt>
                <c:pt idx="11">
                  <c:v>193.61730612904879</c:v>
                </c:pt>
                <c:pt idx="12">
                  <c:v>268.54436876499034</c:v>
                </c:pt>
                <c:pt idx="13">
                  <c:v>271.48964587952827</c:v>
                </c:pt>
                <c:pt idx="14">
                  <c:v>272.58047218409064</c:v>
                </c:pt>
                <c:pt idx="15">
                  <c:v>274.324900704781</c:v>
                </c:pt>
                <c:pt idx="16">
                  <c:v>276.0901525952765</c:v>
                </c:pt>
                <c:pt idx="17">
                  <c:v>277.9516922787143</c:v>
                </c:pt>
                <c:pt idx="18">
                  <c:v>280.3931196995566</c:v>
                </c:pt>
                <c:pt idx="19">
                  <c:v>286.25887752158496</c:v>
                </c:pt>
                <c:pt idx="20">
                  <c:v>313.39997276943177</c:v>
                </c:pt>
                <c:pt idx="21">
                  <c:v>685.1017976930444</c:v>
                </c:pt>
                <c:pt idx="22">
                  <c:v>891.1186311855233</c:v>
                </c:pt>
                <c:pt idx="23">
                  <c:v>1075.1358722933844</c:v>
                </c:pt>
                <c:pt idx="24">
                  <c:v>1211.5130593724598</c:v>
                </c:pt>
                <c:pt idx="25">
                  <c:v>1527.151022432735</c:v>
                </c:pt>
                <c:pt idx="26">
                  <c:v>1688.8374736939402</c:v>
                </c:pt>
              </c:numCache>
            </c:numRef>
          </c:xVal>
          <c:yVal>
            <c:numRef>
              <c:f>DATATABLE!$L$190:$L$216</c:f>
              <c:numCache>
                <c:ptCount val="27"/>
                <c:pt idx="0">
                  <c:v>-1.621152690444961</c:v>
                </c:pt>
                <c:pt idx="1">
                  <c:v>-1.123268747222595</c:v>
                </c:pt>
                <c:pt idx="2">
                  <c:v>1.5383381382086718</c:v>
                </c:pt>
                <c:pt idx="3">
                  <c:v>1.1618154868667567</c:v>
                </c:pt>
                <c:pt idx="4">
                  <c:v>6.122397680478374</c:v>
                </c:pt>
                <c:pt idx="5">
                  <c:v>6.525511107819159</c:v>
                </c:pt>
                <c:pt idx="6">
                  <c:v>4.029807816951258</c:v>
                </c:pt>
                <c:pt idx="7">
                  <c:v>6.937750867778457</c:v>
                </c:pt>
                <c:pt idx="8">
                  <c:v>4.665753975826891</c:v>
                </c:pt>
                <c:pt idx="9">
                  <c:v>4.856211881573457</c:v>
                </c:pt>
                <c:pt idx="10">
                  <c:v>-7.695158307726403</c:v>
                </c:pt>
                <c:pt idx="11">
                  <c:v>-1.3465993961367058</c:v>
                </c:pt>
                <c:pt idx="12">
                  <c:v>-4.666565844903793</c:v>
                </c:pt>
                <c:pt idx="13">
                  <c:v>-6.752336696240447</c:v>
                </c:pt>
                <c:pt idx="14">
                  <c:v>-3.524793738691435</c:v>
                </c:pt>
                <c:pt idx="15">
                  <c:v>0.8164075990705115</c:v>
                </c:pt>
                <c:pt idx="16">
                  <c:v>-4.655176461812705</c:v>
                </c:pt>
                <c:pt idx="17">
                  <c:v>-1.7113364877460409</c:v>
                </c:pt>
                <c:pt idx="18">
                  <c:v>-1.4242126705662723</c:v>
                </c:pt>
                <c:pt idx="19">
                  <c:v>-2.8058781509806794</c:v>
                </c:pt>
                <c:pt idx="20">
                  <c:v>0.10575728760651093</c:v>
                </c:pt>
                <c:pt idx="21">
                  <c:v>-4.783830450072158</c:v>
                </c:pt>
                <c:pt idx="22">
                  <c:v>-2.5595168379574327</c:v>
                </c:pt>
                <c:pt idx="23">
                  <c:v>1.9707622357093328</c:v>
                </c:pt>
                <c:pt idx="24">
                  <c:v>5.311636200845714</c:v>
                </c:pt>
                <c:pt idx="25">
                  <c:v>5.448527364661259</c:v>
                </c:pt>
                <c:pt idx="26">
                  <c:v>0.6057025959707911</c:v>
                </c:pt>
              </c:numCache>
            </c:numRef>
          </c:yVal>
          <c:smooth val="0"/>
        </c:ser>
        <c:ser>
          <c:idx val="16"/>
          <c:order val="17"/>
          <c:tx>
            <c:v>NA10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99CC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DATATABLE!$M$218:$M$237</c:f>
              <c:numCache>
                <c:ptCount val="20"/>
                <c:pt idx="0">
                  <c:v>17.547261232986553</c:v>
                </c:pt>
                <c:pt idx="1">
                  <c:v>76.86768437117723</c:v>
                </c:pt>
                <c:pt idx="2">
                  <c:v>120.63985431903514</c:v>
                </c:pt>
                <c:pt idx="3">
                  <c:v>122.0423311966886</c:v>
                </c:pt>
                <c:pt idx="4">
                  <c:v>122.44550665756437</c:v>
                </c:pt>
                <c:pt idx="5">
                  <c:v>122.75098270003534</c:v>
                </c:pt>
                <c:pt idx="6">
                  <c:v>123.63891667202559</c:v>
                </c:pt>
                <c:pt idx="7">
                  <c:v>124.76999192616651</c:v>
                </c:pt>
                <c:pt idx="8">
                  <c:v>125.30909407343175</c:v>
                </c:pt>
                <c:pt idx="9">
                  <c:v>126.10513391190347</c:v>
                </c:pt>
                <c:pt idx="10">
                  <c:v>127.36694966254595</c:v>
                </c:pt>
                <c:pt idx="11">
                  <c:v>129.38788794895038</c:v>
                </c:pt>
                <c:pt idx="12">
                  <c:v>187.67051493317868</c:v>
                </c:pt>
                <c:pt idx="13">
                  <c:v>415.00618603515295</c:v>
                </c:pt>
                <c:pt idx="14">
                  <c:v>528.0583901724735</c:v>
                </c:pt>
                <c:pt idx="15">
                  <c:v>604.7393012641277</c:v>
                </c:pt>
                <c:pt idx="16">
                  <c:v>1040.3764353878487</c:v>
                </c:pt>
                <c:pt idx="17">
                  <c:v>1379.5080916605782</c:v>
                </c:pt>
                <c:pt idx="18">
                  <c:v>2367.1286759424993</c:v>
                </c:pt>
                <c:pt idx="19">
                  <c:v>3234.005559480306</c:v>
                </c:pt>
              </c:numCache>
            </c:numRef>
          </c:xVal>
          <c:yVal>
            <c:numRef>
              <c:f>DATATABLE!$L$218:$L$237</c:f>
              <c:numCache>
                <c:ptCount val="20"/>
                <c:pt idx="0">
                  <c:v>10.85236436466328</c:v>
                </c:pt>
                <c:pt idx="1">
                  <c:v>13.716868660450832</c:v>
                </c:pt>
                <c:pt idx="2">
                  <c:v>12.879470656252145</c:v>
                </c:pt>
                <c:pt idx="3">
                  <c:v>11.942638508565562</c:v>
                </c:pt>
                <c:pt idx="4">
                  <c:v>10.089928297993023</c:v>
                </c:pt>
                <c:pt idx="5">
                  <c:v>8.895366624363277</c:v>
                </c:pt>
                <c:pt idx="6">
                  <c:v>8.76190815717024</c:v>
                </c:pt>
                <c:pt idx="7">
                  <c:v>11.009506580320938</c:v>
                </c:pt>
                <c:pt idx="8">
                  <c:v>9.075992340107675</c:v>
                </c:pt>
                <c:pt idx="9">
                  <c:v>12.099732296956578</c:v>
                </c:pt>
                <c:pt idx="10">
                  <c:v>8.61393072254888</c:v>
                </c:pt>
                <c:pt idx="11">
                  <c:v>11.38256673503566</c:v>
                </c:pt>
                <c:pt idx="12">
                  <c:v>4.02218279714459</c:v>
                </c:pt>
                <c:pt idx="13">
                  <c:v>-11.834034138879757</c:v>
                </c:pt>
                <c:pt idx="14">
                  <c:v>-5.407465339053142</c:v>
                </c:pt>
                <c:pt idx="15">
                  <c:v>-0.2257044652006719</c:v>
                </c:pt>
                <c:pt idx="16">
                  <c:v>4.804065171572257</c:v>
                </c:pt>
                <c:pt idx="17">
                  <c:v>1.4275771637120898</c:v>
                </c:pt>
                <c:pt idx="18">
                  <c:v>58.83307974233895</c:v>
                </c:pt>
                <c:pt idx="19">
                  <c:v>-1.252681172859394</c:v>
                </c:pt>
              </c:numCache>
            </c:numRef>
          </c:yVal>
          <c:smooth val="0"/>
        </c:ser>
        <c:ser>
          <c:idx val="17"/>
          <c:order val="18"/>
          <c:tx>
            <c:v>NA11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DATATABLE!$M$261:$M$275</c:f>
              <c:numCache>
                <c:ptCount val="15"/>
                <c:pt idx="0">
                  <c:v>10.819959792677983</c:v>
                </c:pt>
                <c:pt idx="1">
                  <c:v>10.8334152507559</c:v>
                </c:pt>
                <c:pt idx="2">
                  <c:v>12.369632395102704</c:v>
                </c:pt>
                <c:pt idx="3">
                  <c:v>17.415212742197248</c:v>
                </c:pt>
                <c:pt idx="4">
                  <c:v>21.36307050008478</c:v>
                </c:pt>
                <c:pt idx="5">
                  <c:v>22.673998835020555</c:v>
                </c:pt>
                <c:pt idx="6">
                  <c:v>24.583316176912682</c:v>
                </c:pt>
                <c:pt idx="7">
                  <c:v>25.47903024407732</c:v>
                </c:pt>
                <c:pt idx="8">
                  <c:v>27.639396771020195</c:v>
                </c:pt>
                <c:pt idx="9">
                  <c:v>37.94026808518841</c:v>
                </c:pt>
                <c:pt idx="10">
                  <c:v>64.82870908196574</c:v>
                </c:pt>
                <c:pt idx="11">
                  <c:v>68.45793208345852</c:v>
                </c:pt>
                <c:pt idx="12">
                  <c:v>72.7165202139071</c:v>
                </c:pt>
                <c:pt idx="13">
                  <c:v>73.6775897332509</c:v>
                </c:pt>
                <c:pt idx="14">
                  <c:v>89.00904776191548</c:v>
                </c:pt>
              </c:numCache>
            </c:numRef>
          </c:xVal>
          <c:yVal>
            <c:numRef>
              <c:f>DATATABLE!$L$261:$L$275</c:f>
              <c:numCache>
                <c:ptCount val="15"/>
                <c:pt idx="0">
                  <c:v>10.868290257261304</c:v>
                </c:pt>
                <c:pt idx="1">
                  <c:v>10.460453841002781</c:v>
                </c:pt>
                <c:pt idx="2">
                  <c:v>13.567056462543725</c:v>
                </c:pt>
                <c:pt idx="3">
                  <c:v>16.27191757145683</c:v>
                </c:pt>
                <c:pt idx="4">
                  <c:v>10.069917765506453</c:v>
                </c:pt>
                <c:pt idx="5">
                  <c:v>13.675078723804113</c:v>
                </c:pt>
                <c:pt idx="6">
                  <c:v>15.332635444697296</c:v>
                </c:pt>
                <c:pt idx="7">
                  <c:v>13.723770041608496</c:v>
                </c:pt>
                <c:pt idx="8">
                  <c:v>13.713167547270455</c:v>
                </c:pt>
                <c:pt idx="9">
                  <c:v>0.6406611627688179</c:v>
                </c:pt>
                <c:pt idx="10">
                  <c:v>13.345457831754093</c:v>
                </c:pt>
                <c:pt idx="11">
                  <c:v>13.794434762474417</c:v>
                </c:pt>
                <c:pt idx="12">
                  <c:v>1.7353932197142534</c:v>
                </c:pt>
                <c:pt idx="13">
                  <c:v>-6.282496301187291</c:v>
                </c:pt>
                <c:pt idx="14">
                  <c:v>10.486383351306117</c:v>
                </c:pt>
              </c:numCache>
            </c:numRef>
          </c:yVal>
          <c:smooth val="0"/>
        </c:ser>
        <c:ser>
          <c:idx val="18"/>
          <c:order val="19"/>
          <c:tx>
            <c:v>NA12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FF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DATATABLE!$M$239:$M$259</c:f>
              <c:numCache>
                <c:ptCount val="21"/>
                <c:pt idx="0">
                  <c:v>134.87837970953456</c:v>
                </c:pt>
                <c:pt idx="1">
                  <c:v>1508.1413130097892</c:v>
                </c:pt>
                <c:pt idx="2">
                  <c:v>155.35450053092018</c:v>
                </c:pt>
                <c:pt idx="3">
                  <c:v>157.52252353478212</c:v>
                </c:pt>
                <c:pt idx="4">
                  <c:v>169.10127316504017</c:v>
                </c:pt>
                <c:pt idx="5">
                  <c:v>175.2604793579673</c:v>
                </c:pt>
                <c:pt idx="6">
                  <c:v>177.6126541462475</c:v>
                </c:pt>
                <c:pt idx="7">
                  <c:v>179.12993851863075</c:v>
                </c:pt>
                <c:pt idx="8">
                  <c:v>180.41933845119817</c:v>
                </c:pt>
                <c:pt idx="9">
                  <c:v>184.6248270768381</c:v>
                </c:pt>
                <c:pt idx="10">
                  <c:v>230.97615587883075</c:v>
                </c:pt>
                <c:pt idx="11">
                  <c:v>678.3679595806125</c:v>
                </c:pt>
                <c:pt idx="12">
                  <c:v>996.6598610096811</c:v>
                </c:pt>
                <c:pt idx="13">
                  <c:v>1331.7719135771513</c:v>
                </c:pt>
                <c:pt idx="14">
                  <c:v>1451.5077641805933</c:v>
                </c:pt>
                <c:pt idx="15">
                  <c:v>1494.7467150802113</c:v>
                </c:pt>
                <c:pt idx="16">
                  <c:v>1530.0058377087828</c:v>
                </c:pt>
                <c:pt idx="17">
                  <c:v>1520.116258255984</c:v>
                </c:pt>
                <c:pt idx="18">
                  <c:v>809.7759486045321</c:v>
                </c:pt>
                <c:pt idx="19">
                  <c:v>181.05978821335145</c:v>
                </c:pt>
                <c:pt idx="20">
                  <c:v>1523.6624330663915</c:v>
                </c:pt>
              </c:numCache>
            </c:numRef>
          </c:xVal>
          <c:yVal>
            <c:numRef>
              <c:f>DATATABLE!$L$239:$L$259</c:f>
              <c:numCache>
                <c:ptCount val="21"/>
                <c:pt idx="0">
                  <c:v>8.085767092188867</c:v>
                </c:pt>
                <c:pt idx="1">
                  <c:v>0.5509228173864227</c:v>
                </c:pt>
                <c:pt idx="2">
                  <c:v>11.718073233328052</c:v>
                </c:pt>
                <c:pt idx="3">
                  <c:v>10.185040163349957</c:v>
                </c:pt>
                <c:pt idx="4">
                  <c:v>4.631512249992119</c:v>
                </c:pt>
                <c:pt idx="5">
                  <c:v>5.05735257644444</c:v>
                </c:pt>
                <c:pt idx="6">
                  <c:v>5.2998387312844555</c:v>
                </c:pt>
                <c:pt idx="7">
                  <c:v>7.589847109061053</c:v>
                </c:pt>
                <c:pt idx="8">
                  <c:v>9.281236049722175</c:v>
                </c:pt>
                <c:pt idx="9">
                  <c:v>8.930241762980273</c:v>
                </c:pt>
                <c:pt idx="10">
                  <c:v>-2.092389485001923</c:v>
                </c:pt>
                <c:pt idx="11">
                  <c:v>3.7565756070959457</c:v>
                </c:pt>
                <c:pt idx="12">
                  <c:v>-4.913658738946137</c:v>
                </c:pt>
                <c:pt idx="13">
                  <c:v>0.24938698912544344</c:v>
                </c:pt>
                <c:pt idx="14">
                  <c:v>0.5208718616004131</c:v>
                </c:pt>
                <c:pt idx="15">
                  <c:v>-1.8459641189002791</c:v>
                </c:pt>
                <c:pt idx="16">
                  <c:v>-2.459115262489454</c:v>
                </c:pt>
                <c:pt idx="17">
                  <c:v>-1.0353446902397152</c:v>
                </c:pt>
                <c:pt idx="18">
                  <c:v>3.1827850019730866</c:v>
                </c:pt>
                <c:pt idx="19">
                  <c:v>9.942383672926525</c:v>
                </c:pt>
                <c:pt idx="20">
                  <c:v>-3.673193483236493</c:v>
                </c:pt>
              </c:numCache>
            </c:numRef>
          </c:yVal>
          <c:smooth val="0"/>
        </c:ser>
        <c:ser>
          <c:idx val="19"/>
          <c:order val="20"/>
          <c:tx>
            <c:v>NA13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DATATABLE!$M$277:$M$301</c:f>
              <c:numCache>
                <c:ptCount val="25"/>
                <c:pt idx="0">
                  <c:v>10.250753812890485</c:v>
                </c:pt>
                <c:pt idx="1">
                  <c:v>14.27769018121333</c:v>
                </c:pt>
                <c:pt idx="2">
                  <c:v>24.506878640618737</c:v>
                </c:pt>
                <c:pt idx="3">
                  <c:v>24.637106448672327</c:v>
                </c:pt>
                <c:pt idx="4">
                  <c:v>25.01003230201035</c:v>
                </c:pt>
                <c:pt idx="5">
                  <c:v>25.305477626985414</c:v>
                </c:pt>
                <c:pt idx="6">
                  <c:v>25.5185194359717</c:v>
                </c:pt>
                <c:pt idx="7">
                  <c:v>25.810850633150764</c:v>
                </c:pt>
                <c:pt idx="8">
                  <c:v>26.662600203617114</c:v>
                </c:pt>
                <c:pt idx="9">
                  <c:v>28.411244859712163</c:v>
                </c:pt>
                <c:pt idx="10">
                  <c:v>29.303429069536904</c:v>
                </c:pt>
                <c:pt idx="11">
                  <c:v>29.61977872120739</c:v>
                </c:pt>
                <c:pt idx="12">
                  <c:v>29.996229431028375</c:v>
                </c:pt>
                <c:pt idx="13">
                  <c:v>30.086650512664598</c:v>
                </c:pt>
                <c:pt idx="14">
                  <c:v>30.755547675675775</c:v>
                </c:pt>
                <c:pt idx="15">
                  <c:v>30.93109177464144</c:v>
                </c:pt>
                <c:pt idx="16">
                  <c:v>41.48607169572125</c:v>
                </c:pt>
                <c:pt idx="17">
                  <c:v>108.5087777967552</c:v>
                </c:pt>
                <c:pt idx="18">
                  <c:v>237.63305182256533</c:v>
                </c:pt>
                <c:pt idx="19">
                  <c:v>241.7934698438744</c:v>
                </c:pt>
                <c:pt idx="20">
                  <c:v>327.09416972510206</c:v>
                </c:pt>
                <c:pt idx="21">
                  <c:v>480.58775439145063</c:v>
                </c:pt>
                <c:pt idx="22">
                  <c:v>575.7067402230432</c:v>
                </c:pt>
                <c:pt idx="23">
                  <c:v>1520.034979136965</c:v>
                </c:pt>
                <c:pt idx="24">
                  <c:v>1890.149367503939</c:v>
                </c:pt>
              </c:numCache>
            </c:numRef>
          </c:xVal>
          <c:yVal>
            <c:numRef>
              <c:f>DATATABLE!$L$277:$L$301</c:f>
              <c:numCache>
                <c:ptCount val="25"/>
                <c:pt idx="0">
                  <c:v>-1.7482328414916377</c:v>
                </c:pt>
                <c:pt idx="1">
                  <c:v>1.7441617775118872</c:v>
                </c:pt>
                <c:pt idx="2">
                  <c:v>0.9848113439506527</c:v>
                </c:pt>
                <c:pt idx="3">
                  <c:v>0.22315937068837433</c:v>
                </c:pt>
                <c:pt idx="4">
                  <c:v>6.318424674137989</c:v>
                </c:pt>
                <c:pt idx="5">
                  <c:v>2.032512821827125</c:v>
                </c:pt>
                <c:pt idx="6">
                  <c:v>3.4825065959767967</c:v>
                </c:pt>
                <c:pt idx="7">
                  <c:v>5.7290193399231795</c:v>
                </c:pt>
                <c:pt idx="8">
                  <c:v>5.461935475642753</c:v>
                </c:pt>
                <c:pt idx="9">
                  <c:v>0.6007192706805935</c:v>
                </c:pt>
                <c:pt idx="10">
                  <c:v>0.6036413625679409</c:v>
                </c:pt>
                <c:pt idx="11">
                  <c:v>2.2456944179830343</c:v>
                </c:pt>
                <c:pt idx="12">
                  <c:v>2.948337276572931</c:v>
                </c:pt>
                <c:pt idx="13">
                  <c:v>-0.42375975069144434</c:v>
                </c:pt>
                <c:pt idx="14">
                  <c:v>2.3851475077366393</c:v>
                </c:pt>
                <c:pt idx="15">
                  <c:v>4.341349658877646</c:v>
                </c:pt>
                <c:pt idx="16">
                  <c:v>1.359579925105691</c:v>
                </c:pt>
                <c:pt idx="17">
                  <c:v>1.745359887813968</c:v>
                </c:pt>
                <c:pt idx="18">
                  <c:v>-6.182527767132041</c:v>
                </c:pt>
                <c:pt idx="19">
                  <c:v>-4.375114305211448</c:v>
                </c:pt>
                <c:pt idx="20">
                  <c:v>-5.2266238976558475</c:v>
                </c:pt>
                <c:pt idx="21">
                  <c:v>-6.062649788795805</c:v>
                </c:pt>
                <c:pt idx="22">
                  <c:v>-19.433673173088994</c:v>
                </c:pt>
                <c:pt idx="23">
                  <c:v>7.975073919656327</c:v>
                </c:pt>
                <c:pt idx="24">
                  <c:v>-3.884783893440514</c:v>
                </c:pt>
              </c:numCache>
            </c:numRef>
          </c:yVal>
          <c:smooth val="0"/>
        </c:ser>
        <c:ser>
          <c:idx val="20"/>
          <c:order val="21"/>
          <c:tx>
            <c:v>NA14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CCCC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DATATABLE!$M$304:$M$325</c:f>
              <c:numCache>
                <c:ptCount val="22"/>
                <c:pt idx="0">
                  <c:v>13.54664076298051</c:v>
                </c:pt>
                <c:pt idx="1">
                  <c:v>34.3954886340444</c:v>
                </c:pt>
                <c:pt idx="2">
                  <c:v>41.19574423558451</c:v>
                </c:pt>
                <c:pt idx="3">
                  <c:v>42.13087407185021</c:v>
                </c:pt>
                <c:pt idx="4">
                  <c:v>58.11618073533859</c:v>
                </c:pt>
                <c:pt idx="5">
                  <c:v>68.36720268688045</c:v>
                </c:pt>
                <c:pt idx="6">
                  <c:v>87.32500690810775</c:v>
                </c:pt>
                <c:pt idx="7">
                  <c:v>90.8089111007625</c:v>
                </c:pt>
                <c:pt idx="8">
                  <c:v>96.4390674724862</c:v>
                </c:pt>
                <c:pt idx="9">
                  <c:v>97.0538326443567</c:v>
                </c:pt>
                <c:pt idx="10">
                  <c:v>166.19176596341876</c:v>
                </c:pt>
                <c:pt idx="11">
                  <c:v>227.64009022031152</c:v>
                </c:pt>
                <c:pt idx="12">
                  <c:v>448.0843367517092</c:v>
                </c:pt>
                <c:pt idx="13">
                  <c:v>555.021788994917</c:v>
                </c:pt>
                <c:pt idx="14">
                  <c:v>977.8126480651089</c:v>
                </c:pt>
                <c:pt idx="15">
                  <c:v>1032.4369959359644</c:v>
                </c:pt>
                <c:pt idx="16">
                  <c:v>1173.2845216309345</c:v>
                </c:pt>
                <c:pt idx="17">
                  <c:v>1264.3873584667062</c:v>
                </c:pt>
                <c:pt idx="18">
                  <c:v>1934.9788450424287</c:v>
                </c:pt>
                <c:pt idx="19">
                  <c:v>2656.3794271978454</c:v>
                </c:pt>
                <c:pt idx="20">
                  <c:v>2883.9804173688362</c:v>
                </c:pt>
                <c:pt idx="21">
                  <c:v>3235.003282614171</c:v>
                </c:pt>
              </c:numCache>
            </c:numRef>
          </c:xVal>
          <c:yVal>
            <c:numRef>
              <c:f>DATATABLE!$L$304:$L$325</c:f>
              <c:numCache>
                <c:ptCount val="22"/>
                <c:pt idx="0">
                  <c:v>1.5407894142796856</c:v>
                </c:pt>
                <c:pt idx="1">
                  <c:v>5.937216341184469</c:v>
                </c:pt>
                <c:pt idx="2">
                  <c:v>3.1383790287101467</c:v>
                </c:pt>
                <c:pt idx="3">
                  <c:v>-22.71678403375135</c:v>
                </c:pt>
                <c:pt idx="4">
                  <c:v>3.072376725866998</c:v>
                </c:pt>
                <c:pt idx="5">
                  <c:v>8.577470498588902</c:v>
                </c:pt>
                <c:pt idx="6">
                  <c:v>9.39338954324107</c:v>
                </c:pt>
                <c:pt idx="7">
                  <c:v>11.008262786188805</c:v>
                </c:pt>
                <c:pt idx="8">
                  <c:v>10.734064836989443</c:v>
                </c:pt>
                <c:pt idx="9">
                  <c:v>8.774258313614425</c:v>
                </c:pt>
                <c:pt idx="10">
                  <c:v>6.442221080144338</c:v>
                </c:pt>
                <c:pt idx="11">
                  <c:v>1.2450407299483317</c:v>
                </c:pt>
                <c:pt idx="12">
                  <c:v>-2.7076526964938905</c:v>
                </c:pt>
                <c:pt idx="13">
                  <c:v>-8.907581072462278</c:v>
                </c:pt>
                <c:pt idx="14">
                  <c:v>-5.38189806086078</c:v>
                </c:pt>
                <c:pt idx="15">
                  <c:v>3.9081810636934824</c:v>
                </c:pt>
                <c:pt idx="16">
                  <c:v>-11.839505847129583</c:v>
                </c:pt>
                <c:pt idx="17">
                  <c:v>-4.114946929973629</c:v>
                </c:pt>
                <c:pt idx="18">
                  <c:v>-4.80543796041868</c:v>
                </c:pt>
                <c:pt idx="19">
                  <c:v>-6.057687221335507</c:v>
                </c:pt>
                <c:pt idx="20">
                  <c:v>1.386717675024051</c:v>
                </c:pt>
                <c:pt idx="21">
                  <c:v>1.0874742883318682</c:v>
                </c:pt>
              </c:numCache>
            </c:numRef>
          </c:yVal>
          <c:smooth val="0"/>
        </c:ser>
        <c:axId val="26013715"/>
        <c:axId val="32796844"/>
      </c:scatterChart>
      <c:valAx>
        <c:axId val="26013715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796844"/>
        <c:crossesAt val="-80"/>
        <c:crossBetween val="midCat"/>
        <c:dispUnits/>
        <c:majorUnit val="100"/>
        <c:minorUnit val="50"/>
      </c:valAx>
      <c:valAx>
        <c:axId val="32796844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013715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22"/>
        <c:delete val="1"/>
      </c:legendEntry>
      <c:legendEntry>
        <c:idx val="5"/>
        <c:delete val="1"/>
      </c:legendEntry>
      <c:legendEntry>
        <c:idx val="23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24"/>
        <c:delete val="1"/>
      </c:legendEntry>
      <c:legendEntry>
        <c:idx val="25"/>
        <c:delete val="1"/>
      </c:legendEntry>
      <c:layout>
        <c:manualLayout>
          <c:xMode val="edge"/>
          <c:yMode val="edge"/>
          <c:x val="0.91775"/>
          <c:y val="0.29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725"/>
          <c:w val="0.8925"/>
          <c:h val="0.95875"/>
        </c:manualLayout>
      </c:layout>
      <c:scatterChart>
        <c:scatterStyle val="lineMarker"/>
        <c:varyColors val="0"/>
        <c:ser>
          <c:idx val="21"/>
          <c:order val="0"/>
          <c:tx>
            <c:v>Northward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2"/>
          <c:order val="1"/>
          <c:tx>
            <c:v>Westward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3"/>
          <c:order val="2"/>
          <c:tx>
            <c:v>Eastward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0"/>
          <c:order val="3"/>
          <c:tx>
            <c:v>NA01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CC"/>
              </a:solidFill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fixedVal"/>
            <c:val val="0"/>
            <c:noEndCap val="0"/>
          </c:errBars>
          <c:xVal>
            <c:numRef>
              <c:f>DATATABLE!$M$4:$M$31</c:f>
              <c:numCache>
                <c:ptCount val="28"/>
                <c:pt idx="0">
                  <c:v>71.9613133785952</c:v>
                </c:pt>
                <c:pt idx="1">
                  <c:v>176.60525925865642</c:v>
                </c:pt>
                <c:pt idx="2">
                  <c:v>177.64755241728597</c:v>
                </c:pt>
                <c:pt idx="3">
                  <c:v>178.95994674529135</c:v>
                </c:pt>
                <c:pt idx="4">
                  <c:v>179.6585755051056</c:v>
                </c:pt>
                <c:pt idx="5">
                  <c:v>180.4670792644761</c:v>
                </c:pt>
                <c:pt idx="6">
                  <c:v>180.87904450574982</c:v>
                </c:pt>
                <c:pt idx="7">
                  <c:v>181.86199745314627</c:v>
                </c:pt>
                <c:pt idx="8">
                  <c:v>183.8543890591967</c:v>
                </c:pt>
                <c:pt idx="9">
                  <c:v>185.020265289861</c:v>
                </c:pt>
                <c:pt idx="10">
                  <c:v>186.63494014615935</c:v>
                </c:pt>
                <c:pt idx="11">
                  <c:v>277.36621191863213</c:v>
                </c:pt>
                <c:pt idx="12">
                  <c:v>489.661074110786</c:v>
                </c:pt>
                <c:pt idx="13">
                  <c:v>970.9175949513823</c:v>
                </c:pt>
                <c:pt idx="14">
                  <c:v>992.191973528776</c:v>
                </c:pt>
                <c:pt idx="15">
                  <c:v>992.0214802887226</c:v>
                </c:pt>
                <c:pt idx="16">
                  <c:v>997.9472853662566</c:v>
                </c:pt>
                <c:pt idx="17">
                  <c:v>1007.9192198992332</c:v>
                </c:pt>
                <c:pt idx="18">
                  <c:v>1013.3990884389164</c:v>
                </c:pt>
                <c:pt idx="19">
                  <c:v>1031.309268263769</c:v>
                </c:pt>
                <c:pt idx="20">
                  <c:v>1072.0624308812646</c:v>
                </c:pt>
                <c:pt idx="21">
                  <c:v>1082.7121944454154</c:v>
                </c:pt>
                <c:pt idx="22">
                  <c:v>1168.1291219073453</c:v>
                </c:pt>
                <c:pt idx="23">
                  <c:v>1300.7008679126525</c:v>
                </c:pt>
                <c:pt idx="24">
                  <c:v>1351.3662749095242</c:v>
                </c:pt>
                <c:pt idx="25">
                  <c:v>1550.8012833599223</c:v>
                </c:pt>
                <c:pt idx="26">
                  <c:v>1758.4729848330076</c:v>
                </c:pt>
                <c:pt idx="27">
                  <c:v>1640.3510629058057</c:v>
                </c:pt>
              </c:numCache>
            </c:numRef>
          </c:xVal>
          <c:yVal>
            <c:numRef>
              <c:f>DATATABLE!$L$4:$L$31</c:f>
              <c:numCache>
                <c:ptCount val="28"/>
                <c:pt idx="0">
                  <c:v>4.826813826114583</c:v>
                </c:pt>
                <c:pt idx="1">
                  <c:v>-1.5784264402115784</c:v>
                </c:pt>
                <c:pt idx="2">
                  <c:v>1.6215869580441293</c:v>
                </c:pt>
                <c:pt idx="3">
                  <c:v>-3.9164125184206986</c:v>
                </c:pt>
                <c:pt idx="4">
                  <c:v>-1.118347843724577</c:v>
                </c:pt>
                <c:pt idx="5">
                  <c:v>-4.081351325304317</c:v>
                </c:pt>
                <c:pt idx="6">
                  <c:v>-3.1768309062560016</c:v>
                </c:pt>
                <c:pt idx="7">
                  <c:v>-1.861727177264428</c:v>
                </c:pt>
                <c:pt idx="8">
                  <c:v>-6.2992952437809455</c:v>
                </c:pt>
                <c:pt idx="9">
                  <c:v>-8.418172197099638</c:v>
                </c:pt>
                <c:pt idx="10">
                  <c:v>-9.061996196710576</c:v>
                </c:pt>
                <c:pt idx="11">
                  <c:v>-1.924720165371286</c:v>
                </c:pt>
                <c:pt idx="12">
                  <c:v>-11.254842348718785</c:v>
                </c:pt>
                <c:pt idx="13">
                  <c:v>-7.383911301786751</c:v>
                </c:pt>
                <c:pt idx="14">
                  <c:v>0.7233665942355298</c:v>
                </c:pt>
                <c:pt idx="15">
                  <c:v>-5.878462836858801</c:v>
                </c:pt>
                <c:pt idx="16">
                  <c:v>-2.072858612018581</c:v>
                </c:pt>
                <c:pt idx="17">
                  <c:v>-0.5893605836945432</c:v>
                </c:pt>
                <c:pt idx="18">
                  <c:v>-0.1805096770898469</c:v>
                </c:pt>
                <c:pt idx="19">
                  <c:v>-3.826439132271454</c:v>
                </c:pt>
                <c:pt idx="20">
                  <c:v>0.04576879754667407</c:v>
                </c:pt>
                <c:pt idx="21">
                  <c:v>1.8724450312604717</c:v>
                </c:pt>
                <c:pt idx="22">
                  <c:v>4.789738958105615</c:v>
                </c:pt>
                <c:pt idx="23">
                  <c:v>-0.5142766538509764</c:v>
                </c:pt>
                <c:pt idx="24">
                  <c:v>8.427118130855149</c:v>
                </c:pt>
                <c:pt idx="25">
                  <c:v>-0.456527096129556</c:v>
                </c:pt>
                <c:pt idx="26">
                  <c:v>-0.7554799306560784</c:v>
                </c:pt>
                <c:pt idx="27">
                  <c:v>1.1818506255282017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-56.09999357408357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4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-39.78557890568668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5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-23.67767581537006</c:v>
                </c:pt>
                <c:pt idx="1">
                  <c:v>5.894379707422903</c:v>
                </c:pt>
              </c:numCache>
            </c:numRef>
          </c:yVal>
          <c:smooth val="0"/>
        </c:ser>
        <c:ser>
          <c:idx val="6"/>
          <c:order val="9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10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ser>
          <c:idx val="10"/>
          <c:order val="11"/>
          <c:tx>
            <c:v>NA02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DATATABLE!$M$33:$M$55</c:f>
              <c:numCache>
                <c:ptCount val="23"/>
                <c:pt idx="0">
                  <c:v>4.349973634842276</c:v>
                </c:pt>
                <c:pt idx="1">
                  <c:v>71.72643354690032</c:v>
                </c:pt>
                <c:pt idx="2">
                  <c:v>77.34772622579244</c:v>
                </c:pt>
                <c:pt idx="3">
                  <c:v>137.7684904720554</c:v>
                </c:pt>
                <c:pt idx="4">
                  <c:v>153.7855001858383</c:v>
                </c:pt>
                <c:pt idx="5">
                  <c:v>157.82938463316407</c:v>
                </c:pt>
                <c:pt idx="6">
                  <c:v>184.97062780776324</c:v>
                </c:pt>
                <c:pt idx="7">
                  <c:v>253.69274885600234</c:v>
                </c:pt>
                <c:pt idx="8">
                  <c:v>278.01202744934</c:v>
                </c:pt>
                <c:pt idx="9">
                  <c:v>1258.043226908156</c:v>
                </c:pt>
                <c:pt idx="10">
                  <c:v>659.200740090206</c:v>
                </c:pt>
                <c:pt idx="11">
                  <c:v>1109.3740112699575</c:v>
                </c:pt>
                <c:pt idx="12">
                  <c:v>995.827243056088</c:v>
                </c:pt>
                <c:pt idx="13">
                  <c:v>1011.2380265165185</c:v>
                </c:pt>
                <c:pt idx="14">
                  <c:v>1053.5202857730426</c:v>
                </c:pt>
                <c:pt idx="15">
                  <c:v>1134.304534836649</c:v>
                </c:pt>
                <c:pt idx="16">
                  <c:v>1173.5093287390623</c:v>
                </c:pt>
                <c:pt idx="17">
                  <c:v>1221.8477820685741</c:v>
                </c:pt>
                <c:pt idx="18">
                  <c:v>1283.1545144307638</c:v>
                </c:pt>
                <c:pt idx="19">
                  <c:v>2396.507625516288</c:v>
                </c:pt>
                <c:pt idx="20">
                  <c:v>1328.6793830379202</c:v>
                </c:pt>
                <c:pt idx="21">
                  <c:v>1421.7862652249273</c:v>
                </c:pt>
                <c:pt idx="22">
                  <c:v>1573.9264234865705</c:v>
                </c:pt>
              </c:numCache>
            </c:numRef>
          </c:xVal>
          <c:yVal>
            <c:numRef>
              <c:f>DATATABLE!$L$33:$L$55</c:f>
              <c:numCache>
                <c:ptCount val="23"/>
                <c:pt idx="0">
                  <c:v>7.962895700791871</c:v>
                </c:pt>
                <c:pt idx="1">
                  <c:v>6.525606372426473</c:v>
                </c:pt>
                <c:pt idx="2">
                  <c:v>5.773462406308027</c:v>
                </c:pt>
                <c:pt idx="3">
                  <c:v>2.362435610928947</c:v>
                </c:pt>
                <c:pt idx="4">
                  <c:v>1.8948239564423368</c:v>
                </c:pt>
                <c:pt idx="5">
                  <c:v>0.7535771694780806</c:v>
                </c:pt>
                <c:pt idx="6">
                  <c:v>-2.417231135178578</c:v>
                </c:pt>
                <c:pt idx="7">
                  <c:v>-1.7604568722337184</c:v>
                </c:pt>
                <c:pt idx="8">
                  <c:v>0.7964137215413551</c:v>
                </c:pt>
                <c:pt idx="9">
                  <c:v>0.01305709856822479</c:v>
                </c:pt>
                <c:pt idx="10">
                  <c:v>-6.872542534209459</c:v>
                </c:pt>
                <c:pt idx="11">
                  <c:v>-1.076214712134283</c:v>
                </c:pt>
                <c:pt idx="12">
                  <c:v>-0.46655953599508204</c:v>
                </c:pt>
                <c:pt idx="13">
                  <c:v>2.208852019746387</c:v>
                </c:pt>
                <c:pt idx="14">
                  <c:v>-1.2829777418174266</c:v>
                </c:pt>
                <c:pt idx="15">
                  <c:v>0.012258922133278505</c:v>
                </c:pt>
                <c:pt idx="16">
                  <c:v>-0.5400953959574746</c:v>
                </c:pt>
                <c:pt idx="17">
                  <c:v>1.1838586599891336</c:v>
                </c:pt>
                <c:pt idx="18">
                  <c:v>2.625966430586412</c:v>
                </c:pt>
                <c:pt idx="19">
                  <c:v>-11.7363989036531</c:v>
                </c:pt>
                <c:pt idx="20">
                  <c:v>0.6818206877571058</c:v>
                </c:pt>
                <c:pt idx="21">
                  <c:v>5.709248317621628</c:v>
                </c:pt>
                <c:pt idx="22">
                  <c:v>6.904069193439976</c:v>
                </c:pt>
              </c:numCache>
            </c:numRef>
          </c:yVal>
          <c:smooth val="0"/>
        </c:ser>
        <c:ser>
          <c:idx val="8"/>
          <c:order val="12"/>
          <c:tx>
            <c:v>NA03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DATATABLE!$M$57:$M$76</c:f>
              <c:numCache>
                <c:ptCount val="20"/>
                <c:pt idx="0">
                  <c:v>51.74538634371004</c:v>
                </c:pt>
                <c:pt idx="1">
                  <c:v>52.2976082486544</c:v>
                </c:pt>
                <c:pt idx="2">
                  <c:v>53.582551676607544</c:v>
                </c:pt>
                <c:pt idx="3">
                  <c:v>53.87525237556214</c:v>
                </c:pt>
                <c:pt idx="4">
                  <c:v>55.753375051416185</c:v>
                </c:pt>
                <c:pt idx="5">
                  <c:v>152.37336933984312</c:v>
                </c:pt>
                <c:pt idx="6">
                  <c:v>180.35679995256805</c:v>
                </c:pt>
                <c:pt idx="7">
                  <c:v>202.83147965748807</c:v>
                </c:pt>
                <c:pt idx="8">
                  <c:v>260.533433230353</c:v>
                </c:pt>
                <c:pt idx="9">
                  <c:v>274.6550069863732</c:v>
                </c:pt>
                <c:pt idx="10">
                  <c:v>298.91587120794503</c:v>
                </c:pt>
                <c:pt idx="11">
                  <c:v>612.136417868398</c:v>
                </c:pt>
                <c:pt idx="12">
                  <c:v>1006.7796624185537</c:v>
                </c:pt>
                <c:pt idx="13">
                  <c:v>1086.2958701529697</c:v>
                </c:pt>
                <c:pt idx="14">
                  <c:v>1096.7948299127897</c:v>
                </c:pt>
                <c:pt idx="15">
                  <c:v>1344.8005602198716</c:v>
                </c:pt>
                <c:pt idx="16">
                  <c:v>1333.8564490434744</c:v>
                </c:pt>
                <c:pt idx="17">
                  <c:v>1310.6914335309361</c:v>
                </c:pt>
                <c:pt idx="18">
                  <c:v>1163.8263145791673</c:v>
                </c:pt>
                <c:pt idx="19">
                  <c:v>1505.3059379594235</c:v>
                </c:pt>
              </c:numCache>
            </c:numRef>
          </c:xVal>
          <c:yVal>
            <c:numRef>
              <c:f>DATATABLE!$L$57:$L$76</c:f>
              <c:numCache>
                <c:ptCount val="20"/>
                <c:pt idx="0">
                  <c:v>3.522261604173326</c:v>
                </c:pt>
                <c:pt idx="1">
                  <c:v>5.928901681483722</c:v>
                </c:pt>
                <c:pt idx="2">
                  <c:v>7.772191606315903</c:v>
                </c:pt>
                <c:pt idx="3">
                  <c:v>5.43300538496636</c:v>
                </c:pt>
                <c:pt idx="4">
                  <c:v>7.393349931214298</c:v>
                </c:pt>
                <c:pt idx="5">
                  <c:v>7.53860099132062</c:v>
                </c:pt>
                <c:pt idx="6">
                  <c:v>-1.9766324283318155</c:v>
                </c:pt>
                <c:pt idx="7">
                  <c:v>-1.3849686182573435</c:v>
                </c:pt>
                <c:pt idx="8">
                  <c:v>-3.077640989429221</c:v>
                </c:pt>
                <c:pt idx="9">
                  <c:v>-2.354653268778729</c:v>
                </c:pt>
                <c:pt idx="10">
                  <c:v>-0.17826307124182494</c:v>
                </c:pt>
                <c:pt idx="11">
                  <c:v>-19.525594560197668</c:v>
                </c:pt>
                <c:pt idx="12">
                  <c:v>-2.505161844752158</c:v>
                </c:pt>
                <c:pt idx="13">
                  <c:v>-1.603365368069954</c:v>
                </c:pt>
                <c:pt idx="14">
                  <c:v>11.081060934962395</c:v>
                </c:pt>
                <c:pt idx="15">
                  <c:v>-3.2393256163506754</c:v>
                </c:pt>
                <c:pt idx="16">
                  <c:v>0.34344911874515316</c:v>
                </c:pt>
                <c:pt idx="17">
                  <c:v>1.3020376945408245</c:v>
                </c:pt>
                <c:pt idx="18">
                  <c:v>-0.2546047535253677</c:v>
                </c:pt>
                <c:pt idx="19">
                  <c:v>4.427230400355952</c:v>
                </c:pt>
              </c:numCache>
            </c:numRef>
          </c:yVal>
          <c:smooth val="0"/>
        </c:ser>
        <c:ser>
          <c:idx val="9"/>
          <c:order val="13"/>
          <c:tx>
            <c:v>NA04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DATATABLE!$M$78:$M$97</c:f>
              <c:numCache>
                <c:ptCount val="20"/>
                <c:pt idx="0">
                  <c:v>52.672692795327244</c:v>
                </c:pt>
                <c:pt idx="1">
                  <c:v>964.2246305216045</c:v>
                </c:pt>
                <c:pt idx="2">
                  <c:v>1011.4422761535246</c:v>
                </c:pt>
                <c:pt idx="3">
                  <c:v>1473.4106458256977</c:v>
                </c:pt>
                <c:pt idx="4">
                  <c:v>244.03386525084684</c:v>
                </c:pt>
                <c:pt idx="5">
                  <c:v>1111.4108860392162</c:v>
                </c:pt>
                <c:pt idx="6">
                  <c:v>1089.6737742916273</c:v>
                </c:pt>
                <c:pt idx="7">
                  <c:v>1027.0550444317196</c:v>
                </c:pt>
                <c:pt idx="8">
                  <c:v>1343.961410399855</c:v>
                </c:pt>
                <c:pt idx="9">
                  <c:v>92.00592732987654</c:v>
                </c:pt>
                <c:pt idx="10">
                  <c:v>1605.5827492057895</c:v>
                </c:pt>
                <c:pt idx="11">
                  <c:v>189.32919679746445</c:v>
                </c:pt>
                <c:pt idx="12">
                  <c:v>852.4013060700875</c:v>
                </c:pt>
                <c:pt idx="13">
                  <c:v>1284.90660804168</c:v>
                </c:pt>
                <c:pt idx="14">
                  <c:v>986.9443244052212</c:v>
                </c:pt>
                <c:pt idx="15">
                  <c:v>188.36112974306383</c:v>
                </c:pt>
                <c:pt idx="16">
                  <c:v>160.09482928386282</c:v>
                </c:pt>
                <c:pt idx="17">
                  <c:v>179.45301575043084</c:v>
                </c:pt>
                <c:pt idx="18">
                  <c:v>1994.541517350676</c:v>
                </c:pt>
                <c:pt idx="19">
                  <c:v>1676.5875586574916</c:v>
                </c:pt>
              </c:numCache>
            </c:numRef>
          </c:xVal>
          <c:yVal>
            <c:numRef>
              <c:f>DATATABLE!$L$78:$L$97</c:f>
              <c:numCache>
                <c:ptCount val="20"/>
                <c:pt idx="0">
                  <c:v>6.693489358190784</c:v>
                </c:pt>
                <c:pt idx="1">
                  <c:v>-3.8068373232066586</c:v>
                </c:pt>
                <c:pt idx="2">
                  <c:v>8.086445281156074</c:v>
                </c:pt>
                <c:pt idx="3">
                  <c:v>3.1874190133188476</c:v>
                </c:pt>
                <c:pt idx="4">
                  <c:v>-4.694968531006839</c:v>
                </c:pt>
                <c:pt idx="5">
                  <c:v>-0.2720445738165995</c:v>
                </c:pt>
                <c:pt idx="6">
                  <c:v>-0.4923757080651743</c:v>
                </c:pt>
                <c:pt idx="7">
                  <c:v>-0.8187778034815192</c:v>
                </c:pt>
                <c:pt idx="8">
                  <c:v>3.713382218476812</c:v>
                </c:pt>
                <c:pt idx="9">
                  <c:v>10.023126611783706</c:v>
                </c:pt>
                <c:pt idx="10">
                  <c:v>8.587657611577626</c:v>
                </c:pt>
                <c:pt idx="11">
                  <c:v>-2.6209209755631244</c:v>
                </c:pt>
                <c:pt idx="12">
                  <c:v>-12.930175010703282</c:v>
                </c:pt>
                <c:pt idx="13">
                  <c:v>2.363881479655915</c:v>
                </c:pt>
                <c:pt idx="14">
                  <c:v>-0.18742691058140148</c:v>
                </c:pt>
                <c:pt idx="15">
                  <c:v>-7.621239506585243</c:v>
                </c:pt>
                <c:pt idx="16">
                  <c:v>-4.1793318723301285</c:v>
                </c:pt>
                <c:pt idx="17">
                  <c:v>-6.709239451082284</c:v>
                </c:pt>
                <c:pt idx="18">
                  <c:v>-0.6390083208426496</c:v>
                </c:pt>
                <c:pt idx="19">
                  <c:v>2.8440668257126758</c:v>
                </c:pt>
              </c:numCache>
            </c:numRef>
          </c:yVal>
          <c:smooth val="0"/>
        </c:ser>
        <c:ser>
          <c:idx val="11"/>
          <c:order val="14"/>
          <c:tx>
            <c:v>NA05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99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DATATABLE!$M$99:$M$121</c:f>
              <c:numCache>
                <c:ptCount val="23"/>
                <c:pt idx="0">
                  <c:v>69.11084846723324</c:v>
                </c:pt>
                <c:pt idx="1">
                  <c:v>75.20307621417855</c:v>
                </c:pt>
                <c:pt idx="2">
                  <c:v>233.87418222989095</c:v>
                </c:pt>
                <c:pt idx="3">
                  <c:v>238.47131174788575</c:v>
                </c:pt>
                <c:pt idx="4">
                  <c:v>565.2915061201019</c:v>
                </c:pt>
                <c:pt idx="5">
                  <c:v>1033.833883995751</c:v>
                </c:pt>
                <c:pt idx="6">
                  <c:v>72.25942332299662</c:v>
                </c:pt>
                <c:pt idx="7">
                  <c:v>74.72771071744725</c:v>
                </c:pt>
                <c:pt idx="8">
                  <c:v>76.78285396005022</c:v>
                </c:pt>
                <c:pt idx="9">
                  <c:v>79.79877927616899</c:v>
                </c:pt>
                <c:pt idx="10">
                  <c:v>87.66328003437062</c:v>
                </c:pt>
                <c:pt idx="11">
                  <c:v>242.74657784349978</c:v>
                </c:pt>
                <c:pt idx="12">
                  <c:v>662.4191611080657</c:v>
                </c:pt>
                <c:pt idx="13">
                  <c:v>78.96915189817418</c:v>
                </c:pt>
                <c:pt idx="14">
                  <c:v>90.89034420937452</c:v>
                </c:pt>
                <c:pt idx="15">
                  <c:v>82.20235757158284</c:v>
                </c:pt>
                <c:pt idx="16">
                  <c:v>2082.8400911340264</c:v>
                </c:pt>
                <c:pt idx="17">
                  <c:v>2688.398903031479</c:v>
                </c:pt>
                <c:pt idx="18">
                  <c:v>109.72028835183647</c:v>
                </c:pt>
                <c:pt idx="19">
                  <c:v>271.57028270720133</c:v>
                </c:pt>
                <c:pt idx="20">
                  <c:v>250.47500835844005</c:v>
                </c:pt>
                <c:pt idx="21">
                  <c:v>486.175866423536</c:v>
                </c:pt>
                <c:pt idx="22">
                  <c:v>1547.0472512102488</c:v>
                </c:pt>
              </c:numCache>
            </c:numRef>
          </c:xVal>
          <c:yVal>
            <c:numRef>
              <c:f>DATATABLE!$L$99:$L$121</c:f>
              <c:numCache>
                <c:ptCount val="23"/>
                <c:pt idx="0">
                  <c:v>7.4582606883258675</c:v>
                </c:pt>
                <c:pt idx="1">
                  <c:v>2.40126704002117</c:v>
                </c:pt>
                <c:pt idx="2">
                  <c:v>1.5806808449362102</c:v>
                </c:pt>
                <c:pt idx="3">
                  <c:v>-7.583377834679795</c:v>
                </c:pt>
                <c:pt idx="4">
                  <c:v>-1.4096210833832952</c:v>
                </c:pt>
                <c:pt idx="5">
                  <c:v>-1.8324892097540075</c:v>
                </c:pt>
                <c:pt idx="6">
                  <c:v>7.188498611071824</c:v>
                </c:pt>
                <c:pt idx="7">
                  <c:v>5.297026470957621</c:v>
                </c:pt>
                <c:pt idx="8">
                  <c:v>6.52930418866413</c:v>
                </c:pt>
                <c:pt idx="9">
                  <c:v>8.685166378982512</c:v>
                </c:pt>
                <c:pt idx="10">
                  <c:v>9.262089717484745</c:v>
                </c:pt>
                <c:pt idx="11">
                  <c:v>-3.211239889951668</c:v>
                </c:pt>
                <c:pt idx="12">
                  <c:v>0.7528832382467148</c:v>
                </c:pt>
                <c:pt idx="13">
                  <c:v>6.0956179535734725</c:v>
                </c:pt>
                <c:pt idx="14">
                  <c:v>7.463552682959484</c:v>
                </c:pt>
                <c:pt idx="15">
                  <c:v>10.962654204020073</c:v>
                </c:pt>
                <c:pt idx="16">
                  <c:v>1.9514800533873882</c:v>
                </c:pt>
                <c:pt idx="17">
                  <c:v>-2.4846036227573984</c:v>
                </c:pt>
                <c:pt idx="18">
                  <c:v>11.70899207334184</c:v>
                </c:pt>
                <c:pt idx="19">
                  <c:v>-0.16884315700540564</c:v>
                </c:pt>
                <c:pt idx="20">
                  <c:v>-2.501544344542773</c:v>
                </c:pt>
                <c:pt idx="21">
                  <c:v>-7.825569861179239</c:v>
                </c:pt>
                <c:pt idx="22">
                  <c:v>-0.3876861116777437</c:v>
                </c:pt>
              </c:numCache>
            </c:numRef>
          </c:yVal>
          <c:smooth val="0"/>
        </c:ser>
        <c:ser>
          <c:idx val="12"/>
          <c:order val="15"/>
          <c:tx>
            <c:v>NA06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DATATABLE!$M$123:$M$142</c:f>
              <c:numCache>
                <c:ptCount val="20"/>
                <c:pt idx="0">
                  <c:v>80.16312906025357</c:v>
                </c:pt>
                <c:pt idx="1">
                  <c:v>198.2013749130019</c:v>
                </c:pt>
                <c:pt idx="2">
                  <c:v>909.6531718601442</c:v>
                </c:pt>
                <c:pt idx="3">
                  <c:v>951.9674738154371</c:v>
                </c:pt>
                <c:pt idx="4">
                  <c:v>201.44428773848287</c:v>
                </c:pt>
                <c:pt idx="5">
                  <c:v>205.06682602998205</c:v>
                </c:pt>
                <c:pt idx="6">
                  <c:v>200.61671770469098</c:v>
                </c:pt>
                <c:pt idx="7">
                  <c:v>213.1280920019679</c:v>
                </c:pt>
                <c:pt idx="8">
                  <c:v>473.5627485667408</c:v>
                </c:pt>
                <c:pt idx="9">
                  <c:v>988.4281063621875</c:v>
                </c:pt>
                <c:pt idx="10">
                  <c:v>1066.728995491857</c:v>
                </c:pt>
                <c:pt idx="11">
                  <c:v>1243.1634742440021</c:v>
                </c:pt>
                <c:pt idx="12">
                  <c:v>1328.7646290256039</c:v>
                </c:pt>
                <c:pt idx="13">
                  <c:v>1395.151969807395</c:v>
                </c:pt>
                <c:pt idx="14">
                  <c:v>1430.8105126479718</c:v>
                </c:pt>
                <c:pt idx="15">
                  <c:v>1461.4200270183367</c:v>
                </c:pt>
                <c:pt idx="16">
                  <c:v>1553.3576221511437</c:v>
                </c:pt>
                <c:pt idx="17">
                  <c:v>1789.8880260597061</c:v>
                </c:pt>
                <c:pt idx="18">
                  <c:v>1845.9512025534736</c:v>
                </c:pt>
                <c:pt idx="19">
                  <c:v>2084.5398850604065</c:v>
                </c:pt>
              </c:numCache>
            </c:numRef>
          </c:xVal>
          <c:yVal>
            <c:numRef>
              <c:f>DATATABLE!$L$123:$L$142</c:f>
              <c:numCache>
                <c:ptCount val="20"/>
                <c:pt idx="0">
                  <c:v>8.30796299505474</c:v>
                </c:pt>
                <c:pt idx="1">
                  <c:v>-3.4782677281949512</c:v>
                </c:pt>
                <c:pt idx="2">
                  <c:v>-10.005689018820174</c:v>
                </c:pt>
                <c:pt idx="3">
                  <c:v>0.6922881119289841</c:v>
                </c:pt>
                <c:pt idx="4">
                  <c:v>-3.930130627220719</c:v>
                </c:pt>
                <c:pt idx="5">
                  <c:v>-8.959740218259205</c:v>
                </c:pt>
                <c:pt idx="6">
                  <c:v>-2.2657923792987154</c:v>
                </c:pt>
                <c:pt idx="7">
                  <c:v>-7.784715527295561</c:v>
                </c:pt>
                <c:pt idx="8">
                  <c:v>-8.583254144759156</c:v>
                </c:pt>
                <c:pt idx="9">
                  <c:v>1.9697927709342082</c:v>
                </c:pt>
                <c:pt idx="10">
                  <c:v>0.9235169809588044</c:v>
                </c:pt>
                <c:pt idx="11">
                  <c:v>-4.16690733102434</c:v>
                </c:pt>
                <c:pt idx="12">
                  <c:v>0.9072472027474625</c:v>
                </c:pt>
                <c:pt idx="13">
                  <c:v>-3.092092656067048</c:v>
                </c:pt>
                <c:pt idx="14">
                  <c:v>-1.1299816685558468</c:v>
                </c:pt>
                <c:pt idx="15">
                  <c:v>1.8083514336867161</c:v>
                </c:pt>
                <c:pt idx="16">
                  <c:v>1.2949768645579056</c:v>
                </c:pt>
                <c:pt idx="17">
                  <c:v>-0.6426910030629347</c:v>
                </c:pt>
                <c:pt idx="18">
                  <c:v>5.969029006575343</c:v>
                </c:pt>
                <c:pt idx="19">
                  <c:v>-8.72154085236967</c:v>
                </c:pt>
              </c:numCache>
            </c:numRef>
          </c:yVal>
          <c:smooth val="0"/>
        </c:ser>
        <c:ser>
          <c:idx val="13"/>
          <c:order val="16"/>
          <c:tx>
            <c:v>NA07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DATATABLE!$M$144:$M$167</c:f>
              <c:numCache>
                <c:ptCount val="24"/>
                <c:pt idx="0">
                  <c:v>176.15055618221703</c:v>
                </c:pt>
                <c:pt idx="1">
                  <c:v>736.6287774621588</c:v>
                </c:pt>
                <c:pt idx="2">
                  <c:v>988.8406857832401</c:v>
                </c:pt>
                <c:pt idx="3">
                  <c:v>994.6806103319639</c:v>
                </c:pt>
                <c:pt idx="4">
                  <c:v>999.9823960048528</c:v>
                </c:pt>
                <c:pt idx="5">
                  <c:v>1002.5178536004515</c:v>
                </c:pt>
                <c:pt idx="6">
                  <c:v>1016.0272041389878</c:v>
                </c:pt>
                <c:pt idx="7">
                  <c:v>1009.0903698581643</c:v>
                </c:pt>
                <c:pt idx="8">
                  <c:v>1016.3868277328</c:v>
                </c:pt>
                <c:pt idx="9">
                  <c:v>1019.6786474648322</c:v>
                </c:pt>
                <c:pt idx="10">
                  <c:v>1020.6190558585871</c:v>
                </c:pt>
                <c:pt idx="11">
                  <c:v>1032.096964709659</c:v>
                </c:pt>
                <c:pt idx="12">
                  <c:v>1040.5871048274362</c:v>
                </c:pt>
                <c:pt idx="13">
                  <c:v>1066.966204127525</c:v>
                </c:pt>
                <c:pt idx="14">
                  <c:v>1089.8378130623803</c:v>
                </c:pt>
                <c:pt idx="15">
                  <c:v>1101.9487822870003</c:v>
                </c:pt>
                <c:pt idx="16">
                  <c:v>1125.8380193468604</c:v>
                </c:pt>
                <c:pt idx="17">
                  <c:v>1170.797947713573</c:v>
                </c:pt>
                <c:pt idx="18">
                  <c:v>1484.1867847441247</c:v>
                </c:pt>
                <c:pt idx="19">
                  <c:v>2011.8398852456658</c:v>
                </c:pt>
                <c:pt idx="20">
                  <c:v>1200.940950390187</c:v>
                </c:pt>
                <c:pt idx="21">
                  <c:v>1264.0295341062877</c:v>
                </c:pt>
                <c:pt idx="22">
                  <c:v>1310.1975138872488</c:v>
                </c:pt>
                <c:pt idx="23">
                  <c:v>1348.3885144565754</c:v>
                </c:pt>
              </c:numCache>
            </c:numRef>
          </c:xVal>
          <c:yVal>
            <c:numRef>
              <c:f>DATATABLE!$L$144:$L$167</c:f>
              <c:numCache>
                <c:ptCount val="24"/>
                <c:pt idx="0">
                  <c:v>-7.529399554422024</c:v>
                </c:pt>
                <c:pt idx="1">
                  <c:v>-7.058208065026906</c:v>
                </c:pt>
                <c:pt idx="2">
                  <c:v>-2.2541666337369213</c:v>
                </c:pt>
                <c:pt idx="3">
                  <c:v>-2.7351157571694715</c:v>
                </c:pt>
                <c:pt idx="4">
                  <c:v>1.2477211587072816</c:v>
                </c:pt>
                <c:pt idx="5">
                  <c:v>-5.9431810467877275</c:v>
                </c:pt>
                <c:pt idx="6">
                  <c:v>1.6341545719692256</c:v>
                </c:pt>
                <c:pt idx="7">
                  <c:v>-0.9081748190361789</c:v>
                </c:pt>
                <c:pt idx="8">
                  <c:v>-1.282116611908935</c:v>
                </c:pt>
                <c:pt idx="9">
                  <c:v>-1.235994276776698</c:v>
                </c:pt>
                <c:pt idx="10">
                  <c:v>-0.13313160567598525</c:v>
                </c:pt>
                <c:pt idx="11">
                  <c:v>-0.7044691100718488</c:v>
                </c:pt>
                <c:pt idx="12">
                  <c:v>0.4615225716511955</c:v>
                </c:pt>
                <c:pt idx="13">
                  <c:v>-1.610514395757568</c:v>
                </c:pt>
                <c:pt idx="14">
                  <c:v>0.0009511567558899703</c:v>
                </c:pt>
                <c:pt idx="15">
                  <c:v>0.046621804110946075</c:v>
                </c:pt>
                <c:pt idx="16">
                  <c:v>-5.042913332818611</c:v>
                </c:pt>
                <c:pt idx="17">
                  <c:v>1.2426201183682644</c:v>
                </c:pt>
                <c:pt idx="18">
                  <c:v>2.7852463213076986</c:v>
                </c:pt>
                <c:pt idx="19">
                  <c:v>-9.170523770059802</c:v>
                </c:pt>
                <c:pt idx="20">
                  <c:v>1.0754666484228175</c:v>
                </c:pt>
                <c:pt idx="21">
                  <c:v>2.7412702604637564</c:v>
                </c:pt>
                <c:pt idx="22">
                  <c:v>-1.6568748822406671</c:v>
                </c:pt>
                <c:pt idx="23">
                  <c:v>5.073833958383655</c:v>
                </c:pt>
              </c:numCache>
            </c:numRef>
          </c:yVal>
          <c:smooth val="0"/>
        </c:ser>
        <c:ser>
          <c:idx val="14"/>
          <c:order val="17"/>
          <c:tx>
            <c:v>NA08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DATATABLE!$M$169:$M$188</c:f>
              <c:numCache>
                <c:ptCount val="20"/>
                <c:pt idx="0">
                  <c:v>31.343289699315108</c:v>
                </c:pt>
                <c:pt idx="1">
                  <c:v>145.8634247283497</c:v>
                </c:pt>
                <c:pt idx="2">
                  <c:v>165.27602146031083</c:v>
                </c:pt>
                <c:pt idx="3">
                  <c:v>202.4641288305206</c:v>
                </c:pt>
                <c:pt idx="4">
                  <c:v>277.9218620801443</c:v>
                </c:pt>
                <c:pt idx="5">
                  <c:v>31.343289699315108</c:v>
                </c:pt>
                <c:pt idx="6">
                  <c:v>165.27602146031083</c:v>
                </c:pt>
                <c:pt idx="7">
                  <c:v>287.8559863352691</c:v>
                </c:pt>
                <c:pt idx="8">
                  <c:v>987.2365467825238</c:v>
                </c:pt>
                <c:pt idx="9">
                  <c:v>1024.4971413743142</c:v>
                </c:pt>
                <c:pt idx="10">
                  <c:v>1011.1695328135063</c:v>
                </c:pt>
                <c:pt idx="11">
                  <c:v>1083.6488734055945</c:v>
                </c:pt>
                <c:pt idx="12">
                  <c:v>1083.6488734055945</c:v>
                </c:pt>
                <c:pt idx="13">
                  <c:v>1495.9339822924496</c:v>
                </c:pt>
                <c:pt idx="14">
                  <c:v>182.4547680002048</c:v>
                </c:pt>
                <c:pt idx="15">
                  <c:v>1133.0981580808698</c:v>
                </c:pt>
                <c:pt idx="16">
                  <c:v>1148.5693854301603</c:v>
                </c:pt>
                <c:pt idx="17">
                  <c:v>1143.9713818000696</c:v>
                </c:pt>
                <c:pt idx="18">
                  <c:v>1192.2767274730786</c:v>
                </c:pt>
                <c:pt idx="19">
                  <c:v>1147.1349564330806</c:v>
                </c:pt>
              </c:numCache>
            </c:numRef>
          </c:xVal>
          <c:yVal>
            <c:numRef>
              <c:f>DATATABLE!$L$169:$L$188</c:f>
              <c:numCache>
                <c:ptCount val="20"/>
                <c:pt idx="0">
                  <c:v>-18.028810847644205</c:v>
                </c:pt>
                <c:pt idx="1">
                  <c:v>-17.030543375122466</c:v>
                </c:pt>
                <c:pt idx="2">
                  <c:v>6.517367828885766</c:v>
                </c:pt>
                <c:pt idx="3">
                  <c:v>-0.7124784395403878</c:v>
                </c:pt>
                <c:pt idx="4">
                  <c:v>0.5524847068575138</c:v>
                </c:pt>
                <c:pt idx="5">
                  <c:v>-1.5192033626029395</c:v>
                </c:pt>
                <c:pt idx="6">
                  <c:v>-0.7231864065978761</c:v>
                </c:pt>
                <c:pt idx="7">
                  <c:v>-15.482291417315519</c:v>
                </c:pt>
                <c:pt idx="8">
                  <c:v>-1.2377645100233543</c:v>
                </c:pt>
                <c:pt idx="9">
                  <c:v>2.3893041394798855</c:v>
                </c:pt>
                <c:pt idx="10">
                  <c:v>-0.0028940715132381722</c:v>
                </c:pt>
                <c:pt idx="11">
                  <c:v>17.352881809805965</c:v>
                </c:pt>
                <c:pt idx="12">
                  <c:v>-0.19592253310021301</c:v>
                </c:pt>
                <c:pt idx="13">
                  <c:v>3.925006739335134</c:v>
                </c:pt>
                <c:pt idx="14">
                  <c:v>-2.1908983260384938</c:v>
                </c:pt>
                <c:pt idx="15">
                  <c:v>3.284303482497285</c:v>
                </c:pt>
                <c:pt idx="16">
                  <c:v>0.8479830383692815</c:v>
                </c:pt>
                <c:pt idx="17">
                  <c:v>-0.7150110098227642</c:v>
                </c:pt>
                <c:pt idx="18">
                  <c:v>-1.220177247638033</c:v>
                </c:pt>
                <c:pt idx="19">
                  <c:v>29.561382151845095</c:v>
                </c:pt>
              </c:numCache>
            </c:numRef>
          </c:yVal>
          <c:smooth val="0"/>
        </c:ser>
        <c:ser>
          <c:idx val="15"/>
          <c:order val="18"/>
          <c:tx>
            <c:v>NA09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DATATABLE!$M$190:$M$216</c:f>
              <c:numCache>
                <c:ptCount val="27"/>
                <c:pt idx="0">
                  <c:v>0.1043138214835606</c:v>
                </c:pt>
                <c:pt idx="1">
                  <c:v>2.558955136719011</c:v>
                </c:pt>
                <c:pt idx="2">
                  <c:v>2.7465140379106328</c:v>
                </c:pt>
                <c:pt idx="3">
                  <c:v>5.354155164893185</c:v>
                </c:pt>
                <c:pt idx="4">
                  <c:v>58.32229668206801</c:v>
                </c:pt>
                <c:pt idx="5">
                  <c:v>131.11008261222844</c:v>
                </c:pt>
                <c:pt idx="6">
                  <c:v>135.10631218531574</c:v>
                </c:pt>
                <c:pt idx="7">
                  <c:v>138.54443923778135</c:v>
                </c:pt>
                <c:pt idx="8">
                  <c:v>141.67644021095015</c:v>
                </c:pt>
                <c:pt idx="9">
                  <c:v>148.26347811369772</c:v>
                </c:pt>
                <c:pt idx="10">
                  <c:v>186.13371238338604</c:v>
                </c:pt>
                <c:pt idx="11">
                  <c:v>193.61730612904879</c:v>
                </c:pt>
                <c:pt idx="12">
                  <c:v>268.54436876499034</c:v>
                </c:pt>
                <c:pt idx="13">
                  <c:v>271.48964587952827</c:v>
                </c:pt>
                <c:pt idx="14">
                  <c:v>272.58047218409064</c:v>
                </c:pt>
                <c:pt idx="15">
                  <c:v>274.324900704781</c:v>
                </c:pt>
                <c:pt idx="16">
                  <c:v>276.0901525952765</c:v>
                </c:pt>
                <c:pt idx="17">
                  <c:v>277.9516922787143</c:v>
                </c:pt>
                <c:pt idx="18">
                  <c:v>280.3931196995566</c:v>
                </c:pt>
                <c:pt idx="19">
                  <c:v>286.25887752158496</c:v>
                </c:pt>
                <c:pt idx="20">
                  <c:v>313.39997276943177</c:v>
                </c:pt>
                <c:pt idx="21">
                  <c:v>685.1017976930444</c:v>
                </c:pt>
                <c:pt idx="22">
                  <c:v>891.1186311855233</c:v>
                </c:pt>
                <c:pt idx="23">
                  <c:v>1075.1358722933844</c:v>
                </c:pt>
                <c:pt idx="24">
                  <c:v>1211.5130593724598</c:v>
                </c:pt>
                <c:pt idx="25">
                  <c:v>1527.151022432735</c:v>
                </c:pt>
                <c:pt idx="26">
                  <c:v>1688.8374736939402</c:v>
                </c:pt>
              </c:numCache>
            </c:numRef>
          </c:xVal>
          <c:yVal>
            <c:numRef>
              <c:f>DATATABLE!$L$190:$L$216</c:f>
              <c:numCache>
                <c:ptCount val="27"/>
                <c:pt idx="0">
                  <c:v>-1.621152690444961</c:v>
                </c:pt>
                <c:pt idx="1">
                  <c:v>-1.123268747222595</c:v>
                </c:pt>
                <c:pt idx="2">
                  <c:v>1.5383381382086718</c:v>
                </c:pt>
                <c:pt idx="3">
                  <c:v>1.1618154868667567</c:v>
                </c:pt>
                <c:pt idx="4">
                  <c:v>6.122397680478374</c:v>
                </c:pt>
                <c:pt idx="5">
                  <c:v>6.525511107819159</c:v>
                </c:pt>
                <c:pt idx="6">
                  <c:v>4.029807816951258</c:v>
                </c:pt>
                <c:pt idx="7">
                  <c:v>6.937750867778457</c:v>
                </c:pt>
                <c:pt idx="8">
                  <c:v>4.665753975826891</c:v>
                </c:pt>
                <c:pt idx="9">
                  <c:v>4.856211881573457</c:v>
                </c:pt>
                <c:pt idx="10">
                  <c:v>-7.695158307726403</c:v>
                </c:pt>
                <c:pt idx="11">
                  <c:v>-1.3465993961367058</c:v>
                </c:pt>
                <c:pt idx="12">
                  <c:v>-4.666565844903793</c:v>
                </c:pt>
                <c:pt idx="13">
                  <c:v>-6.752336696240447</c:v>
                </c:pt>
                <c:pt idx="14">
                  <c:v>-3.524793738691435</c:v>
                </c:pt>
                <c:pt idx="15">
                  <c:v>0.8164075990705115</c:v>
                </c:pt>
                <c:pt idx="16">
                  <c:v>-4.655176461812705</c:v>
                </c:pt>
                <c:pt idx="17">
                  <c:v>-1.7113364877460409</c:v>
                </c:pt>
                <c:pt idx="18">
                  <c:v>-1.4242126705662723</c:v>
                </c:pt>
                <c:pt idx="19">
                  <c:v>-2.8058781509806794</c:v>
                </c:pt>
                <c:pt idx="20">
                  <c:v>0.10575728760651093</c:v>
                </c:pt>
                <c:pt idx="21">
                  <c:v>-4.783830450072158</c:v>
                </c:pt>
                <c:pt idx="22">
                  <c:v>-2.5595168379574327</c:v>
                </c:pt>
                <c:pt idx="23">
                  <c:v>1.9707622357093328</c:v>
                </c:pt>
                <c:pt idx="24">
                  <c:v>5.311636200845714</c:v>
                </c:pt>
                <c:pt idx="25">
                  <c:v>5.448527364661259</c:v>
                </c:pt>
                <c:pt idx="26">
                  <c:v>0.6057025959707911</c:v>
                </c:pt>
              </c:numCache>
            </c:numRef>
          </c:yVal>
          <c:smooth val="0"/>
        </c:ser>
        <c:ser>
          <c:idx val="16"/>
          <c:order val="19"/>
          <c:tx>
            <c:v>NA10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DATATABLE!$M$218:$M$237</c:f>
              <c:numCache>
                <c:ptCount val="20"/>
                <c:pt idx="0">
                  <c:v>17.547261232986553</c:v>
                </c:pt>
                <c:pt idx="1">
                  <c:v>76.86768437117723</c:v>
                </c:pt>
                <c:pt idx="2">
                  <c:v>120.63985431903514</c:v>
                </c:pt>
                <c:pt idx="3">
                  <c:v>122.0423311966886</c:v>
                </c:pt>
                <c:pt idx="4">
                  <c:v>122.44550665756437</c:v>
                </c:pt>
                <c:pt idx="5">
                  <c:v>122.75098270003534</c:v>
                </c:pt>
                <c:pt idx="6">
                  <c:v>123.63891667202559</c:v>
                </c:pt>
                <c:pt idx="7">
                  <c:v>124.76999192616651</c:v>
                </c:pt>
                <c:pt idx="8">
                  <c:v>125.30909407343175</c:v>
                </c:pt>
                <c:pt idx="9">
                  <c:v>126.10513391190347</c:v>
                </c:pt>
                <c:pt idx="10">
                  <c:v>127.36694966254595</c:v>
                </c:pt>
                <c:pt idx="11">
                  <c:v>129.38788794895038</c:v>
                </c:pt>
                <c:pt idx="12">
                  <c:v>187.67051493317868</c:v>
                </c:pt>
                <c:pt idx="13">
                  <c:v>415.00618603515295</c:v>
                </c:pt>
                <c:pt idx="14">
                  <c:v>528.0583901724735</c:v>
                </c:pt>
                <c:pt idx="15">
                  <c:v>604.7393012641277</c:v>
                </c:pt>
                <c:pt idx="16">
                  <c:v>1040.3764353878487</c:v>
                </c:pt>
                <c:pt idx="17">
                  <c:v>1379.5080916605782</c:v>
                </c:pt>
                <c:pt idx="18">
                  <c:v>2367.1286759424993</c:v>
                </c:pt>
                <c:pt idx="19">
                  <c:v>3234.005559480306</c:v>
                </c:pt>
              </c:numCache>
            </c:numRef>
          </c:xVal>
          <c:yVal>
            <c:numRef>
              <c:f>DATATABLE!$L$218:$L$237</c:f>
              <c:numCache>
                <c:ptCount val="20"/>
                <c:pt idx="0">
                  <c:v>10.85236436466328</c:v>
                </c:pt>
                <c:pt idx="1">
                  <c:v>13.716868660450832</c:v>
                </c:pt>
                <c:pt idx="2">
                  <c:v>12.879470656252145</c:v>
                </c:pt>
                <c:pt idx="3">
                  <c:v>11.942638508565562</c:v>
                </c:pt>
                <c:pt idx="4">
                  <c:v>10.089928297993023</c:v>
                </c:pt>
                <c:pt idx="5">
                  <c:v>8.895366624363277</c:v>
                </c:pt>
                <c:pt idx="6">
                  <c:v>8.76190815717024</c:v>
                </c:pt>
                <c:pt idx="7">
                  <c:v>11.009506580320938</c:v>
                </c:pt>
                <c:pt idx="8">
                  <c:v>9.075992340107675</c:v>
                </c:pt>
                <c:pt idx="9">
                  <c:v>12.099732296956578</c:v>
                </c:pt>
                <c:pt idx="10">
                  <c:v>8.61393072254888</c:v>
                </c:pt>
                <c:pt idx="11">
                  <c:v>11.38256673503566</c:v>
                </c:pt>
                <c:pt idx="12">
                  <c:v>4.02218279714459</c:v>
                </c:pt>
                <c:pt idx="13">
                  <c:v>-11.834034138879757</c:v>
                </c:pt>
                <c:pt idx="14">
                  <c:v>-5.407465339053142</c:v>
                </c:pt>
                <c:pt idx="15">
                  <c:v>-0.2257044652006719</c:v>
                </c:pt>
                <c:pt idx="16">
                  <c:v>4.804065171572257</c:v>
                </c:pt>
                <c:pt idx="17">
                  <c:v>1.4275771637120898</c:v>
                </c:pt>
                <c:pt idx="18">
                  <c:v>58.83307974233895</c:v>
                </c:pt>
                <c:pt idx="19">
                  <c:v>-1.252681172859394</c:v>
                </c:pt>
              </c:numCache>
            </c:numRef>
          </c:yVal>
          <c:smooth val="0"/>
        </c:ser>
        <c:ser>
          <c:idx val="17"/>
          <c:order val="20"/>
          <c:tx>
            <c:v>NA11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DATATABLE!$M$261:$M$275</c:f>
              <c:numCache>
                <c:ptCount val="15"/>
                <c:pt idx="0">
                  <c:v>10.819959792677983</c:v>
                </c:pt>
                <c:pt idx="1">
                  <c:v>10.8334152507559</c:v>
                </c:pt>
                <c:pt idx="2">
                  <c:v>12.369632395102704</c:v>
                </c:pt>
                <c:pt idx="3">
                  <c:v>17.415212742197248</c:v>
                </c:pt>
                <c:pt idx="4">
                  <c:v>21.36307050008478</c:v>
                </c:pt>
                <c:pt idx="5">
                  <c:v>22.673998835020555</c:v>
                </c:pt>
                <c:pt idx="6">
                  <c:v>24.583316176912682</c:v>
                </c:pt>
                <c:pt idx="7">
                  <c:v>25.47903024407732</c:v>
                </c:pt>
                <c:pt idx="8">
                  <c:v>27.639396771020195</c:v>
                </c:pt>
                <c:pt idx="9">
                  <c:v>37.94026808518841</c:v>
                </c:pt>
                <c:pt idx="10">
                  <c:v>64.82870908196574</c:v>
                </c:pt>
                <c:pt idx="11">
                  <c:v>68.45793208345852</c:v>
                </c:pt>
                <c:pt idx="12">
                  <c:v>72.7165202139071</c:v>
                </c:pt>
                <c:pt idx="13">
                  <c:v>73.6775897332509</c:v>
                </c:pt>
                <c:pt idx="14">
                  <c:v>89.00904776191548</c:v>
                </c:pt>
              </c:numCache>
            </c:numRef>
          </c:xVal>
          <c:yVal>
            <c:numRef>
              <c:f>DATATABLE!$L$261:$L$275</c:f>
              <c:numCache>
                <c:ptCount val="15"/>
                <c:pt idx="0">
                  <c:v>10.868290257261304</c:v>
                </c:pt>
                <c:pt idx="1">
                  <c:v>10.460453841002781</c:v>
                </c:pt>
                <c:pt idx="2">
                  <c:v>13.567056462543725</c:v>
                </c:pt>
                <c:pt idx="3">
                  <c:v>16.27191757145683</c:v>
                </c:pt>
                <c:pt idx="4">
                  <c:v>10.069917765506453</c:v>
                </c:pt>
                <c:pt idx="5">
                  <c:v>13.675078723804113</c:v>
                </c:pt>
                <c:pt idx="6">
                  <c:v>15.332635444697296</c:v>
                </c:pt>
                <c:pt idx="7">
                  <c:v>13.723770041608496</c:v>
                </c:pt>
                <c:pt idx="8">
                  <c:v>13.713167547270455</c:v>
                </c:pt>
                <c:pt idx="9">
                  <c:v>0.6406611627688179</c:v>
                </c:pt>
                <c:pt idx="10">
                  <c:v>13.345457831754093</c:v>
                </c:pt>
                <c:pt idx="11">
                  <c:v>13.794434762474417</c:v>
                </c:pt>
                <c:pt idx="12">
                  <c:v>1.7353932197142534</c:v>
                </c:pt>
                <c:pt idx="13">
                  <c:v>-6.282496301187291</c:v>
                </c:pt>
                <c:pt idx="14">
                  <c:v>10.486383351306117</c:v>
                </c:pt>
              </c:numCache>
            </c:numRef>
          </c:yVal>
          <c:smooth val="0"/>
        </c:ser>
        <c:ser>
          <c:idx val="18"/>
          <c:order val="21"/>
          <c:tx>
            <c:v>NA12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DATATABLE!$M$239:$M$259</c:f>
              <c:numCache>
                <c:ptCount val="21"/>
                <c:pt idx="0">
                  <c:v>134.87837970953456</c:v>
                </c:pt>
                <c:pt idx="1">
                  <c:v>1508.1413130097892</c:v>
                </c:pt>
                <c:pt idx="2">
                  <c:v>155.35450053092018</c:v>
                </c:pt>
                <c:pt idx="3">
                  <c:v>157.52252353478212</c:v>
                </c:pt>
                <c:pt idx="4">
                  <c:v>169.10127316504017</c:v>
                </c:pt>
                <c:pt idx="5">
                  <c:v>175.2604793579673</c:v>
                </c:pt>
                <c:pt idx="6">
                  <c:v>177.6126541462475</c:v>
                </c:pt>
                <c:pt idx="7">
                  <c:v>179.12993851863075</c:v>
                </c:pt>
                <c:pt idx="8">
                  <c:v>180.41933845119817</c:v>
                </c:pt>
                <c:pt idx="9">
                  <c:v>184.6248270768381</c:v>
                </c:pt>
                <c:pt idx="10">
                  <c:v>230.97615587883075</c:v>
                </c:pt>
                <c:pt idx="11">
                  <c:v>678.3679595806125</c:v>
                </c:pt>
                <c:pt idx="12">
                  <c:v>996.6598610096811</c:v>
                </c:pt>
                <c:pt idx="13">
                  <c:v>1331.7719135771513</c:v>
                </c:pt>
                <c:pt idx="14">
                  <c:v>1451.5077641805933</c:v>
                </c:pt>
                <c:pt idx="15">
                  <c:v>1494.7467150802113</c:v>
                </c:pt>
                <c:pt idx="16">
                  <c:v>1530.0058377087828</c:v>
                </c:pt>
                <c:pt idx="17">
                  <c:v>1520.116258255984</c:v>
                </c:pt>
                <c:pt idx="18">
                  <c:v>809.7759486045321</c:v>
                </c:pt>
                <c:pt idx="19">
                  <c:v>181.05978821335145</c:v>
                </c:pt>
                <c:pt idx="20">
                  <c:v>1523.6624330663915</c:v>
                </c:pt>
              </c:numCache>
            </c:numRef>
          </c:xVal>
          <c:yVal>
            <c:numRef>
              <c:f>DATATABLE!$L$239:$L$259</c:f>
              <c:numCache>
                <c:ptCount val="21"/>
                <c:pt idx="0">
                  <c:v>8.085767092188867</c:v>
                </c:pt>
                <c:pt idx="1">
                  <c:v>0.5509228173864227</c:v>
                </c:pt>
                <c:pt idx="2">
                  <c:v>11.718073233328052</c:v>
                </c:pt>
                <c:pt idx="3">
                  <c:v>10.185040163349957</c:v>
                </c:pt>
                <c:pt idx="4">
                  <c:v>4.631512249992119</c:v>
                </c:pt>
                <c:pt idx="5">
                  <c:v>5.05735257644444</c:v>
                </c:pt>
                <c:pt idx="6">
                  <c:v>5.2998387312844555</c:v>
                </c:pt>
                <c:pt idx="7">
                  <c:v>7.589847109061053</c:v>
                </c:pt>
                <c:pt idx="8">
                  <c:v>9.281236049722175</c:v>
                </c:pt>
                <c:pt idx="9">
                  <c:v>8.930241762980273</c:v>
                </c:pt>
                <c:pt idx="10">
                  <c:v>-2.092389485001923</c:v>
                </c:pt>
                <c:pt idx="11">
                  <c:v>3.7565756070959457</c:v>
                </c:pt>
                <c:pt idx="12">
                  <c:v>-4.913658738946137</c:v>
                </c:pt>
                <c:pt idx="13">
                  <c:v>0.24938698912544344</c:v>
                </c:pt>
                <c:pt idx="14">
                  <c:v>0.5208718616004131</c:v>
                </c:pt>
                <c:pt idx="15">
                  <c:v>-1.8459641189002791</c:v>
                </c:pt>
                <c:pt idx="16">
                  <c:v>-2.459115262489454</c:v>
                </c:pt>
                <c:pt idx="17">
                  <c:v>-1.0353446902397152</c:v>
                </c:pt>
                <c:pt idx="18">
                  <c:v>3.1827850019730866</c:v>
                </c:pt>
                <c:pt idx="19">
                  <c:v>9.942383672926525</c:v>
                </c:pt>
                <c:pt idx="20">
                  <c:v>-3.673193483236493</c:v>
                </c:pt>
              </c:numCache>
            </c:numRef>
          </c:yVal>
          <c:smooth val="0"/>
        </c:ser>
        <c:ser>
          <c:idx val="19"/>
          <c:order val="22"/>
          <c:tx>
            <c:v>NA13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DATATABLE!$M$277:$M$301</c:f>
              <c:numCache>
                <c:ptCount val="25"/>
                <c:pt idx="0">
                  <c:v>10.250753812890485</c:v>
                </c:pt>
                <c:pt idx="1">
                  <c:v>14.27769018121333</c:v>
                </c:pt>
                <c:pt idx="2">
                  <c:v>24.506878640618737</c:v>
                </c:pt>
                <c:pt idx="3">
                  <c:v>24.637106448672327</c:v>
                </c:pt>
                <c:pt idx="4">
                  <c:v>25.01003230201035</c:v>
                </c:pt>
                <c:pt idx="5">
                  <c:v>25.305477626985414</c:v>
                </c:pt>
                <c:pt idx="6">
                  <c:v>25.5185194359717</c:v>
                </c:pt>
                <c:pt idx="7">
                  <c:v>25.810850633150764</c:v>
                </c:pt>
                <c:pt idx="8">
                  <c:v>26.662600203617114</c:v>
                </c:pt>
                <c:pt idx="9">
                  <c:v>28.411244859712163</c:v>
                </c:pt>
                <c:pt idx="10">
                  <c:v>29.303429069536904</c:v>
                </c:pt>
                <c:pt idx="11">
                  <c:v>29.61977872120739</c:v>
                </c:pt>
                <c:pt idx="12">
                  <c:v>29.996229431028375</c:v>
                </c:pt>
                <c:pt idx="13">
                  <c:v>30.086650512664598</c:v>
                </c:pt>
                <c:pt idx="14">
                  <c:v>30.755547675675775</c:v>
                </c:pt>
                <c:pt idx="15">
                  <c:v>30.93109177464144</c:v>
                </c:pt>
                <c:pt idx="16">
                  <c:v>41.48607169572125</c:v>
                </c:pt>
                <c:pt idx="17">
                  <c:v>108.5087777967552</c:v>
                </c:pt>
                <c:pt idx="18">
                  <c:v>237.63305182256533</c:v>
                </c:pt>
                <c:pt idx="19">
                  <c:v>241.7934698438744</c:v>
                </c:pt>
                <c:pt idx="20">
                  <c:v>327.09416972510206</c:v>
                </c:pt>
                <c:pt idx="21">
                  <c:v>480.58775439145063</c:v>
                </c:pt>
                <c:pt idx="22">
                  <c:v>575.7067402230432</c:v>
                </c:pt>
                <c:pt idx="23">
                  <c:v>1520.034979136965</c:v>
                </c:pt>
                <c:pt idx="24">
                  <c:v>1890.149367503939</c:v>
                </c:pt>
              </c:numCache>
            </c:numRef>
          </c:xVal>
          <c:yVal>
            <c:numRef>
              <c:f>DATATABLE!$L$277:$L$301</c:f>
              <c:numCache>
                <c:ptCount val="25"/>
                <c:pt idx="0">
                  <c:v>-1.7482328414916377</c:v>
                </c:pt>
                <c:pt idx="1">
                  <c:v>1.7441617775118872</c:v>
                </c:pt>
                <c:pt idx="2">
                  <c:v>0.9848113439506527</c:v>
                </c:pt>
                <c:pt idx="3">
                  <c:v>0.22315937068837433</c:v>
                </c:pt>
                <c:pt idx="4">
                  <c:v>6.318424674137989</c:v>
                </c:pt>
                <c:pt idx="5">
                  <c:v>2.032512821827125</c:v>
                </c:pt>
                <c:pt idx="6">
                  <c:v>3.4825065959767967</c:v>
                </c:pt>
                <c:pt idx="7">
                  <c:v>5.7290193399231795</c:v>
                </c:pt>
                <c:pt idx="8">
                  <c:v>5.461935475642753</c:v>
                </c:pt>
                <c:pt idx="9">
                  <c:v>0.6007192706805935</c:v>
                </c:pt>
                <c:pt idx="10">
                  <c:v>0.6036413625679409</c:v>
                </c:pt>
                <c:pt idx="11">
                  <c:v>2.2456944179830343</c:v>
                </c:pt>
                <c:pt idx="12">
                  <c:v>2.948337276572931</c:v>
                </c:pt>
                <c:pt idx="13">
                  <c:v>-0.42375975069144434</c:v>
                </c:pt>
                <c:pt idx="14">
                  <c:v>2.3851475077366393</c:v>
                </c:pt>
                <c:pt idx="15">
                  <c:v>4.341349658877646</c:v>
                </c:pt>
                <c:pt idx="16">
                  <c:v>1.359579925105691</c:v>
                </c:pt>
                <c:pt idx="17">
                  <c:v>1.745359887813968</c:v>
                </c:pt>
                <c:pt idx="18">
                  <c:v>-6.182527767132041</c:v>
                </c:pt>
                <c:pt idx="19">
                  <c:v>-4.375114305211448</c:v>
                </c:pt>
                <c:pt idx="20">
                  <c:v>-5.2266238976558475</c:v>
                </c:pt>
                <c:pt idx="21">
                  <c:v>-6.062649788795805</c:v>
                </c:pt>
                <c:pt idx="22">
                  <c:v>-19.433673173088994</c:v>
                </c:pt>
                <c:pt idx="23">
                  <c:v>7.975073919656327</c:v>
                </c:pt>
                <c:pt idx="24">
                  <c:v>-3.884783893440514</c:v>
                </c:pt>
              </c:numCache>
            </c:numRef>
          </c:yVal>
          <c:smooth val="0"/>
        </c:ser>
        <c:ser>
          <c:idx val="20"/>
          <c:order val="23"/>
          <c:tx>
            <c:v>NA14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DATATABLE!$M$304:$M$325</c:f>
              <c:numCache>
                <c:ptCount val="22"/>
                <c:pt idx="0">
                  <c:v>13.54664076298051</c:v>
                </c:pt>
                <c:pt idx="1">
                  <c:v>34.3954886340444</c:v>
                </c:pt>
                <c:pt idx="2">
                  <c:v>41.19574423558451</c:v>
                </c:pt>
                <c:pt idx="3">
                  <c:v>42.13087407185021</c:v>
                </c:pt>
                <c:pt idx="4">
                  <c:v>58.11618073533859</c:v>
                </c:pt>
                <c:pt idx="5">
                  <c:v>68.36720268688045</c:v>
                </c:pt>
                <c:pt idx="6">
                  <c:v>87.32500690810775</c:v>
                </c:pt>
                <c:pt idx="7">
                  <c:v>90.8089111007625</c:v>
                </c:pt>
                <c:pt idx="8">
                  <c:v>96.4390674724862</c:v>
                </c:pt>
                <c:pt idx="9">
                  <c:v>97.0538326443567</c:v>
                </c:pt>
                <c:pt idx="10">
                  <c:v>166.19176596341876</c:v>
                </c:pt>
                <c:pt idx="11">
                  <c:v>227.64009022031152</c:v>
                </c:pt>
                <c:pt idx="12">
                  <c:v>448.0843367517092</c:v>
                </c:pt>
                <c:pt idx="13">
                  <c:v>555.021788994917</c:v>
                </c:pt>
                <c:pt idx="14">
                  <c:v>977.8126480651089</c:v>
                </c:pt>
                <c:pt idx="15">
                  <c:v>1032.4369959359644</c:v>
                </c:pt>
                <c:pt idx="16">
                  <c:v>1173.2845216309345</c:v>
                </c:pt>
                <c:pt idx="17">
                  <c:v>1264.3873584667062</c:v>
                </c:pt>
                <c:pt idx="18">
                  <c:v>1934.9788450424287</c:v>
                </c:pt>
                <c:pt idx="19">
                  <c:v>2656.3794271978454</c:v>
                </c:pt>
                <c:pt idx="20">
                  <c:v>2883.9804173688362</c:v>
                </c:pt>
                <c:pt idx="21">
                  <c:v>3235.003282614171</c:v>
                </c:pt>
              </c:numCache>
            </c:numRef>
          </c:xVal>
          <c:yVal>
            <c:numRef>
              <c:f>DATATABLE!$L$304:$L$325</c:f>
              <c:numCache>
                <c:ptCount val="22"/>
                <c:pt idx="0">
                  <c:v>1.5407894142796856</c:v>
                </c:pt>
                <c:pt idx="1">
                  <c:v>5.937216341184469</c:v>
                </c:pt>
                <c:pt idx="2">
                  <c:v>3.1383790287101467</c:v>
                </c:pt>
                <c:pt idx="3">
                  <c:v>-22.71678403375135</c:v>
                </c:pt>
                <c:pt idx="4">
                  <c:v>3.072376725866998</c:v>
                </c:pt>
                <c:pt idx="5">
                  <c:v>8.577470498588902</c:v>
                </c:pt>
                <c:pt idx="6">
                  <c:v>9.39338954324107</c:v>
                </c:pt>
                <c:pt idx="7">
                  <c:v>11.008262786188805</c:v>
                </c:pt>
                <c:pt idx="8">
                  <c:v>10.734064836989443</c:v>
                </c:pt>
                <c:pt idx="9">
                  <c:v>8.774258313614425</c:v>
                </c:pt>
                <c:pt idx="10">
                  <c:v>6.442221080144338</c:v>
                </c:pt>
                <c:pt idx="11">
                  <c:v>1.2450407299483317</c:v>
                </c:pt>
                <c:pt idx="12">
                  <c:v>-2.7076526964938905</c:v>
                </c:pt>
                <c:pt idx="13">
                  <c:v>-8.907581072462278</c:v>
                </c:pt>
                <c:pt idx="14">
                  <c:v>-5.38189806086078</c:v>
                </c:pt>
                <c:pt idx="15">
                  <c:v>3.9081810636934824</c:v>
                </c:pt>
                <c:pt idx="16">
                  <c:v>-11.839505847129583</c:v>
                </c:pt>
                <c:pt idx="17">
                  <c:v>-4.114946929973629</c:v>
                </c:pt>
                <c:pt idx="18">
                  <c:v>-4.80543796041868</c:v>
                </c:pt>
                <c:pt idx="19">
                  <c:v>-6.057687221335507</c:v>
                </c:pt>
                <c:pt idx="20">
                  <c:v>1.386717675024051</c:v>
                </c:pt>
                <c:pt idx="21">
                  <c:v>1.0874742883318682</c:v>
                </c:pt>
              </c:numCache>
            </c:numRef>
          </c:yVal>
          <c:smooth val="0"/>
        </c:ser>
        <c:axId val="20558233"/>
        <c:axId val="50806370"/>
      </c:scatterChart>
      <c:valAx>
        <c:axId val="20558233"/>
        <c:scaling>
          <c:orientation val="minMax"/>
          <c:max val="2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806370"/>
        <c:crossesAt val="-80"/>
        <c:crossBetween val="midCat"/>
        <c:dispUnits/>
        <c:majorUnit val="200"/>
        <c:minorUnit val="50"/>
      </c:valAx>
      <c:valAx>
        <c:axId val="50806370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558233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24"/>
        <c:delete val="1"/>
      </c:legendEntry>
      <c:legendEntry>
        <c:idx val="5"/>
        <c:delete val="1"/>
      </c:legendEntry>
      <c:legendEntry>
        <c:idx val="2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26"/>
        <c:delete val="1"/>
      </c:legendEntry>
      <c:legendEntry>
        <c:idx val="27"/>
        <c:delete val="1"/>
      </c:legendEntry>
      <c:layout>
        <c:manualLayout>
          <c:xMode val="edge"/>
          <c:yMode val="edge"/>
          <c:x val="0.91125"/>
          <c:y val="0.03275"/>
          <c:w val="0.0855"/>
          <c:h val="0.9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"/>
          <c:w val="0.9855"/>
          <c:h val="0.9575"/>
        </c:manualLayout>
      </c:layout>
      <c:scatterChart>
        <c:scatterStyle val="lineMarker"/>
        <c:varyColors val="0"/>
        <c:ser>
          <c:idx val="21"/>
          <c:order val="0"/>
          <c:tx>
            <c:v>Northward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2"/>
          <c:order val="1"/>
          <c:tx>
            <c:v>Westward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3"/>
          <c:order val="2"/>
          <c:tx>
            <c:v>Eastward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0"/>
          <c:order val="3"/>
          <c:tx>
            <c:v>NA01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CC"/>
              </a:solidFill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fixedVal"/>
            <c:val val="0"/>
            <c:noEndCap val="0"/>
          </c:errBars>
          <c:xVal>
            <c:numRef>
              <c:f>DATATABLE!$M$4:$M$31</c:f>
              <c:numCache>
                <c:ptCount val="28"/>
                <c:pt idx="0">
                  <c:v>71.9613133785952</c:v>
                </c:pt>
                <c:pt idx="1">
                  <c:v>176.60525925865642</c:v>
                </c:pt>
                <c:pt idx="2">
                  <c:v>177.64755241728597</c:v>
                </c:pt>
                <c:pt idx="3">
                  <c:v>178.95994674529135</c:v>
                </c:pt>
                <c:pt idx="4">
                  <c:v>179.6585755051056</c:v>
                </c:pt>
                <c:pt idx="5">
                  <c:v>180.4670792644761</c:v>
                </c:pt>
                <c:pt idx="6">
                  <c:v>180.87904450574982</c:v>
                </c:pt>
                <c:pt idx="7">
                  <c:v>181.86199745314627</c:v>
                </c:pt>
                <c:pt idx="8">
                  <c:v>183.8543890591967</c:v>
                </c:pt>
                <c:pt idx="9">
                  <c:v>185.020265289861</c:v>
                </c:pt>
                <c:pt idx="10">
                  <c:v>186.63494014615935</c:v>
                </c:pt>
                <c:pt idx="11">
                  <c:v>277.36621191863213</c:v>
                </c:pt>
                <c:pt idx="12">
                  <c:v>489.661074110786</c:v>
                </c:pt>
                <c:pt idx="13">
                  <c:v>970.9175949513823</c:v>
                </c:pt>
                <c:pt idx="14">
                  <c:v>992.191973528776</c:v>
                </c:pt>
                <c:pt idx="15">
                  <c:v>992.0214802887226</c:v>
                </c:pt>
                <c:pt idx="16">
                  <c:v>997.9472853662566</c:v>
                </c:pt>
                <c:pt idx="17">
                  <c:v>1007.9192198992332</c:v>
                </c:pt>
                <c:pt idx="18">
                  <c:v>1013.3990884389164</c:v>
                </c:pt>
                <c:pt idx="19">
                  <c:v>1031.309268263769</c:v>
                </c:pt>
                <c:pt idx="20">
                  <c:v>1072.0624308812646</c:v>
                </c:pt>
                <c:pt idx="21">
                  <c:v>1082.7121944454154</c:v>
                </c:pt>
                <c:pt idx="22">
                  <c:v>1168.1291219073453</c:v>
                </c:pt>
                <c:pt idx="23">
                  <c:v>1300.7008679126525</c:v>
                </c:pt>
                <c:pt idx="24">
                  <c:v>1351.3662749095242</c:v>
                </c:pt>
                <c:pt idx="25">
                  <c:v>1550.8012833599223</c:v>
                </c:pt>
                <c:pt idx="26">
                  <c:v>1758.4729848330076</c:v>
                </c:pt>
                <c:pt idx="27">
                  <c:v>1640.3510629058057</c:v>
                </c:pt>
              </c:numCache>
            </c:numRef>
          </c:xVal>
          <c:yVal>
            <c:numRef>
              <c:f>DATATABLE!$L$4:$L$31</c:f>
              <c:numCache>
                <c:ptCount val="28"/>
                <c:pt idx="0">
                  <c:v>4.826813826114583</c:v>
                </c:pt>
                <c:pt idx="1">
                  <c:v>-1.5784264402115784</c:v>
                </c:pt>
                <c:pt idx="2">
                  <c:v>1.6215869580441293</c:v>
                </c:pt>
                <c:pt idx="3">
                  <c:v>-3.9164125184206986</c:v>
                </c:pt>
                <c:pt idx="4">
                  <c:v>-1.118347843724577</c:v>
                </c:pt>
                <c:pt idx="5">
                  <c:v>-4.081351325304317</c:v>
                </c:pt>
                <c:pt idx="6">
                  <c:v>-3.1768309062560016</c:v>
                </c:pt>
                <c:pt idx="7">
                  <c:v>-1.861727177264428</c:v>
                </c:pt>
                <c:pt idx="8">
                  <c:v>-6.2992952437809455</c:v>
                </c:pt>
                <c:pt idx="9">
                  <c:v>-8.418172197099638</c:v>
                </c:pt>
                <c:pt idx="10">
                  <c:v>-9.061996196710576</c:v>
                </c:pt>
                <c:pt idx="11">
                  <c:v>-1.924720165371286</c:v>
                </c:pt>
                <c:pt idx="12">
                  <c:v>-11.254842348718785</c:v>
                </c:pt>
                <c:pt idx="13">
                  <c:v>-7.383911301786751</c:v>
                </c:pt>
                <c:pt idx="14">
                  <c:v>0.7233665942355298</c:v>
                </c:pt>
                <c:pt idx="15">
                  <c:v>-5.878462836858801</c:v>
                </c:pt>
                <c:pt idx="16">
                  <c:v>-2.072858612018581</c:v>
                </c:pt>
                <c:pt idx="17">
                  <c:v>-0.5893605836945432</c:v>
                </c:pt>
                <c:pt idx="18">
                  <c:v>-0.1805096770898469</c:v>
                </c:pt>
                <c:pt idx="19">
                  <c:v>-3.826439132271454</c:v>
                </c:pt>
                <c:pt idx="20">
                  <c:v>0.04576879754667407</c:v>
                </c:pt>
                <c:pt idx="21">
                  <c:v>1.8724450312604717</c:v>
                </c:pt>
                <c:pt idx="22">
                  <c:v>4.789738958105615</c:v>
                </c:pt>
                <c:pt idx="23">
                  <c:v>-0.5142766538509764</c:v>
                </c:pt>
                <c:pt idx="24">
                  <c:v>8.427118130855149</c:v>
                </c:pt>
                <c:pt idx="25">
                  <c:v>-0.456527096129556</c:v>
                </c:pt>
                <c:pt idx="26">
                  <c:v>-0.7554799306560784</c:v>
                </c:pt>
                <c:pt idx="27">
                  <c:v>1.1818506255282017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-49.56964753101478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4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-34.74196870527524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5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-20.10198201657154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6"/>
          <c:order val="9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10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ser>
          <c:idx val="10"/>
          <c:order val="11"/>
          <c:tx>
            <c:v>NA02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DATATABLE!$M$33:$M$55</c:f>
              <c:numCache>
                <c:ptCount val="23"/>
                <c:pt idx="0">
                  <c:v>4.349973634842276</c:v>
                </c:pt>
                <c:pt idx="1">
                  <c:v>71.72643354690032</c:v>
                </c:pt>
                <c:pt idx="2">
                  <c:v>77.34772622579244</c:v>
                </c:pt>
                <c:pt idx="3">
                  <c:v>137.7684904720554</c:v>
                </c:pt>
                <c:pt idx="4">
                  <c:v>153.7855001858383</c:v>
                </c:pt>
                <c:pt idx="5">
                  <c:v>157.82938463316407</c:v>
                </c:pt>
                <c:pt idx="6">
                  <c:v>184.97062780776324</c:v>
                </c:pt>
                <c:pt idx="7">
                  <c:v>253.69274885600234</c:v>
                </c:pt>
                <c:pt idx="8">
                  <c:v>278.01202744934</c:v>
                </c:pt>
                <c:pt idx="9">
                  <c:v>1258.043226908156</c:v>
                </c:pt>
                <c:pt idx="10">
                  <c:v>659.200740090206</c:v>
                </c:pt>
                <c:pt idx="11">
                  <c:v>1109.3740112699575</c:v>
                </c:pt>
                <c:pt idx="12">
                  <c:v>995.827243056088</c:v>
                </c:pt>
                <c:pt idx="13">
                  <c:v>1011.2380265165185</c:v>
                </c:pt>
                <c:pt idx="14">
                  <c:v>1053.5202857730426</c:v>
                </c:pt>
                <c:pt idx="15">
                  <c:v>1134.304534836649</c:v>
                </c:pt>
                <c:pt idx="16">
                  <c:v>1173.5093287390623</c:v>
                </c:pt>
                <c:pt idx="17">
                  <c:v>1221.8477820685741</c:v>
                </c:pt>
                <c:pt idx="18">
                  <c:v>1283.1545144307638</c:v>
                </c:pt>
                <c:pt idx="19">
                  <c:v>2396.507625516288</c:v>
                </c:pt>
                <c:pt idx="20">
                  <c:v>1328.6793830379202</c:v>
                </c:pt>
                <c:pt idx="21">
                  <c:v>1421.7862652249273</c:v>
                </c:pt>
                <c:pt idx="22">
                  <c:v>1573.9264234865705</c:v>
                </c:pt>
              </c:numCache>
            </c:numRef>
          </c:xVal>
          <c:yVal>
            <c:numRef>
              <c:f>DATATABLE!$L$33:$L$55</c:f>
              <c:numCache>
                <c:ptCount val="23"/>
                <c:pt idx="0">
                  <c:v>7.962895700791871</c:v>
                </c:pt>
                <c:pt idx="1">
                  <c:v>6.525606372426473</c:v>
                </c:pt>
                <c:pt idx="2">
                  <c:v>5.773462406308027</c:v>
                </c:pt>
                <c:pt idx="3">
                  <c:v>2.362435610928947</c:v>
                </c:pt>
                <c:pt idx="4">
                  <c:v>1.8948239564423368</c:v>
                </c:pt>
                <c:pt idx="5">
                  <c:v>0.7535771694780806</c:v>
                </c:pt>
                <c:pt idx="6">
                  <c:v>-2.417231135178578</c:v>
                </c:pt>
                <c:pt idx="7">
                  <c:v>-1.7604568722337184</c:v>
                </c:pt>
                <c:pt idx="8">
                  <c:v>0.7964137215413551</c:v>
                </c:pt>
                <c:pt idx="9">
                  <c:v>0.01305709856822479</c:v>
                </c:pt>
                <c:pt idx="10">
                  <c:v>-6.872542534209459</c:v>
                </c:pt>
                <c:pt idx="11">
                  <c:v>-1.076214712134283</c:v>
                </c:pt>
                <c:pt idx="12">
                  <c:v>-0.46655953599508204</c:v>
                </c:pt>
                <c:pt idx="13">
                  <c:v>2.208852019746387</c:v>
                </c:pt>
                <c:pt idx="14">
                  <c:v>-1.2829777418174266</c:v>
                </c:pt>
                <c:pt idx="15">
                  <c:v>0.012258922133278505</c:v>
                </c:pt>
                <c:pt idx="16">
                  <c:v>-0.5400953959574746</c:v>
                </c:pt>
                <c:pt idx="17">
                  <c:v>1.1838586599891336</c:v>
                </c:pt>
                <c:pt idx="18">
                  <c:v>2.625966430586412</c:v>
                </c:pt>
                <c:pt idx="19">
                  <c:v>-11.7363989036531</c:v>
                </c:pt>
                <c:pt idx="20">
                  <c:v>0.6818206877571058</c:v>
                </c:pt>
                <c:pt idx="21">
                  <c:v>5.709248317621628</c:v>
                </c:pt>
                <c:pt idx="22">
                  <c:v>6.904069193439976</c:v>
                </c:pt>
              </c:numCache>
            </c:numRef>
          </c:yVal>
          <c:smooth val="0"/>
        </c:ser>
        <c:ser>
          <c:idx val="8"/>
          <c:order val="12"/>
          <c:tx>
            <c:v>NA03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DATATABLE!$M$57:$M$76</c:f>
              <c:numCache>
                <c:ptCount val="20"/>
                <c:pt idx="0">
                  <c:v>51.74538634371004</c:v>
                </c:pt>
                <c:pt idx="1">
                  <c:v>52.2976082486544</c:v>
                </c:pt>
                <c:pt idx="2">
                  <c:v>53.582551676607544</c:v>
                </c:pt>
                <c:pt idx="3">
                  <c:v>53.87525237556214</c:v>
                </c:pt>
                <c:pt idx="4">
                  <c:v>55.753375051416185</c:v>
                </c:pt>
                <c:pt idx="5">
                  <c:v>152.37336933984312</c:v>
                </c:pt>
                <c:pt idx="6">
                  <c:v>180.35679995256805</c:v>
                </c:pt>
                <c:pt idx="7">
                  <c:v>202.83147965748807</c:v>
                </c:pt>
                <c:pt idx="8">
                  <c:v>260.533433230353</c:v>
                </c:pt>
                <c:pt idx="9">
                  <c:v>274.6550069863732</c:v>
                </c:pt>
                <c:pt idx="10">
                  <c:v>298.91587120794503</c:v>
                </c:pt>
                <c:pt idx="11">
                  <c:v>612.136417868398</c:v>
                </c:pt>
                <c:pt idx="12">
                  <c:v>1006.7796624185537</c:v>
                </c:pt>
                <c:pt idx="13">
                  <c:v>1086.2958701529697</c:v>
                </c:pt>
                <c:pt idx="14">
                  <c:v>1096.7948299127897</c:v>
                </c:pt>
                <c:pt idx="15">
                  <c:v>1344.8005602198716</c:v>
                </c:pt>
                <c:pt idx="16">
                  <c:v>1333.8564490434744</c:v>
                </c:pt>
                <c:pt idx="17">
                  <c:v>1310.6914335309361</c:v>
                </c:pt>
                <c:pt idx="18">
                  <c:v>1163.8263145791673</c:v>
                </c:pt>
                <c:pt idx="19">
                  <c:v>1505.3059379594235</c:v>
                </c:pt>
              </c:numCache>
            </c:numRef>
          </c:xVal>
          <c:yVal>
            <c:numRef>
              <c:f>DATATABLE!$L$57:$L$76</c:f>
              <c:numCache>
                <c:ptCount val="20"/>
                <c:pt idx="0">
                  <c:v>3.522261604173326</c:v>
                </c:pt>
                <c:pt idx="1">
                  <c:v>5.928901681483722</c:v>
                </c:pt>
                <c:pt idx="2">
                  <c:v>7.772191606315903</c:v>
                </c:pt>
                <c:pt idx="3">
                  <c:v>5.43300538496636</c:v>
                </c:pt>
                <c:pt idx="4">
                  <c:v>7.393349931214298</c:v>
                </c:pt>
                <c:pt idx="5">
                  <c:v>7.53860099132062</c:v>
                </c:pt>
                <c:pt idx="6">
                  <c:v>-1.9766324283318155</c:v>
                </c:pt>
                <c:pt idx="7">
                  <c:v>-1.3849686182573435</c:v>
                </c:pt>
                <c:pt idx="8">
                  <c:v>-3.077640989429221</c:v>
                </c:pt>
                <c:pt idx="9">
                  <c:v>-2.354653268778729</c:v>
                </c:pt>
                <c:pt idx="10">
                  <c:v>-0.17826307124182494</c:v>
                </c:pt>
                <c:pt idx="11">
                  <c:v>-19.525594560197668</c:v>
                </c:pt>
                <c:pt idx="12">
                  <c:v>-2.505161844752158</c:v>
                </c:pt>
                <c:pt idx="13">
                  <c:v>-1.603365368069954</c:v>
                </c:pt>
                <c:pt idx="14">
                  <c:v>11.081060934962395</c:v>
                </c:pt>
                <c:pt idx="15">
                  <c:v>-3.2393256163506754</c:v>
                </c:pt>
                <c:pt idx="16">
                  <c:v>0.34344911874515316</c:v>
                </c:pt>
                <c:pt idx="17">
                  <c:v>1.3020376945408245</c:v>
                </c:pt>
                <c:pt idx="18">
                  <c:v>-0.2546047535253677</c:v>
                </c:pt>
                <c:pt idx="19">
                  <c:v>4.427230400355952</c:v>
                </c:pt>
              </c:numCache>
            </c:numRef>
          </c:yVal>
          <c:smooth val="0"/>
        </c:ser>
        <c:ser>
          <c:idx val="9"/>
          <c:order val="13"/>
          <c:tx>
            <c:v>NA04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DATATABLE!$M$78:$M$97</c:f>
              <c:numCache>
                <c:ptCount val="20"/>
                <c:pt idx="0">
                  <c:v>52.672692795327244</c:v>
                </c:pt>
                <c:pt idx="1">
                  <c:v>964.2246305216045</c:v>
                </c:pt>
                <c:pt idx="2">
                  <c:v>1011.4422761535246</c:v>
                </c:pt>
                <c:pt idx="3">
                  <c:v>1473.4106458256977</c:v>
                </c:pt>
                <c:pt idx="4">
                  <c:v>244.03386525084684</c:v>
                </c:pt>
                <c:pt idx="5">
                  <c:v>1111.4108860392162</c:v>
                </c:pt>
                <c:pt idx="6">
                  <c:v>1089.6737742916273</c:v>
                </c:pt>
                <c:pt idx="7">
                  <c:v>1027.0550444317196</c:v>
                </c:pt>
                <c:pt idx="8">
                  <c:v>1343.961410399855</c:v>
                </c:pt>
                <c:pt idx="9">
                  <c:v>92.00592732987654</c:v>
                </c:pt>
                <c:pt idx="10">
                  <c:v>1605.5827492057895</c:v>
                </c:pt>
                <c:pt idx="11">
                  <c:v>189.32919679746445</c:v>
                </c:pt>
                <c:pt idx="12">
                  <c:v>852.4013060700875</c:v>
                </c:pt>
                <c:pt idx="13">
                  <c:v>1284.90660804168</c:v>
                </c:pt>
                <c:pt idx="14">
                  <c:v>986.9443244052212</c:v>
                </c:pt>
                <c:pt idx="15">
                  <c:v>188.36112974306383</c:v>
                </c:pt>
                <c:pt idx="16">
                  <c:v>160.09482928386282</c:v>
                </c:pt>
                <c:pt idx="17">
                  <c:v>179.45301575043084</c:v>
                </c:pt>
                <c:pt idx="18">
                  <c:v>1994.541517350676</c:v>
                </c:pt>
                <c:pt idx="19">
                  <c:v>1676.5875586574916</c:v>
                </c:pt>
              </c:numCache>
            </c:numRef>
          </c:xVal>
          <c:yVal>
            <c:numRef>
              <c:f>DATATABLE!$L$78:$L$97</c:f>
              <c:numCache>
                <c:ptCount val="20"/>
                <c:pt idx="0">
                  <c:v>6.693489358190784</c:v>
                </c:pt>
                <c:pt idx="1">
                  <c:v>-3.8068373232066586</c:v>
                </c:pt>
                <c:pt idx="2">
                  <c:v>8.086445281156074</c:v>
                </c:pt>
                <c:pt idx="3">
                  <c:v>3.1874190133188476</c:v>
                </c:pt>
                <c:pt idx="4">
                  <c:v>-4.694968531006839</c:v>
                </c:pt>
                <c:pt idx="5">
                  <c:v>-0.2720445738165995</c:v>
                </c:pt>
                <c:pt idx="6">
                  <c:v>-0.4923757080651743</c:v>
                </c:pt>
                <c:pt idx="7">
                  <c:v>-0.8187778034815192</c:v>
                </c:pt>
                <c:pt idx="8">
                  <c:v>3.713382218476812</c:v>
                </c:pt>
                <c:pt idx="9">
                  <c:v>10.023126611783706</c:v>
                </c:pt>
                <c:pt idx="10">
                  <c:v>8.587657611577626</c:v>
                </c:pt>
                <c:pt idx="11">
                  <c:v>-2.6209209755631244</c:v>
                </c:pt>
                <c:pt idx="12">
                  <c:v>-12.930175010703282</c:v>
                </c:pt>
                <c:pt idx="13">
                  <c:v>2.363881479655915</c:v>
                </c:pt>
                <c:pt idx="14">
                  <c:v>-0.18742691058140148</c:v>
                </c:pt>
                <c:pt idx="15">
                  <c:v>-7.621239506585243</c:v>
                </c:pt>
                <c:pt idx="16">
                  <c:v>-4.1793318723301285</c:v>
                </c:pt>
                <c:pt idx="17">
                  <c:v>-6.709239451082284</c:v>
                </c:pt>
                <c:pt idx="18">
                  <c:v>-0.6390083208426496</c:v>
                </c:pt>
                <c:pt idx="19">
                  <c:v>2.8440668257126758</c:v>
                </c:pt>
              </c:numCache>
            </c:numRef>
          </c:yVal>
          <c:smooth val="0"/>
        </c:ser>
        <c:ser>
          <c:idx val="11"/>
          <c:order val="14"/>
          <c:tx>
            <c:v>NA05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99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DATATABLE!$M$99:$M$121</c:f>
              <c:numCache>
                <c:ptCount val="23"/>
                <c:pt idx="0">
                  <c:v>69.11084846723324</c:v>
                </c:pt>
                <c:pt idx="1">
                  <c:v>75.20307621417855</c:v>
                </c:pt>
                <c:pt idx="2">
                  <c:v>233.87418222989095</c:v>
                </c:pt>
                <c:pt idx="3">
                  <c:v>238.47131174788575</c:v>
                </c:pt>
                <c:pt idx="4">
                  <c:v>565.2915061201019</c:v>
                </c:pt>
                <c:pt idx="5">
                  <c:v>1033.833883995751</c:v>
                </c:pt>
                <c:pt idx="6">
                  <c:v>72.25942332299662</c:v>
                </c:pt>
                <c:pt idx="7">
                  <c:v>74.72771071744725</c:v>
                </c:pt>
                <c:pt idx="8">
                  <c:v>76.78285396005022</c:v>
                </c:pt>
                <c:pt idx="9">
                  <c:v>79.79877927616899</c:v>
                </c:pt>
                <c:pt idx="10">
                  <c:v>87.66328003437062</c:v>
                </c:pt>
                <c:pt idx="11">
                  <c:v>242.74657784349978</c:v>
                </c:pt>
                <c:pt idx="12">
                  <c:v>662.4191611080657</c:v>
                </c:pt>
                <c:pt idx="13">
                  <c:v>78.96915189817418</c:v>
                </c:pt>
                <c:pt idx="14">
                  <c:v>90.89034420937452</c:v>
                </c:pt>
                <c:pt idx="15">
                  <c:v>82.20235757158284</c:v>
                </c:pt>
                <c:pt idx="16">
                  <c:v>2082.8400911340264</c:v>
                </c:pt>
                <c:pt idx="17">
                  <c:v>2688.398903031479</c:v>
                </c:pt>
                <c:pt idx="18">
                  <c:v>109.72028835183647</c:v>
                </c:pt>
                <c:pt idx="19">
                  <c:v>271.57028270720133</c:v>
                </c:pt>
                <c:pt idx="20">
                  <c:v>250.47500835844005</c:v>
                </c:pt>
                <c:pt idx="21">
                  <c:v>486.175866423536</c:v>
                </c:pt>
                <c:pt idx="22">
                  <c:v>1547.0472512102488</c:v>
                </c:pt>
              </c:numCache>
            </c:numRef>
          </c:xVal>
          <c:yVal>
            <c:numRef>
              <c:f>DATATABLE!$L$99:$L$121</c:f>
              <c:numCache>
                <c:ptCount val="23"/>
                <c:pt idx="0">
                  <c:v>7.4582606883258675</c:v>
                </c:pt>
                <c:pt idx="1">
                  <c:v>2.40126704002117</c:v>
                </c:pt>
                <c:pt idx="2">
                  <c:v>1.5806808449362102</c:v>
                </c:pt>
                <c:pt idx="3">
                  <c:v>-7.583377834679795</c:v>
                </c:pt>
                <c:pt idx="4">
                  <c:v>-1.4096210833832952</c:v>
                </c:pt>
                <c:pt idx="5">
                  <c:v>-1.8324892097540075</c:v>
                </c:pt>
                <c:pt idx="6">
                  <c:v>7.188498611071824</c:v>
                </c:pt>
                <c:pt idx="7">
                  <c:v>5.297026470957621</c:v>
                </c:pt>
                <c:pt idx="8">
                  <c:v>6.52930418866413</c:v>
                </c:pt>
                <c:pt idx="9">
                  <c:v>8.685166378982512</c:v>
                </c:pt>
                <c:pt idx="10">
                  <c:v>9.262089717484745</c:v>
                </c:pt>
                <c:pt idx="11">
                  <c:v>-3.211239889951668</c:v>
                </c:pt>
                <c:pt idx="12">
                  <c:v>0.7528832382467148</c:v>
                </c:pt>
                <c:pt idx="13">
                  <c:v>6.0956179535734725</c:v>
                </c:pt>
                <c:pt idx="14">
                  <c:v>7.463552682959484</c:v>
                </c:pt>
                <c:pt idx="15">
                  <c:v>10.962654204020073</c:v>
                </c:pt>
                <c:pt idx="16">
                  <c:v>1.9514800533873882</c:v>
                </c:pt>
                <c:pt idx="17">
                  <c:v>-2.4846036227573984</c:v>
                </c:pt>
                <c:pt idx="18">
                  <c:v>11.70899207334184</c:v>
                </c:pt>
                <c:pt idx="19">
                  <c:v>-0.16884315700540564</c:v>
                </c:pt>
                <c:pt idx="20">
                  <c:v>-2.501544344542773</c:v>
                </c:pt>
                <c:pt idx="21">
                  <c:v>-7.825569861179239</c:v>
                </c:pt>
                <c:pt idx="22">
                  <c:v>-0.3876861116777437</c:v>
                </c:pt>
              </c:numCache>
            </c:numRef>
          </c:yVal>
          <c:smooth val="0"/>
        </c:ser>
        <c:ser>
          <c:idx val="12"/>
          <c:order val="15"/>
          <c:tx>
            <c:v>NA06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DATATABLE!$M$123:$M$142</c:f>
              <c:numCache>
                <c:ptCount val="20"/>
                <c:pt idx="0">
                  <c:v>80.16312906025357</c:v>
                </c:pt>
                <c:pt idx="1">
                  <c:v>198.2013749130019</c:v>
                </c:pt>
                <c:pt idx="2">
                  <c:v>909.6531718601442</c:v>
                </c:pt>
                <c:pt idx="3">
                  <c:v>951.9674738154371</c:v>
                </c:pt>
                <c:pt idx="4">
                  <c:v>201.44428773848287</c:v>
                </c:pt>
                <c:pt idx="5">
                  <c:v>205.06682602998205</c:v>
                </c:pt>
                <c:pt idx="6">
                  <c:v>200.61671770469098</c:v>
                </c:pt>
                <c:pt idx="7">
                  <c:v>213.1280920019679</c:v>
                </c:pt>
                <c:pt idx="8">
                  <c:v>473.5627485667408</c:v>
                </c:pt>
                <c:pt idx="9">
                  <c:v>988.4281063621875</c:v>
                </c:pt>
                <c:pt idx="10">
                  <c:v>1066.728995491857</c:v>
                </c:pt>
                <c:pt idx="11">
                  <c:v>1243.1634742440021</c:v>
                </c:pt>
                <c:pt idx="12">
                  <c:v>1328.7646290256039</c:v>
                </c:pt>
                <c:pt idx="13">
                  <c:v>1395.151969807395</c:v>
                </c:pt>
                <c:pt idx="14">
                  <c:v>1430.8105126479718</c:v>
                </c:pt>
                <c:pt idx="15">
                  <c:v>1461.4200270183367</c:v>
                </c:pt>
                <c:pt idx="16">
                  <c:v>1553.3576221511437</c:v>
                </c:pt>
                <c:pt idx="17">
                  <c:v>1789.8880260597061</c:v>
                </c:pt>
                <c:pt idx="18">
                  <c:v>1845.9512025534736</c:v>
                </c:pt>
                <c:pt idx="19">
                  <c:v>2084.5398850604065</c:v>
                </c:pt>
              </c:numCache>
            </c:numRef>
          </c:xVal>
          <c:yVal>
            <c:numRef>
              <c:f>DATATABLE!$L$123:$L$142</c:f>
              <c:numCache>
                <c:ptCount val="20"/>
                <c:pt idx="0">
                  <c:v>8.30796299505474</c:v>
                </c:pt>
                <c:pt idx="1">
                  <c:v>-3.4782677281949512</c:v>
                </c:pt>
                <c:pt idx="2">
                  <c:v>-10.005689018820174</c:v>
                </c:pt>
                <c:pt idx="3">
                  <c:v>0.6922881119289841</c:v>
                </c:pt>
                <c:pt idx="4">
                  <c:v>-3.930130627220719</c:v>
                </c:pt>
                <c:pt idx="5">
                  <c:v>-8.959740218259205</c:v>
                </c:pt>
                <c:pt idx="6">
                  <c:v>-2.2657923792987154</c:v>
                </c:pt>
                <c:pt idx="7">
                  <c:v>-7.784715527295561</c:v>
                </c:pt>
                <c:pt idx="8">
                  <c:v>-8.583254144759156</c:v>
                </c:pt>
                <c:pt idx="9">
                  <c:v>1.9697927709342082</c:v>
                </c:pt>
                <c:pt idx="10">
                  <c:v>0.9235169809588044</c:v>
                </c:pt>
                <c:pt idx="11">
                  <c:v>-4.16690733102434</c:v>
                </c:pt>
                <c:pt idx="12">
                  <c:v>0.9072472027474625</c:v>
                </c:pt>
                <c:pt idx="13">
                  <c:v>-3.092092656067048</c:v>
                </c:pt>
                <c:pt idx="14">
                  <c:v>-1.1299816685558468</c:v>
                </c:pt>
                <c:pt idx="15">
                  <c:v>1.8083514336867161</c:v>
                </c:pt>
                <c:pt idx="16">
                  <c:v>1.2949768645579056</c:v>
                </c:pt>
                <c:pt idx="17">
                  <c:v>-0.6426910030629347</c:v>
                </c:pt>
                <c:pt idx="18">
                  <c:v>5.969029006575343</c:v>
                </c:pt>
                <c:pt idx="19">
                  <c:v>-8.72154085236967</c:v>
                </c:pt>
              </c:numCache>
            </c:numRef>
          </c:yVal>
          <c:smooth val="0"/>
        </c:ser>
        <c:ser>
          <c:idx val="13"/>
          <c:order val="16"/>
          <c:tx>
            <c:v>NA07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DATATABLE!$M$144:$M$167</c:f>
              <c:numCache>
                <c:ptCount val="24"/>
                <c:pt idx="0">
                  <c:v>176.15055618221703</c:v>
                </c:pt>
                <c:pt idx="1">
                  <c:v>736.6287774621588</c:v>
                </c:pt>
                <c:pt idx="2">
                  <c:v>988.8406857832401</c:v>
                </c:pt>
                <c:pt idx="3">
                  <c:v>994.6806103319639</c:v>
                </c:pt>
                <c:pt idx="4">
                  <c:v>999.9823960048528</c:v>
                </c:pt>
                <c:pt idx="5">
                  <c:v>1002.5178536004515</c:v>
                </c:pt>
                <c:pt idx="6">
                  <c:v>1016.0272041389878</c:v>
                </c:pt>
                <c:pt idx="7">
                  <c:v>1009.0903698581643</c:v>
                </c:pt>
                <c:pt idx="8">
                  <c:v>1016.3868277328</c:v>
                </c:pt>
                <c:pt idx="9">
                  <c:v>1019.6786474648322</c:v>
                </c:pt>
                <c:pt idx="10">
                  <c:v>1020.6190558585871</c:v>
                </c:pt>
                <c:pt idx="11">
                  <c:v>1032.096964709659</c:v>
                </c:pt>
                <c:pt idx="12">
                  <c:v>1040.5871048274362</c:v>
                </c:pt>
                <c:pt idx="13">
                  <c:v>1066.966204127525</c:v>
                </c:pt>
                <c:pt idx="14">
                  <c:v>1089.8378130623803</c:v>
                </c:pt>
                <c:pt idx="15">
                  <c:v>1101.9487822870003</c:v>
                </c:pt>
                <c:pt idx="16">
                  <c:v>1125.8380193468604</c:v>
                </c:pt>
                <c:pt idx="17">
                  <c:v>1170.797947713573</c:v>
                </c:pt>
                <c:pt idx="18">
                  <c:v>1484.1867847441247</c:v>
                </c:pt>
                <c:pt idx="19">
                  <c:v>2011.8398852456658</c:v>
                </c:pt>
                <c:pt idx="20">
                  <c:v>1200.940950390187</c:v>
                </c:pt>
                <c:pt idx="21">
                  <c:v>1264.0295341062877</c:v>
                </c:pt>
                <c:pt idx="22">
                  <c:v>1310.1975138872488</c:v>
                </c:pt>
                <c:pt idx="23">
                  <c:v>1348.3885144565754</c:v>
                </c:pt>
              </c:numCache>
            </c:numRef>
          </c:xVal>
          <c:yVal>
            <c:numRef>
              <c:f>DATATABLE!$L$144:$L$167</c:f>
              <c:numCache>
                <c:ptCount val="24"/>
                <c:pt idx="0">
                  <c:v>-7.529399554422024</c:v>
                </c:pt>
                <c:pt idx="1">
                  <c:v>-7.058208065026906</c:v>
                </c:pt>
                <c:pt idx="2">
                  <c:v>-2.2541666337369213</c:v>
                </c:pt>
                <c:pt idx="3">
                  <c:v>-2.7351157571694715</c:v>
                </c:pt>
                <c:pt idx="4">
                  <c:v>1.2477211587072816</c:v>
                </c:pt>
                <c:pt idx="5">
                  <c:v>-5.9431810467877275</c:v>
                </c:pt>
                <c:pt idx="6">
                  <c:v>1.6341545719692256</c:v>
                </c:pt>
                <c:pt idx="7">
                  <c:v>-0.9081748190361789</c:v>
                </c:pt>
                <c:pt idx="8">
                  <c:v>-1.282116611908935</c:v>
                </c:pt>
                <c:pt idx="9">
                  <c:v>-1.235994276776698</c:v>
                </c:pt>
                <c:pt idx="10">
                  <c:v>-0.13313160567598525</c:v>
                </c:pt>
                <c:pt idx="11">
                  <c:v>-0.7044691100718488</c:v>
                </c:pt>
                <c:pt idx="12">
                  <c:v>0.4615225716511955</c:v>
                </c:pt>
                <c:pt idx="13">
                  <c:v>-1.610514395757568</c:v>
                </c:pt>
                <c:pt idx="14">
                  <c:v>0.0009511567558899703</c:v>
                </c:pt>
                <c:pt idx="15">
                  <c:v>0.046621804110946075</c:v>
                </c:pt>
                <c:pt idx="16">
                  <c:v>-5.042913332818611</c:v>
                </c:pt>
                <c:pt idx="17">
                  <c:v>1.2426201183682644</c:v>
                </c:pt>
                <c:pt idx="18">
                  <c:v>2.7852463213076986</c:v>
                </c:pt>
                <c:pt idx="19">
                  <c:v>-9.170523770059802</c:v>
                </c:pt>
                <c:pt idx="20">
                  <c:v>1.0754666484228175</c:v>
                </c:pt>
                <c:pt idx="21">
                  <c:v>2.7412702604637564</c:v>
                </c:pt>
                <c:pt idx="22">
                  <c:v>-1.6568748822406671</c:v>
                </c:pt>
                <c:pt idx="23">
                  <c:v>5.073833958383655</c:v>
                </c:pt>
              </c:numCache>
            </c:numRef>
          </c:yVal>
          <c:smooth val="0"/>
        </c:ser>
        <c:ser>
          <c:idx val="14"/>
          <c:order val="17"/>
          <c:tx>
            <c:v>NA08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DATATABLE!$M$169:$M$188</c:f>
              <c:numCache>
                <c:ptCount val="20"/>
                <c:pt idx="0">
                  <c:v>31.343289699315108</c:v>
                </c:pt>
                <c:pt idx="1">
                  <c:v>145.8634247283497</c:v>
                </c:pt>
                <c:pt idx="2">
                  <c:v>165.27602146031083</c:v>
                </c:pt>
                <c:pt idx="3">
                  <c:v>202.4641288305206</c:v>
                </c:pt>
                <c:pt idx="4">
                  <c:v>277.9218620801443</c:v>
                </c:pt>
                <c:pt idx="5">
                  <c:v>31.343289699315108</c:v>
                </c:pt>
                <c:pt idx="6">
                  <c:v>165.27602146031083</c:v>
                </c:pt>
                <c:pt idx="7">
                  <c:v>287.8559863352691</c:v>
                </c:pt>
                <c:pt idx="8">
                  <c:v>987.2365467825238</c:v>
                </c:pt>
                <c:pt idx="9">
                  <c:v>1024.4971413743142</c:v>
                </c:pt>
                <c:pt idx="10">
                  <c:v>1011.1695328135063</c:v>
                </c:pt>
                <c:pt idx="11">
                  <c:v>1083.6488734055945</c:v>
                </c:pt>
                <c:pt idx="12">
                  <c:v>1083.6488734055945</c:v>
                </c:pt>
                <c:pt idx="13">
                  <c:v>1495.9339822924496</c:v>
                </c:pt>
                <c:pt idx="14">
                  <c:v>182.4547680002048</c:v>
                </c:pt>
                <c:pt idx="15">
                  <c:v>1133.0981580808698</c:v>
                </c:pt>
                <c:pt idx="16">
                  <c:v>1148.5693854301603</c:v>
                </c:pt>
                <c:pt idx="17">
                  <c:v>1143.9713818000696</c:v>
                </c:pt>
                <c:pt idx="18">
                  <c:v>1192.2767274730786</c:v>
                </c:pt>
                <c:pt idx="19">
                  <c:v>1147.1349564330806</c:v>
                </c:pt>
              </c:numCache>
            </c:numRef>
          </c:xVal>
          <c:yVal>
            <c:numRef>
              <c:f>DATATABLE!$L$169:$L$188</c:f>
              <c:numCache>
                <c:ptCount val="20"/>
                <c:pt idx="0">
                  <c:v>-18.028810847644205</c:v>
                </c:pt>
                <c:pt idx="1">
                  <c:v>-17.030543375122466</c:v>
                </c:pt>
                <c:pt idx="2">
                  <c:v>6.517367828885766</c:v>
                </c:pt>
                <c:pt idx="3">
                  <c:v>-0.7124784395403878</c:v>
                </c:pt>
                <c:pt idx="4">
                  <c:v>0.5524847068575138</c:v>
                </c:pt>
                <c:pt idx="5">
                  <c:v>-1.5192033626029395</c:v>
                </c:pt>
                <c:pt idx="6">
                  <c:v>-0.7231864065978761</c:v>
                </c:pt>
                <c:pt idx="7">
                  <c:v>-15.482291417315519</c:v>
                </c:pt>
                <c:pt idx="8">
                  <c:v>-1.2377645100233543</c:v>
                </c:pt>
                <c:pt idx="9">
                  <c:v>2.3893041394798855</c:v>
                </c:pt>
                <c:pt idx="10">
                  <c:v>-0.0028940715132381722</c:v>
                </c:pt>
                <c:pt idx="11">
                  <c:v>17.352881809805965</c:v>
                </c:pt>
                <c:pt idx="12">
                  <c:v>-0.19592253310021301</c:v>
                </c:pt>
                <c:pt idx="13">
                  <c:v>3.925006739335134</c:v>
                </c:pt>
                <c:pt idx="14">
                  <c:v>-2.1908983260384938</c:v>
                </c:pt>
                <c:pt idx="15">
                  <c:v>3.284303482497285</c:v>
                </c:pt>
                <c:pt idx="16">
                  <c:v>0.8479830383692815</c:v>
                </c:pt>
                <c:pt idx="17">
                  <c:v>-0.7150110098227642</c:v>
                </c:pt>
                <c:pt idx="18">
                  <c:v>-1.220177247638033</c:v>
                </c:pt>
                <c:pt idx="19">
                  <c:v>29.561382151845095</c:v>
                </c:pt>
              </c:numCache>
            </c:numRef>
          </c:yVal>
          <c:smooth val="0"/>
        </c:ser>
        <c:ser>
          <c:idx val="15"/>
          <c:order val="18"/>
          <c:tx>
            <c:v>NA09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DATATABLE!$M$190:$M$216</c:f>
              <c:numCache>
                <c:ptCount val="27"/>
                <c:pt idx="0">
                  <c:v>0.1043138214835606</c:v>
                </c:pt>
                <c:pt idx="1">
                  <c:v>2.558955136719011</c:v>
                </c:pt>
                <c:pt idx="2">
                  <c:v>2.7465140379106328</c:v>
                </c:pt>
                <c:pt idx="3">
                  <c:v>5.354155164893185</c:v>
                </c:pt>
                <c:pt idx="4">
                  <c:v>58.32229668206801</c:v>
                </c:pt>
                <c:pt idx="5">
                  <c:v>131.11008261222844</c:v>
                </c:pt>
                <c:pt idx="6">
                  <c:v>135.10631218531574</c:v>
                </c:pt>
                <c:pt idx="7">
                  <c:v>138.54443923778135</c:v>
                </c:pt>
                <c:pt idx="8">
                  <c:v>141.67644021095015</c:v>
                </c:pt>
                <c:pt idx="9">
                  <c:v>148.26347811369772</c:v>
                </c:pt>
                <c:pt idx="10">
                  <c:v>186.13371238338604</c:v>
                </c:pt>
                <c:pt idx="11">
                  <c:v>193.61730612904879</c:v>
                </c:pt>
                <c:pt idx="12">
                  <c:v>268.54436876499034</c:v>
                </c:pt>
                <c:pt idx="13">
                  <c:v>271.48964587952827</c:v>
                </c:pt>
                <c:pt idx="14">
                  <c:v>272.58047218409064</c:v>
                </c:pt>
                <c:pt idx="15">
                  <c:v>274.324900704781</c:v>
                </c:pt>
                <c:pt idx="16">
                  <c:v>276.0901525952765</c:v>
                </c:pt>
                <c:pt idx="17">
                  <c:v>277.9516922787143</c:v>
                </c:pt>
                <c:pt idx="18">
                  <c:v>280.3931196995566</c:v>
                </c:pt>
                <c:pt idx="19">
                  <c:v>286.25887752158496</c:v>
                </c:pt>
                <c:pt idx="20">
                  <c:v>313.39997276943177</c:v>
                </c:pt>
                <c:pt idx="21">
                  <c:v>685.1017976930444</c:v>
                </c:pt>
                <c:pt idx="22">
                  <c:v>891.1186311855233</c:v>
                </c:pt>
                <c:pt idx="23">
                  <c:v>1075.1358722933844</c:v>
                </c:pt>
                <c:pt idx="24">
                  <c:v>1211.5130593724598</c:v>
                </c:pt>
                <c:pt idx="25">
                  <c:v>1527.151022432735</c:v>
                </c:pt>
                <c:pt idx="26">
                  <c:v>1688.8374736939402</c:v>
                </c:pt>
              </c:numCache>
            </c:numRef>
          </c:xVal>
          <c:yVal>
            <c:numRef>
              <c:f>DATATABLE!$L$190:$L$216</c:f>
              <c:numCache>
                <c:ptCount val="27"/>
                <c:pt idx="0">
                  <c:v>-1.621152690444961</c:v>
                </c:pt>
                <c:pt idx="1">
                  <c:v>-1.123268747222595</c:v>
                </c:pt>
                <c:pt idx="2">
                  <c:v>1.5383381382086718</c:v>
                </c:pt>
                <c:pt idx="3">
                  <c:v>1.1618154868667567</c:v>
                </c:pt>
                <c:pt idx="4">
                  <c:v>6.122397680478374</c:v>
                </c:pt>
                <c:pt idx="5">
                  <c:v>6.525511107819159</c:v>
                </c:pt>
                <c:pt idx="6">
                  <c:v>4.029807816951258</c:v>
                </c:pt>
                <c:pt idx="7">
                  <c:v>6.937750867778457</c:v>
                </c:pt>
                <c:pt idx="8">
                  <c:v>4.665753975826891</c:v>
                </c:pt>
                <c:pt idx="9">
                  <c:v>4.856211881573457</c:v>
                </c:pt>
                <c:pt idx="10">
                  <c:v>-7.695158307726403</c:v>
                </c:pt>
                <c:pt idx="11">
                  <c:v>-1.3465993961367058</c:v>
                </c:pt>
                <c:pt idx="12">
                  <c:v>-4.666565844903793</c:v>
                </c:pt>
                <c:pt idx="13">
                  <c:v>-6.752336696240447</c:v>
                </c:pt>
                <c:pt idx="14">
                  <c:v>-3.524793738691435</c:v>
                </c:pt>
                <c:pt idx="15">
                  <c:v>0.8164075990705115</c:v>
                </c:pt>
                <c:pt idx="16">
                  <c:v>-4.655176461812705</c:v>
                </c:pt>
                <c:pt idx="17">
                  <c:v>-1.7113364877460409</c:v>
                </c:pt>
                <c:pt idx="18">
                  <c:v>-1.4242126705662723</c:v>
                </c:pt>
                <c:pt idx="19">
                  <c:v>-2.8058781509806794</c:v>
                </c:pt>
                <c:pt idx="20">
                  <c:v>0.10575728760651093</c:v>
                </c:pt>
                <c:pt idx="21">
                  <c:v>-4.783830450072158</c:v>
                </c:pt>
                <c:pt idx="22">
                  <c:v>-2.5595168379574327</c:v>
                </c:pt>
                <c:pt idx="23">
                  <c:v>1.9707622357093328</c:v>
                </c:pt>
                <c:pt idx="24">
                  <c:v>5.311636200845714</c:v>
                </c:pt>
                <c:pt idx="25">
                  <c:v>5.448527364661259</c:v>
                </c:pt>
                <c:pt idx="26">
                  <c:v>0.6057025959707911</c:v>
                </c:pt>
              </c:numCache>
            </c:numRef>
          </c:yVal>
          <c:smooth val="0"/>
        </c:ser>
        <c:ser>
          <c:idx val="16"/>
          <c:order val="19"/>
          <c:tx>
            <c:v>NA10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DATATABLE!$M$218:$M$237</c:f>
              <c:numCache>
                <c:ptCount val="20"/>
                <c:pt idx="0">
                  <c:v>17.547261232986553</c:v>
                </c:pt>
                <c:pt idx="1">
                  <c:v>76.86768437117723</c:v>
                </c:pt>
                <c:pt idx="2">
                  <c:v>120.63985431903514</c:v>
                </c:pt>
                <c:pt idx="3">
                  <c:v>122.0423311966886</c:v>
                </c:pt>
                <c:pt idx="4">
                  <c:v>122.44550665756437</c:v>
                </c:pt>
                <c:pt idx="5">
                  <c:v>122.75098270003534</c:v>
                </c:pt>
                <c:pt idx="6">
                  <c:v>123.63891667202559</c:v>
                </c:pt>
                <c:pt idx="7">
                  <c:v>124.76999192616651</c:v>
                </c:pt>
                <c:pt idx="8">
                  <c:v>125.30909407343175</c:v>
                </c:pt>
                <c:pt idx="9">
                  <c:v>126.10513391190347</c:v>
                </c:pt>
                <c:pt idx="10">
                  <c:v>127.36694966254595</c:v>
                </c:pt>
                <c:pt idx="11">
                  <c:v>129.38788794895038</c:v>
                </c:pt>
                <c:pt idx="12">
                  <c:v>187.67051493317868</c:v>
                </c:pt>
                <c:pt idx="13">
                  <c:v>415.00618603515295</c:v>
                </c:pt>
                <c:pt idx="14">
                  <c:v>528.0583901724735</c:v>
                </c:pt>
                <c:pt idx="15">
                  <c:v>604.7393012641277</c:v>
                </c:pt>
                <c:pt idx="16">
                  <c:v>1040.3764353878487</c:v>
                </c:pt>
                <c:pt idx="17">
                  <c:v>1379.5080916605782</c:v>
                </c:pt>
                <c:pt idx="18">
                  <c:v>2367.1286759424993</c:v>
                </c:pt>
                <c:pt idx="19">
                  <c:v>3234.005559480306</c:v>
                </c:pt>
              </c:numCache>
            </c:numRef>
          </c:xVal>
          <c:yVal>
            <c:numRef>
              <c:f>DATATABLE!$L$218:$L$237</c:f>
              <c:numCache>
                <c:ptCount val="20"/>
                <c:pt idx="0">
                  <c:v>10.85236436466328</c:v>
                </c:pt>
                <c:pt idx="1">
                  <c:v>13.716868660450832</c:v>
                </c:pt>
                <c:pt idx="2">
                  <c:v>12.879470656252145</c:v>
                </c:pt>
                <c:pt idx="3">
                  <c:v>11.942638508565562</c:v>
                </c:pt>
                <c:pt idx="4">
                  <c:v>10.089928297993023</c:v>
                </c:pt>
                <c:pt idx="5">
                  <c:v>8.895366624363277</c:v>
                </c:pt>
                <c:pt idx="6">
                  <c:v>8.76190815717024</c:v>
                </c:pt>
                <c:pt idx="7">
                  <c:v>11.009506580320938</c:v>
                </c:pt>
                <c:pt idx="8">
                  <c:v>9.075992340107675</c:v>
                </c:pt>
                <c:pt idx="9">
                  <c:v>12.099732296956578</c:v>
                </c:pt>
                <c:pt idx="10">
                  <c:v>8.61393072254888</c:v>
                </c:pt>
                <c:pt idx="11">
                  <c:v>11.38256673503566</c:v>
                </c:pt>
                <c:pt idx="12">
                  <c:v>4.02218279714459</c:v>
                </c:pt>
                <c:pt idx="13">
                  <c:v>-11.834034138879757</c:v>
                </c:pt>
                <c:pt idx="14">
                  <c:v>-5.407465339053142</c:v>
                </c:pt>
                <c:pt idx="15">
                  <c:v>-0.2257044652006719</c:v>
                </c:pt>
                <c:pt idx="16">
                  <c:v>4.804065171572257</c:v>
                </c:pt>
                <c:pt idx="17">
                  <c:v>1.4275771637120898</c:v>
                </c:pt>
                <c:pt idx="18">
                  <c:v>58.83307974233895</c:v>
                </c:pt>
                <c:pt idx="19">
                  <c:v>-1.252681172859394</c:v>
                </c:pt>
              </c:numCache>
            </c:numRef>
          </c:yVal>
          <c:smooth val="0"/>
        </c:ser>
        <c:ser>
          <c:idx val="17"/>
          <c:order val="20"/>
          <c:tx>
            <c:v>NA11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DATATABLE!$M$261:$M$275</c:f>
              <c:numCache>
                <c:ptCount val="15"/>
                <c:pt idx="0">
                  <c:v>10.819959792677983</c:v>
                </c:pt>
                <c:pt idx="1">
                  <c:v>10.8334152507559</c:v>
                </c:pt>
                <c:pt idx="2">
                  <c:v>12.369632395102704</c:v>
                </c:pt>
                <c:pt idx="3">
                  <c:v>17.415212742197248</c:v>
                </c:pt>
                <c:pt idx="4">
                  <c:v>21.36307050008478</c:v>
                </c:pt>
                <c:pt idx="5">
                  <c:v>22.673998835020555</c:v>
                </c:pt>
                <c:pt idx="6">
                  <c:v>24.583316176912682</c:v>
                </c:pt>
                <c:pt idx="7">
                  <c:v>25.47903024407732</c:v>
                </c:pt>
                <c:pt idx="8">
                  <c:v>27.639396771020195</c:v>
                </c:pt>
                <c:pt idx="9">
                  <c:v>37.94026808518841</c:v>
                </c:pt>
                <c:pt idx="10">
                  <c:v>64.82870908196574</c:v>
                </c:pt>
                <c:pt idx="11">
                  <c:v>68.45793208345852</c:v>
                </c:pt>
                <c:pt idx="12">
                  <c:v>72.7165202139071</c:v>
                </c:pt>
                <c:pt idx="13">
                  <c:v>73.6775897332509</c:v>
                </c:pt>
                <c:pt idx="14">
                  <c:v>89.00904776191548</c:v>
                </c:pt>
              </c:numCache>
            </c:numRef>
          </c:xVal>
          <c:yVal>
            <c:numRef>
              <c:f>DATATABLE!$L$261:$L$275</c:f>
              <c:numCache>
                <c:ptCount val="15"/>
                <c:pt idx="0">
                  <c:v>10.868290257261304</c:v>
                </c:pt>
                <c:pt idx="1">
                  <c:v>10.460453841002781</c:v>
                </c:pt>
                <c:pt idx="2">
                  <c:v>13.567056462543725</c:v>
                </c:pt>
                <c:pt idx="3">
                  <c:v>16.27191757145683</c:v>
                </c:pt>
                <c:pt idx="4">
                  <c:v>10.069917765506453</c:v>
                </c:pt>
                <c:pt idx="5">
                  <c:v>13.675078723804113</c:v>
                </c:pt>
                <c:pt idx="6">
                  <c:v>15.332635444697296</c:v>
                </c:pt>
                <c:pt idx="7">
                  <c:v>13.723770041608496</c:v>
                </c:pt>
                <c:pt idx="8">
                  <c:v>13.713167547270455</c:v>
                </c:pt>
                <c:pt idx="9">
                  <c:v>0.6406611627688179</c:v>
                </c:pt>
                <c:pt idx="10">
                  <c:v>13.345457831754093</c:v>
                </c:pt>
                <c:pt idx="11">
                  <c:v>13.794434762474417</c:v>
                </c:pt>
                <c:pt idx="12">
                  <c:v>1.7353932197142534</c:v>
                </c:pt>
                <c:pt idx="13">
                  <c:v>-6.282496301187291</c:v>
                </c:pt>
                <c:pt idx="14">
                  <c:v>10.486383351306117</c:v>
                </c:pt>
              </c:numCache>
            </c:numRef>
          </c:yVal>
          <c:smooth val="0"/>
        </c:ser>
        <c:ser>
          <c:idx val="18"/>
          <c:order val="21"/>
          <c:tx>
            <c:v>NA12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DATATABLE!$M$239:$M$259</c:f>
              <c:numCache>
                <c:ptCount val="21"/>
                <c:pt idx="0">
                  <c:v>134.87837970953456</c:v>
                </c:pt>
                <c:pt idx="1">
                  <c:v>1508.1413130097892</c:v>
                </c:pt>
                <c:pt idx="2">
                  <c:v>155.35450053092018</c:v>
                </c:pt>
                <c:pt idx="3">
                  <c:v>157.52252353478212</c:v>
                </c:pt>
                <c:pt idx="4">
                  <c:v>169.10127316504017</c:v>
                </c:pt>
                <c:pt idx="5">
                  <c:v>175.2604793579673</c:v>
                </c:pt>
                <c:pt idx="6">
                  <c:v>177.6126541462475</c:v>
                </c:pt>
                <c:pt idx="7">
                  <c:v>179.12993851863075</c:v>
                </c:pt>
                <c:pt idx="8">
                  <c:v>180.41933845119817</c:v>
                </c:pt>
                <c:pt idx="9">
                  <c:v>184.6248270768381</c:v>
                </c:pt>
                <c:pt idx="10">
                  <c:v>230.97615587883075</c:v>
                </c:pt>
                <c:pt idx="11">
                  <c:v>678.3679595806125</c:v>
                </c:pt>
                <c:pt idx="12">
                  <c:v>996.6598610096811</c:v>
                </c:pt>
                <c:pt idx="13">
                  <c:v>1331.7719135771513</c:v>
                </c:pt>
                <c:pt idx="14">
                  <c:v>1451.5077641805933</c:v>
                </c:pt>
                <c:pt idx="15">
                  <c:v>1494.7467150802113</c:v>
                </c:pt>
                <c:pt idx="16">
                  <c:v>1530.0058377087828</c:v>
                </c:pt>
                <c:pt idx="17">
                  <c:v>1520.116258255984</c:v>
                </c:pt>
                <c:pt idx="18">
                  <c:v>809.7759486045321</c:v>
                </c:pt>
                <c:pt idx="19">
                  <c:v>181.05978821335145</c:v>
                </c:pt>
                <c:pt idx="20">
                  <c:v>1523.6624330663915</c:v>
                </c:pt>
              </c:numCache>
            </c:numRef>
          </c:xVal>
          <c:yVal>
            <c:numRef>
              <c:f>DATATABLE!$L$239:$L$259</c:f>
              <c:numCache>
                <c:ptCount val="21"/>
                <c:pt idx="0">
                  <c:v>8.085767092188867</c:v>
                </c:pt>
                <c:pt idx="1">
                  <c:v>0.5509228173864227</c:v>
                </c:pt>
                <c:pt idx="2">
                  <c:v>11.718073233328052</c:v>
                </c:pt>
                <c:pt idx="3">
                  <c:v>10.185040163349957</c:v>
                </c:pt>
                <c:pt idx="4">
                  <c:v>4.631512249992119</c:v>
                </c:pt>
                <c:pt idx="5">
                  <c:v>5.05735257644444</c:v>
                </c:pt>
                <c:pt idx="6">
                  <c:v>5.2998387312844555</c:v>
                </c:pt>
                <c:pt idx="7">
                  <c:v>7.589847109061053</c:v>
                </c:pt>
                <c:pt idx="8">
                  <c:v>9.281236049722175</c:v>
                </c:pt>
                <c:pt idx="9">
                  <c:v>8.930241762980273</c:v>
                </c:pt>
                <c:pt idx="10">
                  <c:v>-2.092389485001923</c:v>
                </c:pt>
                <c:pt idx="11">
                  <c:v>3.7565756070959457</c:v>
                </c:pt>
                <c:pt idx="12">
                  <c:v>-4.913658738946137</c:v>
                </c:pt>
                <c:pt idx="13">
                  <c:v>0.24938698912544344</c:v>
                </c:pt>
                <c:pt idx="14">
                  <c:v>0.5208718616004131</c:v>
                </c:pt>
                <c:pt idx="15">
                  <c:v>-1.8459641189002791</c:v>
                </c:pt>
                <c:pt idx="16">
                  <c:v>-2.459115262489454</c:v>
                </c:pt>
                <c:pt idx="17">
                  <c:v>-1.0353446902397152</c:v>
                </c:pt>
                <c:pt idx="18">
                  <c:v>3.1827850019730866</c:v>
                </c:pt>
                <c:pt idx="19">
                  <c:v>9.942383672926525</c:v>
                </c:pt>
                <c:pt idx="20">
                  <c:v>-3.673193483236493</c:v>
                </c:pt>
              </c:numCache>
            </c:numRef>
          </c:yVal>
          <c:smooth val="0"/>
        </c:ser>
        <c:ser>
          <c:idx val="19"/>
          <c:order val="22"/>
          <c:tx>
            <c:v>NA13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DATATABLE!$M$277:$M$301</c:f>
              <c:numCache>
                <c:ptCount val="25"/>
                <c:pt idx="0">
                  <c:v>10.250753812890485</c:v>
                </c:pt>
                <c:pt idx="1">
                  <c:v>14.27769018121333</c:v>
                </c:pt>
                <c:pt idx="2">
                  <c:v>24.506878640618737</c:v>
                </c:pt>
                <c:pt idx="3">
                  <c:v>24.637106448672327</c:v>
                </c:pt>
                <c:pt idx="4">
                  <c:v>25.01003230201035</c:v>
                </c:pt>
                <c:pt idx="5">
                  <c:v>25.305477626985414</c:v>
                </c:pt>
                <c:pt idx="6">
                  <c:v>25.5185194359717</c:v>
                </c:pt>
                <c:pt idx="7">
                  <c:v>25.810850633150764</c:v>
                </c:pt>
                <c:pt idx="8">
                  <c:v>26.662600203617114</c:v>
                </c:pt>
                <c:pt idx="9">
                  <c:v>28.411244859712163</c:v>
                </c:pt>
                <c:pt idx="10">
                  <c:v>29.303429069536904</c:v>
                </c:pt>
                <c:pt idx="11">
                  <c:v>29.61977872120739</c:v>
                </c:pt>
                <c:pt idx="12">
                  <c:v>29.996229431028375</c:v>
                </c:pt>
                <c:pt idx="13">
                  <c:v>30.086650512664598</c:v>
                </c:pt>
                <c:pt idx="14">
                  <c:v>30.755547675675775</c:v>
                </c:pt>
                <c:pt idx="15">
                  <c:v>30.93109177464144</c:v>
                </c:pt>
                <c:pt idx="16">
                  <c:v>41.48607169572125</c:v>
                </c:pt>
                <c:pt idx="17">
                  <c:v>108.5087777967552</c:v>
                </c:pt>
                <c:pt idx="18">
                  <c:v>237.63305182256533</c:v>
                </c:pt>
                <c:pt idx="19">
                  <c:v>241.7934698438744</c:v>
                </c:pt>
                <c:pt idx="20">
                  <c:v>327.09416972510206</c:v>
                </c:pt>
                <c:pt idx="21">
                  <c:v>480.58775439145063</c:v>
                </c:pt>
                <c:pt idx="22">
                  <c:v>575.7067402230432</c:v>
                </c:pt>
                <c:pt idx="23">
                  <c:v>1520.034979136965</c:v>
                </c:pt>
                <c:pt idx="24">
                  <c:v>1890.149367503939</c:v>
                </c:pt>
              </c:numCache>
            </c:numRef>
          </c:xVal>
          <c:yVal>
            <c:numRef>
              <c:f>DATATABLE!$L$277:$L$301</c:f>
              <c:numCache>
                <c:ptCount val="25"/>
                <c:pt idx="0">
                  <c:v>-1.7482328414916377</c:v>
                </c:pt>
                <c:pt idx="1">
                  <c:v>1.7441617775118872</c:v>
                </c:pt>
                <c:pt idx="2">
                  <c:v>0.9848113439506527</c:v>
                </c:pt>
                <c:pt idx="3">
                  <c:v>0.22315937068837433</c:v>
                </c:pt>
                <c:pt idx="4">
                  <c:v>6.318424674137989</c:v>
                </c:pt>
                <c:pt idx="5">
                  <c:v>2.032512821827125</c:v>
                </c:pt>
                <c:pt idx="6">
                  <c:v>3.4825065959767967</c:v>
                </c:pt>
                <c:pt idx="7">
                  <c:v>5.7290193399231795</c:v>
                </c:pt>
                <c:pt idx="8">
                  <c:v>5.461935475642753</c:v>
                </c:pt>
                <c:pt idx="9">
                  <c:v>0.6007192706805935</c:v>
                </c:pt>
                <c:pt idx="10">
                  <c:v>0.6036413625679409</c:v>
                </c:pt>
                <c:pt idx="11">
                  <c:v>2.2456944179830343</c:v>
                </c:pt>
                <c:pt idx="12">
                  <c:v>2.948337276572931</c:v>
                </c:pt>
                <c:pt idx="13">
                  <c:v>-0.42375975069144434</c:v>
                </c:pt>
                <c:pt idx="14">
                  <c:v>2.3851475077366393</c:v>
                </c:pt>
                <c:pt idx="15">
                  <c:v>4.341349658877646</c:v>
                </c:pt>
                <c:pt idx="16">
                  <c:v>1.359579925105691</c:v>
                </c:pt>
                <c:pt idx="17">
                  <c:v>1.745359887813968</c:v>
                </c:pt>
                <c:pt idx="18">
                  <c:v>-6.182527767132041</c:v>
                </c:pt>
                <c:pt idx="19">
                  <c:v>-4.375114305211448</c:v>
                </c:pt>
                <c:pt idx="20">
                  <c:v>-5.2266238976558475</c:v>
                </c:pt>
                <c:pt idx="21">
                  <c:v>-6.062649788795805</c:v>
                </c:pt>
                <c:pt idx="22">
                  <c:v>-19.433673173088994</c:v>
                </c:pt>
                <c:pt idx="23">
                  <c:v>7.975073919656327</c:v>
                </c:pt>
                <c:pt idx="24">
                  <c:v>-3.884783893440514</c:v>
                </c:pt>
              </c:numCache>
            </c:numRef>
          </c:yVal>
          <c:smooth val="0"/>
        </c:ser>
        <c:ser>
          <c:idx val="20"/>
          <c:order val="23"/>
          <c:tx>
            <c:v>NA14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DATATABLE!$M$304:$M$325</c:f>
              <c:numCache>
                <c:ptCount val="22"/>
                <c:pt idx="0">
                  <c:v>13.54664076298051</c:v>
                </c:pt>
                <c:pt idx="1">
                  <c:v>34.3954886340444</c:v>
                </c:pt>
                <c:pt idx="2">
                  <c:v>41.19574423558451</c:v>
                </c:pt>
                <c:pt idx="3">
                  <c:v>42.13087407185021</c:v>
                </c:pt>
                <c:pt idx="4">
                  <c:v>58.11618073533859</c:v>
                </c:pt>
                <c:pt idx="5">
                  <c:v>68.36720268688045</c:v>
                </c:pt>
                <c:pt idx="6">
                  <c:v>87.32500690810775</c:v>
                </c:pt>
                <c:pt idx="7">
                  <c:v>90.8089111007625</c:v>
                </c:pt>
                <c:pt idx="8">
                  <c:v>96.4390674724862</c:v>
                </c:pt>
                <c:pt idx="9">
                  <c:v>97.0538326443567</c:v>
                </c:pt>
                <c:pt idx="10">
                  <c:v>166.19176596341876</c:v>
                </c:pt>
                <c:pt idx="11">
                  <c:v>227.64009022031152</c:v>
                </c:pt>
                <c:pt idx="12">
                  <c:v>448.0843367517092</c:v>
                </c:pt>
                <c:pt idx="13">
                  <c:v>555.021788994917</c:v>
                </c:pt>
                <c:pt idx="14">
                  <c:v>977.8126480651089</c:v>
                </c:pt>
                <c:pt idx="15">
                  <c:v>1032.4369959359644</c:v>
                </c:pt>
                <c:pt idx="16">
                  <c:v>1173.2845216309345</c:v>
                </c:pt>
                <c:pt idx="17">
                  <c:v>1264.3873584667062</c:v>
                </c:pt>
                <c:pt idx="18">
                  <c:v>1934.9788450424287</c:v>
                </c:pt>
                <c:pt idx="19">
                  <c:v>2656.3794271978454</c:v>
                </c:pt>
                <c:pt idx="20">
                  <c:v>2883.9804173688362</c:v>
                </c:pt>
                <c:pt idx="21">
                  <c:v>3235.003282614171</c:v>
                </c:pt>
              </c:numCache>
            </c:numRef>
          </c:xVal>
          <c:yVal>
            <c:numRef>
              <c:f>DATATABLE!$L$304:$L$325</c:f>
              <c:numCache>
                <c:ptCount val="22"/>
                <c:pt idx="0">
                  <c:v>1.5407894142796856</c:v>
                </c:pt>
                <c:pt idx="1">
                  <c:v>5.937216341184469</c:v>
                </c:pt>
                <c:pt idx="2">
                  <c:v>3.1383790287101467</c:v>
                </c:pt>
                <c:pt idx="3">
                  <c:v>-22.71678403375135</c:v>
                </c:pt>
                <c:pt idx="4">
                  <c:v>3.072376725866998</c:v>
                </c:pt>
                <c:pt idx="5">
                  <c:v>8.577470498588902</c:v>
                </c:pt>
                <c:pt idx="6">
                  <c:v>9.39338954324107</c:v>
                </c:pt>
                <c:pt idx="7">
                  <c:v>11.008262786188805</c:v>
                </c:pt>
                <c:pt idx="8">
                  <c:v>10.734064836989443</c:v>
                </c:pt>
                <c:pt idx="9">
                  <c:v>8.774258313614425</c:v>
                </c:pt>
                <c:pt idx="10">
                  <c:v>6.442221080144338</c:v>
                </c:pt>
                <c:pt idx="11">
                  <c:v>1.2450407299483317</c:v>
                </c:pt>
                <c:pt idx="12">
                  <c:v>-2.7076526964938905</c:v>
                </c:pt>
                <c:pt idx="13">
                  <c:v>-8.907581072462278</c:v>
                </c:pt>
                <c:pt idx="14">
                  <c:v>-5.38189806086078</c:v>
                </c:pt>
                <c:pt idx="15">
                  <c:v>3.9081810636934824</c:v>
                </c:pt>
                <c:pt idx="16">
                  <c:v>-11.839505847129583</c:v>
                </c:pt>
                <c:pt idx="17">
                  <c:v>-4.114946929973629</c:v>
                </c:pt>
                <c:pt idx="18">
                  <c:v>-4.80543796041868</c:v>
                </c:pt>
                <c:pt idx="19">
                  <c:v>-6.057687221335507</c:v>
                </c:pt>
                <c:pt idx="20">
                  <c:v>1.386717675024051</c:v>
                </c:pt>
                <c:pt idx="21">
                  <c:v>1.0874742883318682</c:v>
                </c:pt>
              </c:numCache>
            </c:numRef>
          </c:yVal>
          <c:smooth val="0"/>
        </c:ser>
        <c:axId val="26736141"/>
        <c:axId val="39298678"/>
      </c:scatterChart>
      <c:valAx>
        <c:axId val="26736141"/>
        <c:scaling>
          <c:orientation val="minMax"/>
          <c:max val="280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298678"/>
        <c:crossesAt val="-80"/>
        <c:crossBetween val="midCat"/>
        <c:dispUnits/>
        <c:majorUnit val="100"/>
        <c:minorUnit val="50"/>
      </c:valAx>
      <c:valAx>
        <c:axId val="39298678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736141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DATATABLE!$K$4:$K$31</c:f>
                <c:numCache>
                  <c:ptCount val="28"/>
                  <c:pt idx="0">
                    <c:v>1.5288321229856017</c:v>
                  </c:pt>
                  <c:pt idx="1">
                    <c:v>1.8216092477041368</c:v>
                  </c:pt>
                  <c:pt idx="2">
                    <c:v>2.005649428258316</c:v>
                  </c:pt>
                  <c:pt idx="3">
                    <c:v>1.4489945248330471</c:v>
                  </c:pt>
                  <c:pt idx="4">
                    <c:v>1.5834134646730558</c:v>
                  </c:pt>
                  <c:pt idx="5">
                    <c:v>1.5404850562439343</c:v>
                  </c:pt>
                  <c:pt idx="6">
                    <c:v>1.6206107297989103</c:v>
                  </c:pt>
                  <c:pt idx="7">
                    <c:v>1.3897012361197003</c:v>
                  </c:pt>
                  <c:pt idx="8">
                    <c:v>1.4117483620035287</c:v>
                  </c:pt>
                  <c:pt idx="9">
                    <c:v>1.52378587643609</c:v>
                  </c:pt>
                  <c:pt idx="10">
                    <c:v>1.9622855989398502</c:v>
                  </c:pt>
                  <c:pt idx="11">
                    <c:v>1.581414164298911</c:v>
                  </c:pt>
                  <c:pt idx="12">
                    <c:v>1.7979456858074911</c:v>
                  </c:pt>
                  <c:pt idx="13">
                    <c:v>1.4161711043236807</c:v>
                  </c:pt>
                  <c:pt idx="14">
                    <c:v>1.5304222537726488</c:v>
                  </c:pt>
                  <c:pt idx="15">
                    <c:v>1.4746074124494228</c:v>
                  </c:pt>
                  <c:pt idx="16">
                    <c:v>1.1723289047371743</c:v>
                  </c:pt>
                  <c:pt idx="17">
                    <c:v>1.3743481782935163</c:v>
                  </c:pt>
                  <c:pt idx="18">
                    <c:v>1.357089102851372</c:v>
                  </c:pt>
                  <c:pt idx="19">
                    <c:v>1.8132586008878775</c:v>
                  </c:pt>
                  <c:pt idx="20">
                    <c:v>1.3464601818924393</c:v>
                  </c:pt>
                  <c:pt idx="21">
                    <c:v>1.212334329855345</c:v>
                  </c:pt>
                  <c:pt idx="22">
                    <c:v>1.2645370386132875</c:v>
                  </c:pt>
                  <c:pt idx="23">
                    <c:v>1.3516228712640022</c:v>
                  </c:pt>
                  <c:pt idx="24">
                    <c:v>1.4755786519915475</c:v>
                  </c:pt>
                  <c:pt idx="25">
                    <c:v>1.4306852956313918</c:v>
                  </c:pt>
                  <c:pt idx="26">
                    <c:v>1.88963672036801</c:v>
                  </c:pt>
                  <c:pt idx="27">
                    <c:v>1.1336494199898368</c:v>
                  </c:pt>
                </c:numCache>
              </c:numRef>
            </c:plus>
            <c:minus>
              <c:numRef>
                <c:f>DATATABLE!$K$4:$K$31</c:f>
                <c:numCache>
                  <c:ptCount val="28"/>
                  <c:pt idx="0">
                    <c:v>1.5288321229856017</c:v>
                  </c:pt>
                  <c:pt idx="1">
                    <c:v>1.8216092477041368</c:v>
                  </c:pt>
                  <c:pt idx="2">
                    <c:v>2.005649428258316</c:v>
                  </c:pt>
                  <c:pt idx="3">
                    <c:v>1.4489945248330471</c:v>
                  </c:pt>
                  <c:pt idx="4">
                    <c:v>1.5834134646730558</c:v>
                  </c:pt>
                  <c:pt idx="5">
                    <c:v>1.5404850562439343</c:v>
                  </c:pt>
                  <c:pt idx="6">
                    <c:v>1.6206107297989103</c:v>
                  </c:pt>
                  <c:pt idx="7">
                    <c:v>1.3897012361197003</c:v>
                  </c:pt>
                  <c:pt idx="8">
                    <c:v>1.4117483620035287</c:v>
                  </c:pt>
                  <c:pt idx="9">
                    <c:v>1.52378587643609</c:v>
                  </c:pt>
                  <c:pt idx="10">
                    <c:v>1.9622855989398502</c:v>
                  </c:pt>
                  <c:pt idx="11">
                    <c:v>1.581414164298911</c:v>
                  </c:pt>
                  <c:pt idx="12">
                    <c:v>1.7979456858074911</c:v>
                  </c:pt>
                  <c:pt idx="13">
                    <c:v>1.4161711043236807</c:v>
                  </c:pt>
                  <c:pt idx="14">
                    <c:v>1.5304222537726488</c:v>
                  </c:pt>
                  <c:pt idx="15">
                    <c:v>1.4746074124494228</c:v>
                  </c:pt>
                  <c:pt idx="16">
                    <c:v>1.1723289047371743</c:v>
                  </c:pt>
                  <c:pt idx="17">
                    <c:v>1.3743481782935163</c:v>
                  </c:pt>
                  <c:pt idx="18">
                    <c:v>1.357089102851372</c:v>
                  </c:pt>
                  <c:pt idx="19">
                    <c:v>1.8132586008878775</c:v>
                  </c:pt>
                  <c:pt idx="20">
                    <c:v>1.3464601818924393</c:v>
                  </c:pt>
                  <c:pt idx="21">
                    <c:v>1.212334329855345</c:v>
                  </c:pt>
                  <c:pt idx="22">
                    <c:v>1.2645370386132875</c:v>
                  </c:pt>
                  <c:pt idx="23">
                    <c:v>1.3516228712640022</c:v>
                  </c:pt>
                  <c:pt idx="24">
                    <c:v>1.4755786519915475</c:v>
                  </c:pt>
                  <c:pt idx="25">
                    <c:v>1.4306852956313918</c:v>
                  </c:pt>
                  <c:pt idx="26">
                    <c:v>1.88963672036801</c:v>
                  </c:pt>
                  <c:pt idx="27">
                    <c:v>1.1336494199898368</c:v>
                  </c:pt>
                </c:numCache>
              </c:numRef>
            </c:minus>
            <c:noEndCap val="1"/>
          </c:errBars>
          <c:xVal>
            <c:numRef>
              <c:f>DATATABLE!$M$4:$M$31</c:f>
              <c:numCache>
                <c:ptCount val="28"/>
                <c:pt idx="0">
                  <c:v>71.9613133785952</c:v>
                </c:pt>
                <c:pt idx="1">
                  <c:v>176.60525925865642</c:v>
                </c:pt>
                <c:pt idx="2">
                  <c:v>177.64755241728597</c:v>
                </c:pt>
                <c:pt idx="3">
                  <c:v>178.95994674529135</c:v>
                </c:pt>
                <c:pt idx="4">
                  <c:v>179.6585755051056</c:v>
                </c:pt>
                <c:pt idx="5">
                  <c:v>180.4670792644761</c:v>
                </c:pt>
                <c:pt idx="6">
                  <c:v>180.87904450574982</c:v>
                </c:pt>
                <c:pt idx="7">
                  <c:v>181.86199745314627</c:v>
                </c:pt>
                <c:pt idx="8">
                  <c:v>183.8543890591967</c:v>
                </c:pt>
                <c:pt idx="9">
                  <c:v>185.020265289861</c:v>
                </c:pt>
                <c:pt idx="10">
                  <c:v>186.63494014615935</c:v>
                </c:pt>
                <c:pt idx="11">
                  <c:v>277.36621191863213</c:v>
                </c:pt>
                <c:pt idx="12">
                  <c:v>489.661074110786</c:v>
                </c:pt>
                <c:pt idx="13">
                  <c:v>970.9175949513823</c:v>
                </c:pt>
                <c:pt idx="14">
                  <c:v>992.191973528776</c:v>
                </c:pt>
                <c:pt idx="15">
                  <c:v>992.0214802887226</c:v>
                </c:pt>
                <c:pt idx="16">
                  <c:v>997.9472853662566</c:v>
                </c:pt>
                <c:pt idx="17">
                  <c:v>1007.9192198992332</c:v>
                </c:pt>
                <c:pt idx="18">
                  <c:v>1013.3990884389164</c:v>
                </c:pt>
                <c:pt idx="19">
                  <c:v>1031.309268263769</c:v>
                </c:pt>
                <c:pt idx="20">
                  <c:v>1072.0624308812646</c:v>
                </c:pt>
                <c:pt idx="21">
                  <c:v>1082.7121944454154</c:v>
                </c:pt>
                <c:pt idx="22">
                  <c:v>1168.1291219073453</c:v>
                </c:pt>
                <c:pt idx="23">
                  <c:v>1300.7008679126525</c:v>
                </c:pt>
                <c:pt idx="24">
                  <c:v>1351.3662749095242</c:v>
                </c:pt>
                <c:pt idx="25">
                  <c:v>1550.8012833599223</c:v>
                </c:pt>
                <c:pt idx="26">
                  <c:v>1758.4729848330076</c:v>
                </c:pt>
                <c:pt idx="27">
                  <c:v>1640.3510629058057</c:v>
                </c:pt>
              </c:numCache>
            </c:numRef>
          </c:xVal>
          <c:yVal>
            <c:numRef>
              <c:f>DATATABLE!$L$4:$L$31</c:f>
              <c:numCache>
                <c:ptCount val="28"/>
                <c:pt idx="0">
                  <c:v>4.826813826114583</c:v>
                </c:pt>
                <c:pt idx="1">
                  <c:v>-1.5784264402115784</c:v>
                </c:pt>
                <c:pt idx="2">
                  <c:v>1.6215869580441293</c:v>
                </c:pt>
                <c:pt idx="3">
                  <c:v>-3.9164125184206986</c:v>
                </c:pt>
                <c:pt idx="4">
                  <c:v>-1.118347843724577</c:v>
                </c:pt>
                <c:pt idx="5">
                  <c:v>-4.081351325304317</c:v>
                </c:pt>
                <c:pt idx="6">
                  <c:v>-3.1768309062560016</c:v>
                </c:pt>
                <c:pt idx="7">
                  <c:v>-1.861727177264428</c:v>
                </c:pt>
                <c:pt idx="8">
                  <c:v>-6.2992952437809455</c:v>
                </c:pt>
                <c:pt idx="9">
                  <c:v>-8.418172197099638</c:v>
                </c:pt>
                <c:pt idx="10">
                  <c:v>-9.061996196710576</c:v>
                </c:pt>
                <c:pt idx="11">
                  <c:v>-1.924720165371286</c:v>
                </c:pt>
                <c:pt idx="12">
                  <c:v>-11.254842348718785</c:v>
                </c:pt>
                <c:pt idx="13">
                  <c:v>-7.383911301786751</c:v>
                </c:pt>
                <c:pt idx="14">
                  <c:v>0.7233665942355298</c:v>
                </c:pt>
                <c:pt idx="15">
                  <c:v>-5.878462836858801</c:v>
                </c:pt>
                <c:pt idx="16">
                  <c:v>-2.072858612018581</c:v>
                </c:pt>
                <c:pt idx="17">
                  <c:v>-0.5893605836945432</c:v>
                </c:pt>
                <c:pt idx="18">
                  <c:v>-0.1805096770898469</c:v>
                </c:pt>
                <c:pt idx="19">
                  <c:v>-3.826439132271454</c:v>
                </c:pt>
                <c:pt idx="20">
                  <c:v>0.04576879754667407</c:v>
                </c:pt>
                <c:pt idx="21">
                  <c:v>1.8724450312604717</c:v>
                </c:pt>
                <c:pt idx="22">
                  <c:v>4.789738958105615</c:v>
                </c:pt>
                <c:pt idx="23">
                  <c:v>-0.5142766538509764</c:v>
                </c:pt>
                <c:pt idx="24">
                  <c:v>8.427118130855149</c:v>
                </c:pt>
                <c:pt idx="25">
                  <c:v>-0.456527096129556</c:v>
                </c:pt>
                <c:pt idx="26">
                  <c:v>-0.7554799306560784</c:v>
                </c:pt>
                <c:pt idx="27">
                  <c:v>1.1818506255282017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-49.56964753101478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-34.74196870527524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-20.10198201657154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54604147"/>
        <c:axId val="21675276"/>
      </c:scatterChart>
      <c:valAx>
        <c:axId val="54604147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675276"/>
        <c:crossesAt val="-80"/>
        <c:crossBetween val="midCat"/>
        <c:dispUnits/>
        <c:majorUnit val="200"/>
      </c:valAx>
      <c:valAx>
        <c:axId val="21675276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604147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DATATABLE!$K$57:$K$76</c:f>
                <c:numCache>
                  <c:ptCount val="20"/>
                  <c:pt idx="0">
                    <c:v>1.3755766508305456</c:v>
                  </c:pt>
                  <c:pt idx="1">
                    <c:v>1.713701299936865</c:v>
                  </c:pt>
                  <c:pt idx="2">
                    <c:v>1.6542937254193646</c:v>
                  </c:pt>
                  <c:pt idx="3">
                    <c:v>1.4040199196241332</c:v>
                  </c:pt>
                  <c:pt idx="4">
                    <c:v>1.5783530946400504</c:v>
                  </c:pt>
                  <c:pt idx="5">
                    <c:v>1.6208657769989365</c:v>
                  </c:pt>
                  <c:pt idx="6">
                    <c:v>1.7121262344288457</c:v>
                  </c:pt>
                  <c:pt idx="7">
                    <c:v>1.5054937157510384</c:v>
                  </c:pt>
                  <c:pt idx="8">
                    <c:v>1.4061366613837833</c:v>
                  </c:pt>
                  <c:pt idx="9">
                    <c:v>1.588131287417749</c:v>
                  </c:pt>
                  <c:pt idx="10">
                    <c:v>1.779165566044849</c:v>
                  </c:pt>
                  <c:pt idx="11">
                    <c:v>1.4020042154683239</c:v>
                  </c:pt>
                  <c:pt idx="12">
                    <c:v>1.500431599287257</c:v>
                  </c:pt>
                  <c:pt idx="13">
                    <c:v>1.5616627215098156</c:v>
                  </c:pt>
                  <c:pt idx="14">
                    <c:v>1.3372181333859423</c:v>
                  </c:pt>
                  <c:pt idx="15">
                    <c:v>1.2937369997101342</c:v>
                  </c:pt>
                  <c:pt idx="16">
                    <c:v>1.600513177464343</c:v>
                  </c:pt>
                  <c:pt idx="17">
                    <c:v>1.5072561195994538</c:v>
                  </c:pt>
                  <c:pt idx="18">
                    <c:v>1.5157753989969436</c:v>
                  </c:pt>
                  <c:pt idx="19">
                    <c:v>1.354277527223502</c:v>
                  </c:pt>
                </c:numCache>
              </c:numRef>
            </c:plus>
            <c:minus>
              <c:numRef>
                <c:f>DATATABLE!$K$57:$K$76</c:f>
                <c:numCache>
                  <c:ptCount val="20"/>
                  <c:pt idx="0">
                    <c:v>1.3755766508305456</c:v>
                  </c:pt>
                  <c:pt idx="1">
                    <c:v>1.713701299936865</c:v>
                  </c:pt>
                  <c:pt idx="2">
                    <c:v>1.6542937254193646</c:v>
                  </c:pt>
                  <c:pt idx="3">
                    <c:v>1.4040199196241332</c:v>
                  </c:pt>
                  <c:pt idx="4">
                    <c:v>1.5783530946400504</c:v>
                  </c:pt>
                  <c:pt idx="5">
                    <c:v>1.6208657769989365</c:v>
                  </c:pt>
                  <c:pt idx="6">
                    <c:v>1.7121262344288457</c:v>
                  </c:pt>
                  <c:pt idx="7">
                    <c:v>1.5054937157510384</c:v>
                  </c:pt>
                  <c:pt idx="8">
                    <c:v>1.4061366613837833</c:v>
                  </c:pt>
                  <c:pt idx="9">
                    <c:v>1.588131287417749</c:v>
                  </c:pt>
                  <c:pt idx="10">
                    <c:v>1.779165566044849</c:v>
                  </c:pt>
                  <c:pt idx="11">
                    <c:v>1.4020042154683239</c:v>
                  </c:pt>
                  <c:pt idx="12">
                    <c:v>1.500431599287257</c:v>
                  </c:pt>
                  <c:pt idx="13">
                    <c:v>1.5616627215098156</c:v>
                  </c:pt>
                  <c:pt idx="14">
                    <c:v>1.3372181333859423</c:v>
                  </c:pt>
                  <c:pt idx="15">
                    <c:v>1.2937369997101342</c:v>
                  </c:pt>
                  <c:pt idx="16">
                    <c:v>1.600513177464343</c:v>
                  </c:pt>
                  <c:pt idx="17">
                    <c:v>1.5072561195994538</c:v>
                  </c:pt>
                  <c:pt idx="18">
                    <c:v>1.5157753989969436</c:v>
                  </c:pt>
                  <c:pt idx="19">
                    <c:v>1.354277527223502</c:v>
                  </c:pt>
                </c:numCache>
              </c:numRef>
            </c:minus>
            <c:noEndCap val="1"/>
          </c:errBars>
          <c:xVal>
            <c:numRef>
              <c:f>DATATABLE!$M$57:$M$76</c:f>
              <c:numCache>
                <c:ptCount val="20"/>
                <c:pt idx="0">
                  <c:v>51.74538634371004</c:v>
                </c:pt>
                <c:pt idx="1">
                  <c:v>52.2976082486544</c:v>
                </c:pt>
                <c:pt idx="2">
                  <c:v>53.582551676607544</c:v>
                </c:pt>
                <c:pt idx="3">
                  <c:v>53.87525237556214</c:v>
                </c:pt>
                <c:pt idx="4">
                  <c:v>55.753375051416185</c:v>
                </c:pt>
                <c:pt idx="5">
                  <c:v>152.37336933984312</c:v>
                </c:pt>
                <c:pt idx="6">
                  <c:v>180.35679995256805</c:v>
                </c:pt>
                <c:pt idx="7">
                  <c:v>202.83147965748807</c:v>
                </c:pt>
                <c:pt idx="8">
                  <c:v>260.533433230353</c:v>
                </c:pt>
                <c:pt idx="9">
                  <c:v>274.6550069863732</c:v>
                </c:pt>
                <c:pt idx="10">
                  <c:v>298.91587120794503</c:v>
                </c:pt>
                <c:pt idx="11">
                  <c:v>612.136417868398</c:v>
                </c:pt>
                <c:pt idx="12">
                  <c:v>1006.7796624185537</c:v>
                </c:pt>
                <c:pt idx="13">
                  <c:v>1086.2958701529697</c:v>
                </c:pt>
                <c:pt idx="14">
                  <c:v>1096.7948299127897</c:v>
                </c:pt>
                <c:pt idx="15">
                  <c:v>1344.8005602198716</c:v>
                </c:pt>
                <c:pt idx="16">
                  <c:v>1333.8564490434744</c:v>
                </c:pt>
                <c:pt idx="17">
                  <c:v>1310.6914335309361</c:v>
                </c:pt>
                <c:pt idx="18">
                  <c:v>1163.8263145791673</c:v>
                </c:pt>
                <c:pt idx="19">
                  <c:v>1505.3059379594235</c:v>
                </c:pt>
              </c:numCache>
            </c:numRef>
          </c:xVal>
          <c:yVal>
            <c:numRef>
              <c:f>DATATABLE!$L$57:$L$76</c:f>
              <c:numCache>
                <c:ptCount val="20"/>
                <c:pt idx="0">
                  <c:v>3.522261604173326</c:v>
                </c:pt>
                <c:pt idx="1">
                  <c:v>5.928901681483722</c:v>
                </c:pt>
                <c:pt idx="2">
                  <c:v>7.772191606315903</c:v>
                </c:pt>
                <c:pt idx="3">
                  <c:v>5.43300538496636</c:v>
                </c:pt>
                <c:pt idx="4">
                  <c:v>7.393349931214298</c:v>
                </c:pt>
                <c:pt idx="5">
                  <c:v>7.53860099132062</c:v>
                </c:pt>
                <c:pt idx="6">
                  <c:v>-1.9766324283318155</c:v>
                </c:pt>
                <c:pt idx="7">
                  <c:v>-1.3849686182573435</c:v>
                </c:pt>
                <c:pt idx="8">
                  <c:v>-3.077640989429221</c:v>
                </c:pt>
                <c:pt idx="9">
                  <c:v>-2.354653268778729</c:v>
                </c:pt>
                <c:pt idx="10">
                  <c:v>-0.17826307124182494</c:v>
                </c:pt>
                <c:pt idx="11">
                  <c:v>-19.525594560197668</c:v>
                </c:pt>
                <c:pt idx="12">
                  <c:v>-2.505161844752158</c:v>
                </c:pt>
                <c:pt idx="13">
                  <c:v>-1.603365368069954</c:v>
                </c:pt>
                <c:pt idx="14">
                  <c:v>11.081060934962395</c:v>
                </c:pt>
                <c:pt idx="15">
                  <c:v>-3.2393256163506754</c:v>
                </c:pt>
                <c:pt idx="16">
                  <c:v>0.34344911874515316</c:v>
                </c:pt>
                <c:pt idx="17">
                  <c:v>1.3020376945408245</c:v>
                </c:pt>
                <c:pt idx="18">
                  <c:v>-0.2546047535253677</c:v>
                </c:pt>
                <c:pt idx="19">
                  <c:v>4.427230400355952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-49.56964753101478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-34.74196870527524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-20.10198201657154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60859757"/>
        <c:axId val="10866902"/>
      </c:scatterChart>
      <c:valAx>
        <c:axId val="60859757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66902"/>
        <c:crossesAt val="-80"/>
        <c:crossBetween val="midCat"/>
        <c:dispUnits/>
        <c:majorUnit val="200"/>
      </c:valAx>
      <c:valAx>
        <c:axId val="10866902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859757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DATATABLE!$K$78:$K$97</c:f>
                <c:numCache>
                  <c:ptCount val="20"/>
                  <c:pt idx="0">
                    <c:v>1.164706140182048</c:v>
                  </c:pt>
                  <c:pt idx="1">
                    <c:v>1.1165990209061043</c:v>
                  </c:pt>
                  <c:pt idx="2">
                    <c:v>1.5378998797521692</c:v>
                  </c:pt>
                  <c:pt idx="3">
                    <c:v>1.0158054516307118</c:v>
                  </c:pt>
                  <c:pt idx="4">
                    <c:v>1.2802588806615223</c:v>
                  </c:pt>
                  <c:pt idx="5">
                    <c:v>2.355828351048306</c:v>
                  </c:pt>
                  <c:pt idx="6">
                    <c:v>1.0835382742679904</c:v>
                  </c:pt>
                  <c:pt idx="7">
                    <c:v>1.2040942155777685</c:v>
                  </c:pt>
                  <c:pt idx="8">
                    <c:v>1.386832933693018</c:v>
                  </c:pt>
                  <c:pt idx="9">
                    <c:v>1.1126990120491342</c:v>
                  </c:pt>
                  <c:pt idx="10">
                    <c:v>1.2602559237862039</c:v>
                  </c:pt>
                  <c:pt idx="11">
                    <c:v>0.9573355814718187</c:v>
                  </c:pt>
                  <c:pt idx="12">
                    <c:v>1.2749200603234812</c:v>
                  </c:pt>
                  <c:pt idx="13">
                    <c:v>0.9450950848244339</c:v>
                  </c:pt>
                  <c:pt idx="14">
                    <c:v>1.3053068263790806</c:v>
                  </c:pt>
                  <c:pt idx="15">
                    <c:v>1.1388537752787808</c:v>
                  </c:pt>
                  <c:pt idx="16">
                    <c:v>1.0823901573087102</c:v>
                  </c:pt>
                  <c:pt idx="17">
                    <c:v>1.0294715480174688</c:v>
                  </c:pt>
                  <c:pt idx="18">
                    <c:v>1.3923265274262633</c:v>
                  </c:pt>
                  <c:pt idx="19">
                    <c:v>0.769622038910839</c:v>
                  </c:pt>
                </c:numCache>
              </c:numRef>
            </c:plus>
            <c:minus>
              <c:numRef>
                <c:f>DATATABLE!$K$78:$K$97</c:f>
                <c:numCache>
                  <c:ptCount val="20"/>
                  <c:pt idx="0">
                    <c:v>1.164706140182048</c:v>
                  </c:pt>
                  <c:pt idx="1">
                    <c:v>1.1165990209061043</c:v>
                  </c:pt>
                  <c:pt idx="2">
                    <c:v>1.5378998797521692</c:v>
                  </c:pt>
                  <c:pt idx="3">
                    <c:v>1.0158054516307118</c:v>
                  </c:pt>
                  <c:pt idx="4">
                    <c:v>1.2802588806615223</c:v>
                  </c:pt>
                  <c:pt idx="5">
                    <c:v>2.355828351048306</c:v>
                  </c:pt>
                  <c:pt idx="6">
                    <c:v>1.0835382742679904</c:v>
                  </c:pt>
                  <c:pt idx="7">
                    <c:v>1.2040942155777685</c:v>
                  </c:pt>
                  <c:pt idx="8">
                    <c:v>1.386832933693018</c:v>
                  </c:pt>
                  <c:pt idx="9">
                    <c:v>1.1126990120491342</c:v>
                  </c:pt>
                  <c:pt idx="10">
                    <c:v>1.2602559237862039</c:v>
                  </c:pt>
                  <c:pt idx="11">
                    <c:v>0.9573355814718187</c:v>
                  </c:pt>
                  <c:pt idx="12">
                    <c:v>1.2749200603234812</c:v>
                  </c:pt>
                  <c:pt idx="13">
                    <c:v>0.9450950848244339</c:v>
                  </c:pt>
                  <c:pt idx="14">
                    <c:v>1.3053068263790806</c:v>
                  </c:pt>
                  <c:pt idx="15">
                    <c:v>1.1388537752787808</c:v>
                  </c:pt>
                  <c:pt idx="16">
                    <c:v>1.0823901573087102</c:v>
                  </c:pt>
                  <c:pt idx="17">
                    <c:v>1.0294715480174688</c:v>
                  </c:pt>
                  <c:pt idx="18">
                    <c:v>1.3923265274262633</c:v>
                  </c:pt>
                  <c:pt idx="19">
                    <c:v>0.769622038910839</c:v>
                  </c:pt>
                </c:numCache>
              </c:numRef>
            </c:minus>
            <c:noEndCap val="1"/>
          </c:errBars>
          <c:xVal>
            <c:numRef>
              <c:f>DATATABLE!$M$78:$M$97</c:f>
              <c:numCache>
                <c:ptCount val="20"/>
                <c:pt idx="0">
                  <c:v>52.672692795327244</c:v>
                </c:pt>
                <c:pt idx="1">
                  <c:v>964.2246305216045</c:v>
                </c:pt>
                <c:pt idx="2">
                  <c:v>1011.4422761535246</c:v>
                </c:pt>
                <c:pt idx="3">
                  <c:v>1473.4106458256977</c:v>
                </c:pt>
                <c:pt idx="4">
                  <c:v>244.03386525084684</c:v>
                </c:pt>
                <c:pt idx="5">
                  <c:v>1111.4108860392162</c:v>
                </c:pt>
                <c:pt idx="6">
                  <c:v>1089.6737742916273</c:v>
                </c:pt>
                <c:pt idx="7">
                  <c:v>1027.0550444317196</c:v>
                </c:pt>
                <c:pt idx="8">
                  <c:v>1343.961410399855</c:v>
                </c:pt>
                <c:pt idx="9">
                  <c:v>92.00592732987654</c:v>
                </c:pt>
                <c:pt idx="10">
                  <c:v>1605.5827492057895</c:v>
                </c:pt>
                <c:pt idx="11">
                  <c:v>189.32919679746445</c:v>
                </c:pt>
                <c:pt idx="12">
                  <c:v>852.4013060700875</c:v>
                </c:pt>
                <c:pt idx="13">
                  <c:v>1284.90660804168</c:v>
                </c:pt>
                <c:pt idx="14">
                  <c:v>986.9443244052212</c:v>
                </c:pt>
                <c:pt idx="15">
                  <c:v>188.36112974306383</c:v>
                </c:pt>
                <c:pt idx="16">
                  <c:v>160.09482928386282</c:v>
                </c:pt>
                <c:pt idx="17">
                  <c:v>179.45301575043084</c:v>
                </c:pt>
                <c:pt idx="18">
                  <c:v>1994.541517350676</c:v>
                </c:pt>
                <c:pt idx="19">
                  <c:v>1676.5875586574916</c:v>
                </c:pt>
              </c:numCache>
            </c:numRef>
          </c:xVal>
          <c:yVal>
            <c:numRef>
              <c:f>DATATABLE!$L$78:$L$97</c:f>
              <c:numCache>
                <c:ptCount val="20"/>
                <c:pt idx="0">
                  <c:v>6.693489358190784</c:v>
                </c:pt>
                <c:pt idx="1">
                  <c:v>-3.8068373232066586</c:v>
                </c:pt>
                <c:pt idx="2">
                  <c:v>8.086445281156074</c:v>
                </c:pt>
                <c:pt idx="3">
                  <c:v>3.1874190133188476</c:v>
                </c:pt>
                <c:pt idx="4">
                  <c:v>-4.694968531006839</c:v>
                </c:pt>
                <c:pt idx="5">
                  <c:v>-0.2720445738165995</c:v>
                </c:pt>
                <c:pt idx="6">
                  <c:v>-0.4923757080651743</c:v>
                </c:pt>
                <c:pt idx="7">
                  <c:v>-0.8187778034815192</c:v>
                </c:pt>
                <c:pt idx="8">
                  <c:v>3.713382218476812</c:v>
                </c:pt>
                <c:pt idx="9">
                  <c:v>10.023126611783706</c:v>
                </c:pt>
                <c:pt idx="10">
                  <c:v>8.587657611577626</c:v>
                </c:pt>
                <c:pt idx="11">
                  <c:v>-2.6209209755631244</c:v>
                </c:pt>
                <c:pt idx="12">
                  <c:v>-12.930175010703282</c:v>
                </c:pt>
                <c:pt idx="13">
                  <c:v>2.363881479655915</c:v>
                </c:pt>
                <c:pt idx="14">
                  <c:v>-0.18742691058140148</c:v>
                </c:pt>
                <c:pt idx="15">
                  <c:v>-7.621239506585243</c:v>
                </c:pt>
                <c:pt idx="16">
                  <c:v>-4.1793318723301285</c:v>
                </c:pt>
                <c:pt idx="17">
                  <c:v>-6.709239451082284</c:v>
                </c:pt>
                <c:pt idx="18">
                  <c:v>-0.6390083208426496</c:v>
                </c:pt>
                <c:pt idx="19">
                  <c:v>2.8440668257126758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-49.56964753101478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-34.74196870527524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-20.10198201657154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30693255"/>
        <c:axId val="7803840"/>
      </c:scatterChart>
      <c:valAx>
        <c:axId val="30693255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803840"/>
        <c:crossesAt val="-80"/>
        <c:crossBetween val="midCat"/>
        <c:dispUnits/>
        <c:majorUnit val="200"/>
      </c:valAx>
      <c:valAx>
        <c:axId val="7803840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693255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DATATABLE!$K$33:$K$55</c:f>
                <c:numCache>
                  <c:ptCount val="23"/>
                  <c:pt idx="0">
                    <c:v>1.5685074075766359</c:v>
                  </c:pt>
                  <c:pt idx="1">
                    <c:v>1.4501827237545228</c:v>
                  </c:pt>
                  <c:pt idx="2">
                    <c:v>1.5573603568030947</c:v>
                  </c:pt>
                  <c:pt idx="3">
                    <c:v>1.2703848056105915</c:v>
                  </c:pt>
                  <c:pt idx="4">
                    <c:v>1.3643144052333245</c:v>
                  </c:pt>
                  <c:pt idx="5">
                    <c:v>1.339335786351148</c:v>
                  </c:pt>
                  <c:pt idx="6">
                    <c:v>1.173270652723435</c:v>
                  </c:pt>
                  <c:pt idx="7">
                    <c:v>1.2735902237825947</c:v>
                  </c:pt>
                  <c:pt idx="8">
                    <c:v>1.285205227271602</c:v>
                  </c:pt>
                  <c:pt idx="9">
                    <c:v>1.608887970692141</c:v>
                  </c:pt>
                  <c:pt idx="10">
                    <c:v>1.3799345211884528</c:v>
                  </c:pt>
                  <c:pt idx="11">
                    <c:v>1.4254920911815887</c:v>
                  </c:pt>
                  <c:pt idx="12">
                    <c:v>1.3501733175880197</c:v>
                  </c:pt>
                  <c:pt idx="13">
                    <c:v>1.3721216850637319</c:v>
                  </c:pt>
                  <c:pt idx="14">
                    <c:v>1.3286579903537543</c:v>
                  </c:pt>
                  <c:pt idx="15">
                    <c:v>1.3030184842122132</c:v>
                  </c:pt>
                  <c:pt idx="16">
                    <c:v>0.9524670262117674</c:v>
                  </c:pt>
                  <c:pt idx="17">
                    <c:v>1.3930753897861692</c:v>
                  </c:pt>
                  <c:pt idx="18">
                    <c:v>1.6747163477237592</c:v>
                  </c:pt>
                  <c:pt idx="19">
                    <c:v>1.2658503574758413</c:v>
                  </c:pt>
                  <c:pt idx="20">
                    <c:v>1.3349119500505324</c:v>
                  </c:pt>
                  <c:pt idx="21">
                    <c:v>1.1834135202648532</c:v>
                  </c:pt>
                  <c:pt idx="22">
                    <c:v>1.6940850211522047</c:v>
                  </c:pt>
                </c:numCache>
              </c:numRef>
            </c:plus>
            <c:minus>
              <c:numRef>
                <c:f>DATATABLE!$K$33:$K$55</c:f>
                <c:numCache>
                  <c:ptCount val="23"/>
                  <c:pt idx="0">
                    <c:v>1.5685074075766359</c:v>
                  </c:pt>
                  <c:pt idx="1">
                    <c:v>1.4501827237545228</c:v>
                  </c:pt>
                  <c:pt idx="2">
                    <c:v>1.5573603568030947</c:v>
                  </c:pt>
                  <c:pt idx="3">
                    <c:v>1.2703848056105915</c:v>
                  </c:pt>
                  <c:pt idx="4">
                    <c:v>1.3643144052333245</c:v>
                  </c:pt>
                  <c:pt idx="5">
                    <c:v>1.339335786351148</c:v>
                  </c:pt>
                  <c:pt idx="6">
                    <c:v>1.173270652723435</c:v>
                  </c:pt>
                  <c:pt idx="7">
                    <c:v>1.2735902237825947</c:v>
                  </c:pt>
                  <c:pt idx="8">
                    <c:v>1.285205227271602</c:v>
                  </c:pt>
                  <c:pt idx="9">
                    <c:v>1.608887970692141</c:v>
                  </c:pt>
                  <c:pt idx="10">
                    <c:v>1.3799345211884528</c:v>
                  </c:pt>
                  <c:pt idx="11">
                    <c:v>1.4254920911815887</c:v>
                  </c:pt>
                  <c:pt idx="12">
                    <c:v>1.3501733175880197</c:v>
                  </c:pt>
                  <c:pt idx="13">
                    <c:v>1.3721216850637319</c:v>
                  </c:pt>
                  <c:pt idx="14">
                    <c:v>1.3286579903537543</c:v>
                  </c:pt>
                  <c:pt idx="15">
                    <c:v>1.3030184842122132</c:v>
                  </c:pt>
                  <c:pt idx="16">
                    <c:v>0.9524670262117674</c:v>
                  </c:pt>
                  <c:pt idx="17">
                    <c:v>1.3930753897861692</c:v>
                  </c:pt>
                  <c:pt idx="18">
                    <c:v>1.6747163477237592</c:v>
                  </c:pt>
                  <c:pt idx="19">
                    <c:v>1.2658503574758413</c:v>
                  </c:pt>
                  <c:pt idx="20">
                    <c:v>1.3349119500505324</c:v>
                  </c:pt>
                  <c:pt idx="21">
                    <c:v>1.1834135202648532</c:v>
                  </c:pt>
                  <c:pt idx="22">
                    <c:v>1.6940850211522047</c:v>
                  </c:pt>
                </c:numCache>
              </c:numRef>
            </c:minus>
            <c:noEndCap val="1"/>
          </c:errBars>
          <c:xVal>
            <c:numRef>
              <c:f>DATATABLE!$M$33:$M$55</c:f>
              <c:numCache>
                <c:ptCount val="23"/>
                <c:pt idx="0">
                  <c:v>4.349973634842276</c:v>
                </c:pt>
                <c:pt idx="1">
                  <c:v>71.72643354690032</c:v>
                </c:pt>
                <c:pt idx="2">
                  <c:v>77.34772622579244</c:v>
                </c:pt>
                <c:pt idx="3">
                  <c:v>137.7684904720554</c:v>
                </c:pt>
                <c:pt idx="4">
                  <c:v>153.7855001858383</c:v>
                </c:pt>
                <c:pt idx="5">
                  <c:v>157.82938463316407</c:v>
                </c:pt>
                <c:pt idx="6">
                  <c:v>184.97062780776324</c:v>
                </c:pt>
                <c:pt idx="7">
                  <c:v>253.69274885600234</c:v>
                </c:pt>
                <c:pt idx="8">
                  <c:v>278.01202744934</c:v>
                </c:pt>
                <c:pt idx="9">
                  <c:v>1258.043226908156</c:v>
                </c:pt>
                <c:pt idx="10">
                  <c:v>659.200740090206</c:v>
                </c:pt>
                <c:pt idx="11">
                  <c:v>1109.3740112699575</c:v>
                </c:pt>
                <c:pt idx="12">
                  <c:v>995.827243056088</c:v>
                </c:pt>
                <c:pt idx="13">
                  <c:v>1011.2380265165185</c:v>
                </c:pt>
                <c:pt idx="14">
                  <c:v>1053.5202857730426</c:v>
                </c:pt>
                <c:pt idx="15">
                  <c:v>1134.304534836649</c:v>
                </c:pt>
                <c:pt idx="16">
                  <c:v>1173.5093287390623</c:v>
                </c:pt>
                <c:pt idx="17">
                  <c:v>1221.8477820685741</c:v>
                </c:pt>
                <c:pt idx="18">
                  <c:v>1283.1545144307638</c:v>
                </c:pt>
                <c:pt idx="19">
                  <c:v>2396.507625516288</c:v>
                </c:pt>
                <c:pt idx="20">
                  <c:v>1328.6793830379202</c:v>
                </c:pt>
                <c:pt idx="21">
                  <c:v>1421.7862652249273</c:v>
                </c:pt>
                <c:pt idx="22">
                  <c:v>1573.9264234865705</c:v>
                </c:pt>
              </c:numCache>
            </c:numRef>
          </c:xVal>
          <c:yVal>
            <c:numRef>
              <c:f>DATATABLE!$L$33:$L$55</c:f>
              <c:numCache>
                <c:ptCount val="23"/>
                <c:pt idx="0">
                  <c:v>7.962895700791871</c:v>
                </c:pt>
                <c:pt idx="1">
                  <c:v>6.525606372426473</c:v>
                </c:pt>
                <c:pt idx="2">
                  <c:v>5.773462406308027</c:v>
                </c:pt>
                <c:pt idx="3">
                  <c:v>2.362435610928947</c:v>
                </c:pt>
                <c:pt idx="4">
                  <c:v>1.8948239564423368</c:v>
                </c:pt>
                <c:pt idx="5">
                  <c:v>0.7535771694780806</c:v>
                </c:pt>
                <c:pt idx="6">
                  <c:v>-2.417231135178578</c:v>
                </c:pt>
                <c:pt idx="7">
                  <c:v>-1.7604568722337184</c:v>
                </c:pt>
                <c:pt idx="8">
                  <c:v>0.7964137215413551</c:v>
                </c:pt>
                <c:pt idx="9">
                  <c:v>0.01305709856822479</c:v>
                </c:pt>
                <c:pt idx="10">
                  <c:v>-6.872542534209459</c:v>
                </c:pt>
                <c:pt idx="11">
                  <c:v>-1.076214712134283</c:v>
                </c:pt>
                <c:pt idx="12">
                  <c:v>-0.46655953599508204</c:v>
                </c:pt>
                <c:pt idx="13">
                  <c:v>2.208852019746387</c:v>
                </c:pt>
                <c:pt idx="14">
                  <c:v>-1.2829777418174266</c:v>
                </c:pt>
                <c:pt idx="15">
                  <c:v>0.012258922133278505</c:v>
                </c:pt>
                <c:pt idx="16">
                  <c:v>-0.5400953959574746</c:v>
                </c:pt>
                <c:pt idx="17">
                  <c:v>1.1838586599891336</c:v>
                </c:pt>
                <c:pt idx="18">
                  <c:v>2.625966430586412</c:v>
                </c:pt>
                <c:pt idx="19">
                  <c:v>-11.7363989036531</c:v>
                </c:pt>
                <c:pt idx="20">
                  <c:v>0.6818206877571058</c:v>
                </c:pt>
                <c:pt idx="21">
                  <c:v>5.709248317621628</c:v>
                </c:pt>
                <c:pt idx="22">
                  <c:v>6.904069193439976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-49.56964753101478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-34.74196870527524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-20.10198201657154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3125697"/>
        <c:axId val="28131274"/>
      </c:scatterChart>
      <c:valAx>
        <c:axId val="3125697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131274"/>
        <c:crossesAt val="-80"/>
        <c:crossBetween val="midCat"/>
        <c:dispUnits/>
        <c:majorUnit val="200"/>
      </c:valAx>
      <c:valAx>
        <c:axId val="28131274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25697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DATATABLE!$K$99:$K$121</c:f>
                <c:numCache>
                  <c:ptCount val="23"/>
                  <c:pt idx="0">
                    <c:v>1.249410849424315</c:v>
                  </c:pt>
                  <c:pt idx="1">
                    <c:v>1.3494583449291664</c:v>
                  </c:pt>
                  <c:pt idx="2">
                    <c:v>1.1022034759411437</c:v>
                  </c:pt>
                  <c:pt idx="3">
                    <c:v>1.024194277667867</c:v>
                  </c:pt>
                  <c:pt idx="4">
                    <c:v>1.3938708066041343</c:v>
                  </c:pt>
                  <c:pt idx="5">
                    <c:v>1.413496291212681</c:v>
                  </c:pt>
                  <c:pt idx="6">
                    <c:v>1.884263453000301</c:v>
                  </c:pt>
                  <c:pt idx="7">
                    <c:v>1.513642470716281</c:v>
                  </c:pt>
                  <c:pt idx="8">
                    <c:v>1.2916363863135771</c:v>
                  </c:pt>
                  <c:pt idx="9">
                    <c:v>1.1266479924043615</c:v>
                  </c:pt>
                  <c:pt idx="10">
                    <c:v>1.3634695092434868</c:v>
                  </c:pt>
                  <c:pt idx="11">
                    <c:v>1.2525005282881807</c:v>
                  </c:pt>
                  <c:pt idx="12">
                    <c:v>1.239442460562179</c:v>
                  </c:pt>
                  <c:pt idx="13">
                    <c:v>1.4647669689438203</c:v>
                  </c:pt>
                  <c:pt idx="14">
                    <c:v>1.5334881705153514</c:v>
                  </c:pt>
                  <c:pt idx="15">
                    <c:v>1.5823675643833468</c:v>
                  </c:pt>
                  <c:pt idx="16">
                    <c:v>1.2548244324905866</c:v>
                  </c:pt>
                  <c:pt idx="17">
                    <c:v>1.245410600647638</c:v>
                  </c:pt>
                  <c:pt idx="18">
                    <c:v>1.068278971183556</c:v>
                  </c:pt>
                  <c:pt idx="19">
                    <c:v>1.2586586742746597</c:v>
                  </c:pt>
                  <c:pt idx="20">
                    <c:v>1.516954577116536</c:v>
                  </c:pt>
                  <c:pt idx="21">
                    <c:v>1.5529056206586844</c:v>
                  </c:pt>
                  <c:pt idx="22">
                    <c:v>1.471045572385421</c:v>
                  </c:pt>
                </c:numCache>
              </c:numRef>
            </c:plus>
            <c:minus>
              <c:numRef>
                <c:f>DATATABLE!$K$99:$K$121</c:f>
                <c:numCache>
                  <c:ptCount val="23"/>
                  <c:pt idx="0">
                    <c:v>1.249410849424315</c:v>
                  </c:pt>
                  <c:pt idx="1">
                    <c:v>1.3494583449291664</c:v>
                  </c:pt>
                  <c:pt idx="2">
                    <c:v>1.1022034759411437</c:v>
                  </c:pt>
                  <c:pt idx="3">
                    <c:v>1.024194277667867</c:v>
                  </c:pt>
                  <c:pt idx="4">
                    <c:v>1.3938708066041343</c:v>
                  </c:pt>
                  <c:pt idx="5">
                    <c:v>1.413496291212681</c:v>
                  </c:pt>
                  <c:pt idx="6">
                    <c:v>1.884263453000301</c:v>
                  </c:pt>
                  <c:pt idx="7">
                    <c:v>1.513642470716281</c:v>
                  </c:pt>
                  <c:pt idx="8">
                    <c:v>1.2916363863135771</c:v>
                  </c:pt>
                  <c:pt idx="9">
                    <c:v>1.1266479924043615</c:v>
                  </c:pt>
                  <c:pt idx="10">
                    <c:v>1.3634695092434868</c:v>
                  </c:pt>
                  <c:pt idx="11">
                    <c:v>1.2525005282881807</c:v>
                  </c:pt>
                  <c:pt idx="12">
                    <c:v>1.239442460562179</c:v>
                  </c:pt>
                  <c:pt idx="13">
                    <c:v>1.4647669689438203</c:v>
                  </c:pt>
                  <c:pt idx="14">
                    <c:v>1.5334881705153514</c:v>
                  </c:pt>
                  <c:pt idx="15">
                    <c:v>1.5823675643833468</c:v>
                  </c:pt>
                  <c:pt idx="16">
                    <c:v>1.2548244324905866</c:v>
                  </c:pt>
                  <c:pt idx="17">
                    <c:v>1.245410600647638</c:v>
                  </c:pt>
                  <c:pt idx="18">
                    <c:v>1.068278971183556</c:v>
                  </c:pt>
                  <c:pt idx="19">
                    <c:v>1.2586586742746597</c:v>
                  </c:pt>
                  <c:pt idx="20">
                    <c:v>1.516954577116536</c:v>
                  </c:pt>
                  <c:pt idx="21">
                    <c:v>1.5529056206586844</c:v>
                  </c:pt>
                  <c:pt idx="22">
                    <c:v>1.471045572385421</c:v>
                  </c:pt>
                </c:numCache>
              </c:numRef>
            </c:minus>
            <c:noEndCap val="1"/>
          </c:errBars>
          <c:xVal>
            <c:numRef>
              <c:f>DATATABLE!$M$99:$M$121</c:f>
              <c:numCache>
                <c:ptCount val="23"/>
                <c:pt idx="0">
                  <c:v>69.11084846723324</c:v>
                </c:pt>
                <c:pt idx="1">
                  <c:v>75.20307621417855</c:v>
                </c:pt>
                <c:pt idx="2">
                  <c:v>233.87418222989095</c:v>
                </c:pt>
                <c:pt idx="3">
                  <c:v>238.47131174788575</c:v>
                </c:pt>
                <c:pt idx="4">
                  <c:v>565.2915061201019</c:v>
                </c:pt>
                <c:pt idx="5">
                  <c:v>1033.833883995751</c:v>
                </c:pt>
                <c:pt idx="6">
                  <c:v>72.25942332299662</c:v>
                </c:pt>
                <c:pt idx="7">
                  <c:v>74.72771071744725</c:v>
                </c:pt>
                <c:pt idx="8">
                  <c:v>76.78285396005022</c:v>
                </c:pt>
                <c:pt idx="9">
                  <c:v>79.79877927616899</c:v>
                </c:pt>
                <c:pt idx="10">
                  <c:v>87.66328003437062</c:v>
                </c:pt>
                <c:pt idx="11">
                  <c:v>242.74657784349978</c:v>
                </c:pt>
                <c:pt idx="12">
                  <c:v>662.4191611080657</c:v>
                </c:pt>
                <c:pt idx="13">
                  <c:v>78.96915189817418</c:v>
                </c:pt>
                <c:pt idx="14">
                  <c:v>90.89034420937452</c:v>
                </c:pt>
                <c:pt idx="15">
                  <c:v>82.20235757158284</c:v>
                </c:pt>
                <c:pt idx="16">
                  <c:v>2082.8400911340264</c:v>
                </c:pt>
                <c:pt idx="17">
                  <c:v>2688.398903031479</c:v>
                </c:pt>
                <c:pt idx="18">
                  <c:v>109.72028835183647</c:v>
                </c:pt>
                <c:pt idx="19">
                  <c:v>271.57028270720133</c:v>
                </c:pt>
                <c:pt idx="20">
                  <c:v>250.47500835844005</c:v>
                </c:pt>
                <c:pt idx="21">
                  <c:v>486.175866423536</c:v>
                </c:pt>
                <c:pt idx="22">
                  <c:v>1547.0472512102488</c:v>
                </c:pt>
              </c:numCache>
            </c:numRef>
          </c:xVal>
          <c:yVal>
            <c:numRef>
              <c:f>DATATABLE!$L$99:$L$121</c:f>
              <c:numCache>
                <c:ptCount val="23"/>
                <c:pt idx="0">
                  <c:v>7.4582606883258675</c:v>
                </c:pt>
                <c:pt idx="1">
                  <c:v>2.40126704002117</c:v>
                </c:pt>
                <c:pt idx="2">
                  <c:v>1.5806808449362102</c:v>
                </c:pt>
                <c:pt idx="3">
                  <c:v>-7.583377834679795</c:v>
                </c:pt>
                <c:pt idx="4">
                  <c:v>-1.4096210833832952</c:v>
                </c:pt>
                <c:pt idx="5">
                  <c:v>-1.8324892097540075</c:v>
                </c:pt>
                <c:pt idx="6">
                  <c:v>7.188498611071824</c:v>
                </c:pt>
                <c:pt idx="7">
                  <c:v>5.297026470957621</c:v>
                </c:pt>
                <c:pt idx="8">
                  <c:v>6.52930418866413</c:v>
                </c:pt>
                <c:pt idx="9">
                  <c:v>8.685166378982512</c:v>
                </c:pt>
                <c:pt idx="10">
                  <c:v>9.262089717484745</c:v>
                </c:pt>
                <c:pt idx="11">
                  <c:v>-3.211239889951668</c:v>
                </c:pt>
                <c:pt idx="12">
                  <c:v>0.7528832382467148</c:v>
                </c:pt>
                <c:pt idx="13">
                  <c:v>6.0956179535734725</c:v>
                </c:pt>
                <c:pt idx="14">
                  <c:v>7.463552682959484</c:v>
                </c:pt>
                <c:pt idx="15">
                  <c:v>10.962654204020073</c:v>
                </c:pt>
                <c:pt idx="16">
                  <c:v>1.9514800533873882</c:v>
                </c:pt>
                <c:pt idx="17">
                  <c:v>-2.4846036227573984</c:v>
                </c:pt>
                <c:pt idx="18">
                  <c:v>11.70899207334184</c:v>
                </c:pt>
                <c:pt idx="19">
                  <c:v>-0.16884315700540564</c:v>
                </c:pt>
                <c:pt idx="20">
                  <c:v>-2.501544344542773</c:v>
                </c:pt>
                <c:pt idx="21">
                  <c:v>-7.825569861179239</c:v>
                </c:pt>
                <c:pt idx="22">
                  <c:v>-0.3876861116777437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-49.56964753101478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-34.74196870527524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-20.10198201657154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51854875"/>
        <c:axId val="64040692"/>
      </c:scatterChart>
      <c:valAx>
        <c:axId val="51854875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040692"/>
        <c:crossesAt val="-80"/>
        <c:crossBetween val="midCat"/>
        <c:dispUnits/>
        <c:majorUnit val="200"/>
      </c:valAx>
      <c:valAx>
        <c:axId val="64040692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854875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DATATABLE!$K$123:$K$142</c:f>
                <c:numCache>
                  <c:ptCount val="20"/>
                  <c:pt idx="0">
                    <c:v>0.9827097083170422</c:v>
                  </c:pt>
                  <c:pt idx="1">
                    <c:v>1.1223742659249858</c:v>
                  </c:pt>
                  <c:pt idx="2">
                    <c:v>1.4319622877778642</c:v>
                  </c:pt>
                  <c:pt idx="3">
                    <c:v>1.1023708771051872</c:v>
                  </c:pt>
                  <c:pt idx="4">
                    <c:v>1.2911703482665349</c:v>
                  </c:pt>
                  <c:pt idx="5">
                    <c:v>1.3606367672736042</c:v>
                  </c:pt>
                  <c:pt idx="6">
                    <c:v>1.1528735783450372</c:v>
                  </c:pt>
                  <c:pt idx="7">
                    <c:v>1.2006759834859437</c:v>
                  </c:pt>
                  <c:pt idx="8">
                    <c:v>0.8755525096837395</c:v>
                  </c:pt>
                  <c:pt idx="9">
                    <c:v>1.2632808694623705</c:v>
                  </c:pt>
                  <c:pt idx="10">
                    <c:v>1.2039335797919826</c:v>
                  </c:pt>
                  <c:pt idx="11">
                    <c:v>1.01423351393737</c:v>
                  </c:pt>
                  <c:pt idx="12">
                    <c:v>1.1475894001689007</c:v>
                  </c:pt>
                  <c:pt idx="13">
                    <c:v>0.9921280048041865</c:v>
                  </c:pt>
                  <c:pt idx="14">
                    <c:v>1.473509283764777</c:v>
                  </c:pt>
                  <c:pt idx="15">
                    <c:v>1.4172833982983875</c:v>
                  </c:pt>
                  <c:pt idx="16">
                    <c:v>1.1317684768052914</c:v>
                  </c:pt>
                  <c:pt idx="17">
                    <c:v>1.1218624937603394</c:v>
                  </c:pt>
                  <c:pt idx="18">
                    <c:v>1.1423288137668592</c:v>
                  </c:pt>
                  <c:pt idx="19">
                    <c:v>0.9338922817125948</c:v>
                  </c:pt>
                </c:numCache>
              </c:numRef>
            </c:plus>
            <c:minus>
              <c:numRef>
                <c:f>DATATABLE!$K$123:$K$142</c:f>
                <c:numCache>
                  <c:ptCount val="20"/>
                  <c:pt idx="0">
                    <c:v>0.9827097083170422</c:v>
                  </c:pt>
                  <c:pt idx="1">
                    <c:v>1.1223742659249858</c:v>
                  </c:pt>
                  <c:pt idx="2">
                    <c:v>1.4319622877778642</c:v>
                  </c:pt>
                  <c:pt idx="3">
                    <c:v>1.1023708771051872</c:v>
                  </c:pt>
                  <c:pt idx="4">
                    <c:v>1.2911703482665349</c:v>
                  </c:pt>
                  <c:pt idx="5">
                    <c:v>1.3606367672736042</c:v>
                  </c:pt>
                  <c:pt idx="6">
                    <c:v>1.1528735783450372</c:v>
                  </c:pt>
                  <c:pt idx="7">
                    <c:v>1.2006759834859437</c:v>
                  </c:pt>
                  <c:pt idx="8">
                    <c:v>0.8755525096837395</c:v>
                  </c:pt>
                  <c:pt idx="9">
                    <c:v>1.2632808694623705</c:v>
                  </c:pt>
                  <c:pt idx="10">
                    <c:v>1.2039335797919826</c:v>
                  </c:pt>
                  <c:pt idx="11">
                    <c:v>1.01423351393737</c:v>
                  </c:pt>
                  <c:pt idx="12">
                    <c:v>1.1475894001689007</c:v>
                  </c:pt>
                  <c:pt idx="13">
                    <c:v>0.9921280048041865</c:v>
                  </c:pt>
                  <c:pt idx="14">
                    <c:v>1.473509283764777</c:v>
                  </c:pt>
                  <c:pt idx="15">
                    <c:v>1.4172833982983875</c:v>
                  </c:pt>
                  <c:pt idx="16">
                    <c:v>1.1317684768052914</c:v>
                  </c:pt>
                  <c:pt idx="17">
                    <c:v>1.1218624937603394</c:v>
                  </c:pt>
                  <c:pt idx="18">
                    <c:v>1.1423288137668592</c:v>
                  </c:pt>
                  <c:pt idx="19">
                    <c:v>0.9338922817125948</c:v>
                  </c:pt>
                </c:numCache>
              </c:numRef>
            </c:minus>
            <c:noEndCap val="1"/>
          </c:errBars>
          <c:xVal>
            <c:numRef>
              <c:f>DATATABLE!$M$123:$M$142</c:f>
              <c:numCache>
                <c:ptCount val="20"/>
                <c:pt idx="0">
                  <c:v>80.16312906025357</c:v>
                </c:pt>
                <c:pt idx="1">
                  <c:v>198.2013749130019</c:v>
                </c:pt>
                <c:pt idx="2">
                  <c:v>909.6531718601442</c:v>
                </c:pt>
                <c:pt idx="3">
                  <c:v>951.9674738154371</c:v>
                </c:pt>
                <c:pt idx="4">
                  <c:v>201.44428773848287</c:v>
                </c:pt>
                <c:pt idx="5">
                  <c:v>205.06682602998205</c:v>
                </c:pt>
                <c:pt idx="6">
                  <c:v>200.61671770469098</c:v>
                </c:pt>
                <c:pt idx="7">
                  <c:v>213.1280920019679</c:v>
                </c:pt>
                <c:pt idx="8">
                  <c:v>473.5627485667408</c:v>
                </c:pt>
                <c:pt idx="9">
                  <c:v>988.4281063621875</c:v>
                </c:pt>
                <c:pt idx="10">
                  <c:v>1066.728995491857</c:v>
                </c:pt>
                <c:pt idx="11">
                  <c:v>1243.1634742440021</c:v>
                </c:pt>
                <c:pt idx="12">
                  <c:v>1328.7646290256039</c:v>
                </c:pt>
                <c:pt idx="13">
                  <c:v>1395.151969807395</c:v>
                </c:pt>
                <c:pt idx="14">
                  <c:v>1430.8105126479718</c:v>
                </c:pt>
                <c:pt idx="15">
                  <c:v>1461.4200270183367</c:v>
                </c:pt>
                <c:pt idx="16">
                  <c:v>1553.3576221511437</c:v>
                </c:pt>
                <c:pt idx="17">
                  <c:v>1789.8880260597061</c:v>
                </c:pt>
                <c:pt idx="18">
                  <c:v>1845.9512025534736</c:v>
                </c:pt>
                <c:pt idx="19">
                  <c:v>2084.5398850604065</c:v>
                </c:pt>
              </c:numCache>
            </c:numRef>
          </c:xVal>
          <c:yVal>
            <c:numRef>
              <c:f>DATATABLE!$L$123:$L$142</c:f>
              <c:numCache>
                <c:ptCount val="20"/>
                <c:pt idx="0">
                  <c:v>8.30796299505474</c:v>
                </c:pt>
                <c:pt idx="1">
                  <c:v>-3.4782677281949512</c:v>
                </c:pt>
                <c:pt idx="2">
                  <c:v>-10.005689018820174</c:v>
                </c:pt>
                <c:pt idx="3">
                  <c:v>0.6922881119289841</c:v>
                </c:pt>
                <c:pt idx="4">
                  <c:v>-3.930130627220719</c:v>
                </c:pt>
                <c:pt idx="5">
                  <c:v>-8.959740218259205</c:v>
                </c:pt>
                <c:pt idx="6">
                  <c:v>-2.2657923792987154</c:v>
                </c:pt>
                <c:pt idx="7">
                  <c:v>-7.784715527295561</c:v>
                </c:pt>
                <c:pt idx="8">
                  <c:v>-8.583254144759156</c:v>
                </c:pt>
                <c:pt idx="9">
                  <c:v>1.9697927709342082</c:v>
                </c:pt>
                <c:pt idx="10">
                  <c:v>0.9235169809588044</c:v>
                </c:pt>
                <c:pt idx="11">
                  <c:v>-4.16690733102434</c:v>
                </c:pt>
                <c:pt idx="12">
                  <c:v>0.9072472027474625</c:v>
                </c:pt>
                <c:pt idx="13">
                  <c:v>-3.092092656067048</c:v>
                </c:pt>
                <c:pt idx="14">
                  <c:v>-1.1299816685558468</c:v>
                </c:pt>
                <c:pt idx="15">
                  <c:v>1.8083514336867161</c:v>
                </c:pt>
                <c:pt idx="16">
                  <c:v>1.2949768645579056</c:v>
                </c:pt>
                <c:pt idx="17">
                  <c:v>-0.6426910030629347</c:v>
                </c:pt>
                <c:pt idx="18">
                  <c:v>5.969029006575343</c:v>
                </c:pt>
                <c:pt idx="19">
                  <c:v>-8.72154085236967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-49.56964753101478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-34.74196870527524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-20.10198201657154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39495317"/>
        <c:axId val="19913534"/>
      </c:scatterChart>
      <c:valAx>
        <c:axId val="39495317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913534"/>
        <c:crossesAt val="-80"/>
        <c:crossBetween val="midCat"/>
        <c:dispUnits/>
        <c:majorUnit val="200"/>
      </c:valAx>
      <c:valAx>
        <c:axId val="19913534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495317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DATATABLE!$K$144:$K$167</c:f>
                <c:numCache>
                  <c:ptCount val="24"/>
                  <c:pt idx="0">
                    <c:v>1.4638219912965766</c:v>
                  </c:pt>
                  <c:pt idx="1">
                    <c:v>1.965353917572351</c:v>
                  </c:pt>
                  <c:pt idx="2">
                    <c:v>1.1493936752582385</c:v>
                  </c:pt>
                  <c:pt idx="3">
                    <c:v>1.567433180430509</c:v>
                  </c:pt>
                  <c:pt idx="4">
                    <c:v>1.2756528700996732</c:v>
                  </c:pt>
                  <c:pt idx="5">
                    <c:v>1.4166459444620045</c:v>
                  </c:pt>
                  <c:pt idx="6">
                    <c:v>1.2263021290193095</c:v>
                  </c:pt>
                  <c:pt idx="7">
                    <c:v>1.1971313920700055</c:v>
                  </c:pt>
                  <c:pt idx="8">
                    <c:v>1.5633595259556543</c:v>
                  </c:pt>
                  <c:pt idx="9">
                    <c:v>1.44318726890247</c:v>
                  </c:pt>
                  <c:pt idx="10">
                    <c:v>1.501893052330285</c:v>
                  </c:pt>
                  <c:pt idx="11">
                    <c:v>1.3817249246417234</c:v>
                  </c:pt>
                  <c:pt idx="12">
                    <c:v>1.1600321037918988</c:v>
                  </c:pt>
                  <c:pt idx="13">
                    <c:v>1.7028087993631331</c:v>
                  </c:pt>
                  <c:pt idx="14">
                    <c:v>1.3989294455118966</c:v>
                  </c:pt>
                  <c:pt idx="15">
                    <c:v>1.1835894026035447</c:v>
                  </c:pt>
                  <c:pt idx="16">
                    <c:v>1.3062263280960735</c:v>
                  </c:pt>
                  <c:pt idx="17">
                    <c:v>1.0402628800443274</c:v>
                  </c:pt>
                  <c:pt idx="18">
                    <c:v>1.1489684143328738</c:v>
                  </c:pt>
                  <c:pt idx="19">
                    <c:v>1.6372371670469974</c:v>
                  </c:pt>
                  <c:pt idx="20">
                    <c:v>1.4109516196569878</c:v>
                  </c:pt>
                  <c:pt idx="21">
                    <c:v>1.4378399235792614</c:v>
                  </c:pt>
                  <c:pt idx="22">
                    <c:v>1.1555409805463732</c:v>
                  </c:pt>
                  <c:pt idx="23">
                    <c:v>1.207069241940804</c:v>
                  </c:pt>
                </c:numCache>
              </c:numRef>
            </c:plus>
            <c:minus>
              <c:numRef>
                <c:f>DATATABLE!$K$144:$K$167</c:f>
                <c:numCache>
                  <c:ptCount val="24"/>
                  <c:pt idx="0">
                    <c:v>1.4638219912965766</c:v>
                  </c:pt>
                  <c:pt idx="1">
                    <c:v>1.965353917572351</c:v>
                  </c:pt>
                  <c:pt idx="2">
                    <c:v>1.1493936752582385</c:v>
                  </c:pt>
                  <c:pt idx="3">
                    <c:v>1.567433180430509</c:v>
                  </c:pt>
                  <c:pt idx="4">
                    <c:v>1.2756528700996732</c:v>
                  </c:pt>
                  <c:pt idx="5">
                    <c:v>1.4166459444620045</c:v>
                  </c:pt>
                  <c:pt idx="6">
                    <c:v>1.2263021290193095</c:v>
                  </c:pt>
                  <c:pt idx="7">
                    <c:v>1.1971313920700055</c:v>
                  </c:pt>
                  <c:pt idx="8">
                    <c:v>1.5633595259556543</c:v>
                  </c:pt>
                  <c:pt idx="9">
                    <c:v>1.44318726890247</c:v>
                  </c:pt>
                  <c:pt idx="10">
                    <c:v>1.501893052330285</c:v>
                  </c:pt>
                  <c:pt idx="11">
                    <c:v>1.3817249246417234</c:v>
                  </c:pt>
                  <c:pt idx="12">
                    <c:v>1.1600321037918988</c:v>
                  </c:pt>
                  <c:pt idx="13">
                    <c:v>1.7028087993631331</c:v>
                  </c:pt>
                  <c:pt idx="14">
                    <c:v>1.3989294455118966</c:v>
                  </c:pt>
                  <c:pt idx="15">
                    <c:v>1.1835894026035447</c:v>
                  </c:pt>
                  <c:pt idx="16">
                    <c:v>1.3062263280960735</c:v>
                  </c:pt>
                  <c:pt idx="17">
                    <c:v>1.0402628800443274</c:v>
                  </c:pt>
                  <c:pt idx="18">
                    <c:v>1.1489684143328738</c:v>
                  </c:pt>
                  <c:pt idx="19">
                    <c:v>1.6372371670469974</c:v>
                  </c:pt>
                  <c:pt idx="20">
                    <c:v>1.4109516196569878</c:v>
                  </c:pt>
                  <c:pt idx="21">
                    <c:v>1.4378399235792614</c:v>
                  </c:pt>
                  <c:pt idx="22">
                    <c:v>1.1555409805463732</c:v>
                  </c:pt>
                  <c:pt idx="23">
                    <c:v>1.207069241940804</c:v>
                  </c:pt>
                </c:numCache>
              </c:numRef>
            </c:minus>
            <c:noEndCap val="1"/>
          </c:errBars>
          <c:xVal>
            <c:numRef>
              <c:f>DATATABLE!$M$144:$M$167</c:f>
              <c:numCache>
                <c:ptCount val="24"/>
                <c:pt idx="0">
                  <c:v>176.15055618221703</c:v>
                </c:pt>
                <c:pt idx="1">
                  <c:v>736.6287774621588</c:v>
                </c:pt>
                <c:pt idx="2">
                  <c:v>988.8406857832401</c:v>
                </c:pt>
                <c:pt idx="3">
                  <c:v>994.6806103319639</c:v>
                </c:pt>
                <c:pt idx="4">
                  <c:v>999.9823960048528</c:v>
                </c:pt>
                <c:pt idx="5">
                  <c:v>1002.5178536004515</c:v>
                </c:pt>
                <c:pt idx="6">
                  <c:v>1016.0272041389878</c:v>
                </c:pt>
                <c:pt idx="7">
                  <c:v>1009.0903698581643</c:v>
                </c:pt>
                <c:pt idx="8">
                  <c:v>1016.3868277328</c:v>
                </c:pt>
                <c:pt idx="9">
                  <c:v>1019.6786474648322</c:v>
                </c:pt>
                <c:pt idx="10">
                  <c:v>1020.6190558585871</c:v>
                </c:pt>
                <c:pt idx="11">
                  <c:v>1032.096964709659</c:v>
                </c:pt>
                <c:pt idx="12">
                  <c:v>1040.5871048274362</c:v>
                </c:pt>
                <c:pt idx="13">
                  <c:v>1066.966204127525</c:v>
                </c:pt>
                <c:pt idx="14">
                  <c:v>1089.8378130623803</c:v>
                </c:pt>
                <c:pt idx="15">
                  <c:v>1101.9487822870003</c:v>
                </c:pt>
                <c:pt idx="16">
                  <c:v>1125.8380193468604</c:v>
                </c:pt>
                <c:pt idx="17">
                  <c:v>1170.797947713573</c:v>
                </c:pt>
                <c:pt idx="18">
                  <c:v>1484.1867847441247</c:v>
                </c:pt>
                <c:pt idx="19">
                  <c:v>2011.8398852456658</c:v>
                </c:pt>
                <c:pt idx="20">
                  <c:v>1200.940950390187</c:v>
                </c:pt>
                <c:pt idx="21">
                  <c:v>1264.0295341062877</c:v>
                </c:pt>
                <c:pt idx="22">
                  <c:v>1310.1975138872488</c:v>
                </c:pt>
                <c:pt idx="23">
                  <c:v>1348.3885144565754</c:v>
                </c:pt>
              </c:numCache>
            </c:numRef>
          </c:xVal>
          <c:yVal>
            <c:numRef>
              <c:f>DATATABLE!$L$144:$L$167</c:f>
              <c:numCache>
                <c:ptCount val="24"/>
                <c:pt idx="0">
                  <c:v>-7.529399554422024</c:v>
                </c:pt>
                <c:pt idx="1">
                  <c:v>-7.058208065026906</c:v>
                </c:pt>
                <c:pt idx="2">
                  <c:v>-2.2541666337369213</c:v>
                </c:pt>
                <c:pt idx="3">
                  <c:v>-2.7351157571694715</c:v>
                </c:pt>
                <c:pt idx="4">
                  <c:v>1.2477211587072816</c:v>
                </c:pt>
                <c:pt idx="5">
                  <c:v>-5.9431810467877275</c:v>
                </c:pt>
                <c:pt idx="6">
                  <c:v>1.6341545719692256</c:v>
                </c:pt>
                <c:pt idx="7">
                  <c:v>-0.9081748190361789</c:v>
                </c:pt>
                <c:pt idx="8">
                  <c:v>-1.282116611908935</c:v>
                </c:pt>
                <c:pt idx="9">
                  <c:v>-1.235994276776698</c:v>
                </c:pt>
                <c:pt idx="10">
                  <c:v>-0.13313160567598525</c:v>
                </c:pt>
                <c:pt idx="11">
                  <c:v>-0.7044691100718488</c:v>
                </c:pt>
                <c:pt idx="12">
                  <c:v>0.4615225716511955</c:v>
                </c:pt>
                <c:pt idx="13">
                  <c:v>-1.610514395757568</c:v>
                </c:pt>
                <c:pt idx="14">
                  <c:v>0.0009511567558899703</c:v>
                </c:pt>
                <c:pt idx="15">
                  <c:v>0.046621804110946075</c:v>
                </c:pt>
                <c:pt idx="16">
                  <c:v>-5.042913332818611</c:v>
                </c:pt>
                <c:pt idx="17">
                  <c:v>1.2426201183682644</c:v>
                </c:pt>
                <c:pt idx="18">
                  <c:v>2.7852463213076986</c:v>
                </c:pt>
                <c:pt idx="19">
                  <c:v>-9.170523770059802</c:v>
                </c:pt>
                <c:pt idx="20">
                  <c:v>1.0754666484228175</c:v>
                </c:pt>
                <c:pt idx="21">
                  <c:v>2.7412702604637564</c:v>
                </c:pt>
                <c:pt idx="22">
                  <c:v>-1.6568748822406671</c:v>
                </c:pt>
                <c:pt idx="23">
                  <c:v>5.073833958383655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K!$A$13</c:f>
              <c:strCache>
                <c:ptCount val="1"/>
                <c:pt idx="0">
                  <c:v>DM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name>Depleted Mantle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K!$O$15:$O$23</c:f>
              <c:numCache>
                <c:ptCount val="9"/>
                <c:pt idx="0">
                  <c:v>15.559524020014592</c:v>
                </c:pt>
                <c:pt idx="1">
                  <c:v>14.016364627840172</c:v>
                </c:pt>
                <c:pt idx="2">
                  <c:v>12.455236760293698</c:v>
                </c:pt>
                <c:pt idx="3">
                  <c:v>10.875893960613503</c:v>
                </c:pt>
                <c:pt idx="4">
                  <c:v>9.278085593049656</c:v>
                </c:pt>
                <c:pt idx="5">
                  <c:v>7.661556754692267</c:v>
                </c:pt>
                <c:pt idx="6">
                  <c:v>4.371296173071304</c:v>
                </c:pt>
                <c:pt idx="7">
                  <c:v>2.697032462435356</c:v>
                </c:pt>
                <c:pt idx="8">
                  <c:v>1.002984153459785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K!$A$14</c:f>
              <c:strCache>
                <c:ptCount val="1"/>
                <c:pt idx="0">
                  <c:v>BSE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K!$P$15:$P$23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K!$T$23:$T$24</c:f>
              <c:numCache>
                <c:ptCount val="2"/>
                <c:pt idx="0">
                  <c:v>-49.56964753101478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K!$U$23:$U$24</c:f>
              <c:numCache>
                <c:ptCount val="2"/>
                <c:pt idx="0">
                  <c:v>-34.74196870527524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numRef>
              <c:f>K!$S$10:$S$11</c:f>
              <c:numCache>
                <c:ptCount val="2"/>
                <c:pt idx="0">
                  <c:v>0</c:v>
                </c:pt>
                <c:pt idx="1">
                  <c:v>2770</c:v>
                </c:pt>
              </c:numCache>
            </c:numRef>
          </c:xVal>
          <c:yVal>
            <c:numRef>
              <c:f>K!$V$23:$V$24</c:f>
              <c:numCache>
                <c:ptCount val="2"/>
                <c:pt idx="0">
                  <c:v>-20.10198201657154</c:v>
                </c:pt>
                <c:pt idx="1">
                  <c:v>6.780756118165421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K!$L$3</c:f>
              <c:strCache>
                <c:ptCount val="1"/>
                <c:pt idx="0">
                  <c:v>DM+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K!$L$15:$L$23</c:f>
              <c:numCache>
                <c:ptCount val="9"/>
                <c:pt idx="0">
                  <c:v>16.54967554856057</c:v>
                </c:pt>
                <c:pt idx="1">
                  <c:v>15.007620773503927</c:v>
                </c:pt>
                <c:pt idx="2">
                  <c:v>13.447610385188824</c:v>
                </c:pt>
                <c:pt idx="3">
                  <c:v>11.869398103265816</c:v>
                </c:pt>
                <c:pt idx="4">
                  <c:v>10.27273347139479</c:v>
                </c:pt>
                <c:pt idx="5">
                  <c:v>8.65736176912879</c:v>
                </c:pt>
                <c:pt idx="6">
                  <c:v>5.369456406409956</c:v>
                </c:pt>
                <c:pt idx="7">
                  <c:v>3.6963911593712595</c:v>
                </c:pt>
                <c:pt idx="8">
                  <c:v>2.0035554761133056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K!$M$3</c:f>
              <c:strCache>
                <c:ptCount val="1"/>
                <c:pt idx="0">
                  <c:v>DM-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K!$N$15:$N$23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</c:numCache>
            </c:numRef>
          </c:xVal>
          <c:yVal>
            <c:numRef>
              <c:f>K!$M$15:$M$23</c:f>
              <c:numCache>
                <c:ptCount val="9"/>
                <c:pt idx="0">
                  <c:v>14.569372491468613</c:v>
                </c:pt>
                <c:pt idx="1">
                  <c:v>13.025108482174197</c:v>
                </c:pt>
                <c:pt idx="2">
                  <c:v>11.462863135398571</c:v>
                </c:pt>
                <c:pt idx="3">
                  <c:v>9.88238981796119</c:v>
                </c:pt>
                <c:pt idx="4">
                  <c:v>8.283437714704522</c:v>
                </c:pt>
                <c:pt idx="5">
                  <c:v>6.665751740253523</c:v>
                </c:pt>
                <c:pt idx="6">
                  <c:v>3.3731359397304317</c:v>
                </c:pt>
                <c:pt idx="7">
                  <c:v>1.6976737654972318</c:v>
                </c:pt>
                <c:pt idx="8">
                  <c:v>0.002412830804043864</c:v>
                </c:pt>
              </c:numCache>
            </c:numRef>
          </c:yVal>
          <c:smooth val="0"/>
        </c:ser>
        <c:axId val="45004079"/>
        <c:axId val="2383528"/>
      </c:scatterChart>
      <c:valAx>
        <c:axId val="45004079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83528"/>
        <c:crossesAt val="-80"/>
        <c:crossBetween val="midCat"/>
        <c:dispUnits/>
        <c:majorUnit val="200"/>
      </c:valAx>
      <c:valAx>
        <c:axId val="2383528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Epsilon 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004079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6">
    <tabColor indexed="42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1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8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4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9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3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13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17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tabSelected="1" workbookViewId="0" zoomScale="20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2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7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5">
    <tabColor indexed="42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0.79275</cdr:x>
      <cdr:y>0.2885</cdr:y>
    </cdr:from>
    <cdr:to>
      <cdr:x>0.80175</cdr:x>
      <cdr:y>0.32275</cdr:y>
    </cdr:to>
    <cdr:sp>
      <cdr:nvSpPr>
        <cdr:cNvPr id="1" name="TextBox 5"/>
        <cdr:cNvSpPr txBox="1">
          <a:spLocks noChangeArrowheads="1"/>
        </cdr:cNvSpPr>
      </cdr:nvSpPr>
      <cdr:spPr>
        <a:xfrm>
          <a:off x="6877050" y="17049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0.08925</cdr:y>
    </cdr:from>
    <cdr:to>
      <cdr:x>0.1155</cdr:x>
      <cdr:y>0.124</cdr:y>
    </cdr:to>
    <cdr:sp>
      <cdr:nvSpPr>
        <cdr:cNvPr id="2" name="TextBox 10"/>
        <cdr:cNvSpPr txBox="1">
          <a:spLocks noChangeArrowheads="1"/>
        </cdr:cNvSpPr>
      </cdr:nvSpPr>
      <cdr:spPr>
        <a:xfrm>
          <a:off x="657225" y="523875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0.24725</cdr:x>
      <cdr:y>0.40225</cdr:y>
    </cdr:from>
    <cdr:to>
      <cdr:x>0.30825</cdr:x>
      <cdr:y>0.43525</cdr:y>
    </cdr:to>
    <cdr:sp>
      <cdr:nvSpPr>
        <cdr:cNvPr id="3" name="TextBox 11"/>
        <cdr:cNvSpPr txBox="1">
          <a:spLocks noChangeArrowheads="1"/>
        </cdr:cNvSpPr>
      </cdr:nvSpPr>
      <cdr:spPr>
        <a:xfrm>
          <a:off x="2143125" y="238125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0.386</cdr:x>
      <cdr:y>0</cdr:y>
    </cdr:from>
    <cdr:to>
      <cdr:x>0.48925</cdr:x>
      <cdr:y>0.03425</cdr:y>
    </cdr:to>
    <cdr:sp>
      <cdr:nvSpPr>
        <cdr:cNvPr id="4" name="TextBox 13"/>
        <cdr:cNvSpPr txBox="1">
          <a:spLocks noChangeArrowheads="1"/>
        </cdr:cNvSpPr>
      </cdr:nvSpPr>
      <cdr:spPr>
        <a:xfrm>
          <a:off x="3343275" y="0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 All (n=309)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0.3825</cdr:x>
      <cdr:y>0.37825</cdr:y>
    </cdr:from>
    <cdr:to>
      <cdr:x>0.4385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314700" y="2238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0.74075</cdr:x>
      <cdr:y>0.02625</cdr:y>
    </cdr:from>
    <cdr:to>
      <cdr:x>0.8275</cdr:x>
      <cdr:y>0.085</cdr:y>
    </cdr:to>
    <cdr:sp>
      <cdr:nvSpPr>
        <cdr:cNvPr id="11" name="TextBox 12"/>
        <cdr:cNvSpPr txBox="1">
          <a:spLocks noChangeArrowheads="1"/>
        </cdr:cNvSpPr>
      </cdr:nvSpPr>
      <cdr:spPr>
        <a:xfrm>
          <a:off x="6419850" y="152400"/>
          <a:ext cx="75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NA02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0.42875</cdr:x>
      <cdr:y>0.37475</cdr:y>
    </cdr:from>
    <cdr:to>
      <cdr:x>0.48475</cdr:x>
      <cdr:y>0.40725</cdr:y>
    </cdr:to>
    <cdr:sp>
      <cdr:nvSpPr>
        <cdr:cNvPr id="10" name="TextBox 11"/>
        <cdr:cNvSpPr txBox="1">
          <a:spLocks noChangeArrowheads="1"/>
        </cdr:cNvSpPr>
      </cdr:nvSpPr>
      <cdr:spPr>
        <a:xfrm>
          <a:off x="3714750" y="22193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0.74075</cdr:x>
      <cdr:y>0.02625</cdr:y>
    </cdr:from>
    <cdr:to>
      <cdr:x>0.8275</cdr:x>
      <cdr:y>0.085</cdr:y>
    </cdr:to>
    <cdr:sp>
      <cdr:nvSpPr>
        <cdr:cNvPr id="11" name="TextBox 12"/>
        <cdr:cNvSpPr txBox="1">
          <a:spLocks noChangeArrowheads="1"/>
        </cdr:cNvSpPr>
      </cdr:nvSpPr>
      <cdr:spPr>
        <a:xfrm>
          <a:off x="6419850" y="152400"/>
          <a:ext cx="75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NA05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0.3585</cdr:x>
      <cdr:y>0.38325</cdr:y>
    </cdr:from>
    <cdr:to>
      <cdr:x>0.4145</cdr:x>
      <cdr:y>0.41675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105150" y="226695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0.74075</cdr:x>
      <cdr:y>0.02625</cdr:y>
    </cdr:from>
    <cdr:to>
      <cdr:x>0.8275</cdr:x>
      <cdr:y>0.085</cdr:y>
    </cdr:to>
    <cdr:sp>
      <cdr:nvSpPr>
        <cdr:cNvPr id="11" name="TextBox 12"/>
        <cdr:cNvSpPr txBox="1">
          <a:spLocks noChangeArrowheads="1"/>
        </cdr:cNvSpPr>
      </cdr:nvSpPr>
      <cdr:spPr>
        <a:xfrm>
          <a:off x="6419850" y="152400"/>
          <a:ext cx="75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NA06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0.35225</cdr:x>
      <cdr:y>0.37825</cdr:y>
    </cdr:from>
    <cdr:to>
      <cdr:x>0.40825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048000" y="2238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0.7355</cdr:x>
      <cdr:y>0.02625</cdr:y>
    </cdr:from>
    <cdr:to>
      <cdr:x>0.82225</cdr:x>
      <cdr:y>0.085</cdr:y>
    </cdr:to>
    <cdr:sp>
      <cdr:nvSpPr>
        <cdr:cNvPr id="11" name="TextBox 12"/>
        <cdr:cNvSpPr txBox="1">
          <a:spLocks noChangeArrowheads="1"/>
        </cdr:cNvSpPr>
      </cdr:nvSpPr>
      <cdr:spPr>
        <a:xfrm>
          <a:off x="6381750" y="152400"/>
          <a:ext cx="75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NA07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0.3505</cdr:x>
      <cdr:y>0.38325</cdr:y>
    </cdr:from>
    <cdr:to>
      <cdr:x>0.4065</cdr:x>
      <cdr:y>0.41675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038475" y="226695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0.74075</cdr:x>
      <cdr:y>0.02625</cdr:y>
    </cdr:from>
    <cdr:to>
      <cdr:x>0.8275</cdr:x>
      <cdr:y>0.085</cdr:y>
    </cdr:to>
    <cdr:sp>
      <cdr:nvSpPr>
        <cdr:cNvPr id="11" name="TextBox 12"/>
        <cdr:cNvSpPr txBox="1">
          <a:spLocks noChangeArrowheads="1"/>
        </cdr:cNvSpPr>
      </cdr:nvSpPr>
      <cdr:spPr>
        <a:xfrm>
          <a:off x="6419850" y="152400"/>
          <a:ext cx="75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NA08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0.4385</cdr:x>
      <cdr:y>0.37225</cdr:y>
    </cdr:from>
    <cdr:to>
      <cdr:x>0.4945</cdr:x>
      <cdr:y>0.40475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800475" y="22002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0.74075</cdr:x>
      <cdr:y>0.02625</cdr:y>
    </cdr:from>
    <cdr:to>
      <cdr:x>0.8275</cdr:x>
      <cdr:y>0.085</cdr:y>
    </cdr:to>
    <cdr:sp>
      <cdr:nvSpPr>
        <cdr:cNvPr id="11" name="TextBox 12"/>
        <cdr:cNvSpPr txBox="1">
          <a:spLocks noChangeArrowheads="1"/>
        </cdr:cNvSpPr>
      </cdr:nvSpPr>
      <cdr:spPr>
        <a:xfrm>
          <a:off x="6419850" y="152400"/>
          <a:ext cx="75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NA09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0.48575</cdr:x>
      <cdr:y>0.37825</cdr:y>
    </cdr:from>
    <cdr:to>
      <cdr:x>0.54175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4210050" y="2238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0.74075</cdr:x>
      <cdr:y>0.02625</cdr:y>
    </cdr:from>
    <cdr:to>
      <cdr:x>0.8275</cdr:x>
      <cdr:y>0.085</cdr:y>
    </cdr:to>
    <cdr:sp>
      <cdr:nvSpPr>
        <cdr:cNvPr id="11" name="TextBox 12"/>
        <cdr:cNvSpPr txBox="1">
          <a:spLocks noChangeArrowheads="1"/>
        </cdr:cNvSpPr>
      </cdr:nvSpPr>
      <cdr:spPr>
        <a:xfrm>
          <a:off x="6419850" y="152400"/>
          <a:ext cx="75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NA10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0.3275</cdr:x>
      <cdr:y>0.37825</cdr:y>
    </cdr:from>
    <cdr:to>
      <cdr:x>0.3835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2838450" y="2238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0.74075</cdr:x>
      <cdr:y>0.02625</cdr:y>
    </cdr:from>
    <cdr:to>
      <cdr:x>0.8275</cdr:x>
      <cdr:y>0.085</cdr:y>
    </cdr:to>
    <cdr:sp>
      <cdr:nvSpPr>
        <cdr:cNvPr id="11" name="TextBox 12"/>
        <cdr:cNvSpPr txBox="1">
          <a:spLocks noChangeArrowheads="1"/>
        </cdr:cNvSpPr>
      </cdr:nvSpPr>
      <cdr:spPr>
        <a:xfrm>
          <a:off x="6419850" y="152400"/>
          <a:ext cx="75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NA12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0.5035</cdr:x>
      <cdr:y>0.38325</cdr:y>
    </cdr:from>
    <cdr:to>
      <cdr:x>0.5595</cdr:x>
      <cdr:y>0.41675</cdr:y>
    </cdr:to>
    <cdr:sp>
      <cdr:nvSpPr>
        <cdr:cNvPr id="10" name="TextBox 11"/>
        <cdr:cNvSpPr txBox="1">
          <a:spLocks noChangeArrowheads="1"/>
        </cdr:cNvSpPr>
      </cdr:nvSpPr>
      <cdr:spPr>
        <a:xfrm>
          <a:off x="4362450" y="226695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0.68225</cdr:x>
      <cdr:y>0.02625</cdr:y>
    </cdr:from>
    <cdr:to>
      <cdr:x>0.769</cdr:x>
      <cdr:y>0.085</cdr:y>
    </cdr:to>
    <cdr:sp>
      <cdr:nvSpPr>
        <cdr:cNvPr id="11" name="TextBox 12"/>
        <cdr:cNvSpPr txBox="1">
          <a:spLocks noChangeArrowheads="1"/>
        </cdr:cNvSpPr>
      </cdr:nvSpPr>
      <cdr:spPr>
        <a:xfrm>
          <a:off x="5915025" y="152400"/>
          <a:ext cx="75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NA11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0.5</cdr:x>
      <cdr:y>0.38675</cdr:y>
    </cdr:from>
    <cdr:to>
      <cdr:x>0.556</cdr:x>
      <cdr:y>0.41925</cdr:y>
    </cdr:to>
    <cdr:sp>
      <cdr:nvSpPr>
        <cdr:cNvPr id="10" name="TextBox 11"/>
        <cdr:cNvSpPr txBox="1">
          <a:spLocks noChangeArrowheads="1"/>
        </cdr:cNvSpPr>
      </cdr:nvSpPr>
      <cdr:spPr>
        <a:xfrm>
          <a:off x="4333875" y="22860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0.74075</cdr:x>
      <cdr:y>0.02625</cdr:y>
    </cdr:from>
    <cdr:to>
      <cdr:x>0.8275</cdr:x>
      <cdr:y>0.085</cdr:y>
    </cdr:to>
    <cdr:sp>
      <cdr:nvSpPr>
        <cdr:cNvPr id="11" name="TextBox 12"/>
        <cdr:cNvSpPr txBox="1">
          <a:spLocks noChangeArrowheads="1"/>
        </cdr:cNvSpPr>
      </cdr:nvSpPr>
      <cdr:spPr>
        <a:xfrm>
          <a:off x="6419850" y="152400"/>
          <a:ext cx="75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NA13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</cdr:x>
      <cdr:y>0.2885</cdr:y>
    </cdr:from>
    <cdr:to>
      <cdr:x>0.798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6838950" y="17049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0.08925</cdr:y>
    </cdr:from>
    <cdr:to>
      <cdr:x>0.115</cdr:x>
      <cdr:y>0.124</cdr:y>
    </cdr:to>
    <cdr:sp>
      <cdr:nvSpPr>
        <cdr:cNvPr id="2" name="TextBox 2"/>
        <cdr:cNvSpPr txBox="1">
          <a:spLocks noChangeArrowheads="1"/>
        </cdr:cNvSpPr>
      </cdr:nvSpPr>
      <cdr:spPr>
        <a:xfrm>
          <a:off x="657225" y="523875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0.82</cdr:x>
      <cdr:y>0.38975</cdr:y>
    </cdr:from>
    <cdr:to>
      <cdr:x>0.8805</cdr:x>
      <cdr:y>0.42275</cdr:y>
    </cdr:to>
    <cdr:sp>
      <cdr:nvSpPr>
        <cdr:cNvPr id="3" name="TextBox 3"/>
        <cdr:cNvSpPr txBox="1">
          <a:spLocks noChangeArrowheads="1"/>
        </cdr:cNvSpPr>
      </cdr:nvSpPr>
      <cdr:spPr>
        <a:xfrm>
          <a:off x="7115175" y="2305050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0.38425</cdr:x>
      <cdr:y>0</cdr:y>
    </cdr:from>
    <cdr:to>
      <cdr:x>0.4875</cdr:x>
      <cdr:y>0.03425</cdr:y>
    </cdr:to>
    <cdr:sp>
      <cdr:nvSpPr>
        <cdr:cNvPr id="4" name="TextBox 4"/>
        <cdr:cNvSpPr txBox="1">
          <a:spLocks noChangeArrowheads="1"/>
        </cdr:cNvSpPr>
      </cdr:nvSpPr>
      <cdr:spPr>
        <a:xfrm>
          <a:off x="3333750" y="0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 All (n=309)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0.44475</cdr:x>
      <cdr:y>0.37825</cdr:y>
    </cdr:from>
    <cdr:to>
      <cdr:x>0.50075</cdr:x>
      <cdr:y>0.41075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857625" y="2238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0.74075</cdr:x>
      <cdr:y>0.02625</cdr:y>
    </cdr:from>
    <cdr:to>
      <cdr:x>0.8275</cdr:x>
      <cdr:y>0.085</cdr:y>
    </cdr:to>
    <cdr:sp>
      <cdr:nvSpPr>
        <cdr:cNvPr id="11" name="TextBox 12"/>
        <cdr:cNvSpPr txBox="1">
          <a:spLocks noChangeArrowheads="1"/>
        </cdr:cNvSpPr>
      </cdr:nvSpPr>
      <cdr:spPr>
        <a:xfrm>
          <a:off x="6419850" y="152400"/>
          <a:ext cx="75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NA14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0.2625</cdr:x>
      <cdr:y>0.38075</cdr:y>
    </cdr:from>
    <cdr:to>
      <cdr:x>0.3185</cdr:x>
      <cdr:y>0.41325</cdr:y>
    </cdr:to>
    <cdr:sp>
      <cdr:nvSpPr>
        <cdr:cNvPr id="10" name="TextBox 11"/>
        <cdr:cNvSpPr txBox="1">
          <a:spLocks noChangeArrowheads="1"/>
        </cdr:cNvSpPr>
      </cdr:nvSpPr>
      <cdr:spPr>
        <a:xfrm>
          <a:off x="2276475" y="22574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0.4305</cdr:x>
      <cdr:y>0</cdr:y>
    </cdr:from>
    <cdr:to>
      <cdr:x>0.54275</cdr:x>
      <cdr:y>0.03425</cdr:y>
    </cdr:to>
    <cdr:sp>
      <cdr:nvSpPr>
        <cdr:cNvPr id="11" name="TextBox 12"/>
        <cdr:cNvSpPr txBox="1">
          <a:spLocks noChangeArrowheads="1"/>
        </cdr:cNvSpPr>
      </cdr:nvSpPr>
      <cdr:spPr>
        <a:xfrm>
          <a:off x="3733800" y="0"/>
          <a:ext cx="971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 All (n=309)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0.7335</cdr:y>
    </cdr:from>
    <cdr:to>
      <cdr:x>0.96725</cdr:x>
      <cdr:y>0.882</cdr:y>
    </cdr:to>
    <cdr:sp>
      <cdr:nvSpPr>
        <cdr:cNvPr id="1" name="Rectangle 1"/>
        <cdr:cNvSpPr>
          <a:spLocks/>
        </cdr:cNvSpPr>
      </cdr:nvSpPr>
      <cdr:spPr>
        <a:xfrm>
          <a:off x="739140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0.89575</cdr:x>
      <cdr:y>0.4735</cdr:y>
    </cdr:from>
    <cdr:to>
      <cdr:x>0.96125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7240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0.91275</cdr:x>
      <cdr:y>0.683</cdr:y>
    </cdr:from>
    <cdr:to>
      <cdr:x>0.9605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91527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0.89575</cdr:x>
      <cdr:y>0.28725</cdr:y>
    </cdr:from>
    <cdr:to>
      <cdr:x>0.908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7240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0.8815</cdr:x>
      <cdr:y>0.75</cdr:y>
    </cdr:from>
    <cdr:to>
      <cdr:x>0.95925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648575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0.861</cdr:x>
      <cdr:y>0.822</cdr:y>
    </cdr:from>
    <cdr:to>
      <cdr:x>0.8895</cdr:x>
      <cdr:y>0.822</cdr:y>
    </cdr:to>
    <cdr:sp>
      <cdr:nvSpPr>
        <cdr:cNvPr id="6" name="Line 7"/>
        <cdr:cNvSpPr>
          <a:spLocks/>
        </cdr:cNvSpPr>
      </cdr:nvSpPr>
      <cdr:spPr>
        <a:xfrm>
          <a:off x="746760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0.84775</cdr:y>
    </cdr:from>
    <cdr:to>
      <cdr:x>0.8895</cdr:x>
      <cdr:y>0.84775</cdr:y>
    </cdr:to>
    <cdr:sp>
      <cdr:nvSpPr>
        <cdr:cNvPr id="7" name="Line 8"/>
        <cdr:cNvSpPr>
          <a:spLocks/>
        </cdr:cNvSpPr>
      </cdr:nvSpPr>
      <cdr:spPr>
        <a:xfrm>
          <a:off x="7477125" y="5029200"/>
          <a:ext cx="228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0.79375</cdr:y>
    </cdr:from>
    <cdr:to>
      <cdr:x>0.8895</cdr:x>
      <cdr:y>0.79375</cdr:y>
    </cdr:to>
    <cdr:sp>
      <cdr:nvSpPr>
        <cdr:cNvPr id="8" name="Line 9"/>
        <cdr:cNvSpPr>
          <a:spLocks/>
        </cdr:cNvSpPr>
      </cdr:nvSpPr>
      <cdr:spPr>
        <a:xfrm>
          <a:off x="746760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0.80825</cdr:x>
      <cdr:y>0.38075</cdr:y>
    </cdr:from>
    <cdr:to>
      <cdr:x>0.8645</cdr:x>
      <cdr:y>0.41325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10400" y="22574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0.433</cdr:x>
      <cdr:y>0</cdr:y>
    </cdr:from>
    <cdr:to>
      <cdr:x>0.54525</cdr:x>
      <cdr:y>0.03425</cdr:y>
    </cdr:to>
    <cdr:sp>
      <cdr:nvSpPr>
        <cdr:cNvPr id="11" name="TextBox 12"/>
        <cdr:cNvSpPr txBox="1">
          <a:spLocks noChangeArrowheads="1"/>
        </cdr:cNvSpPr>
      </cdr:nvSpPr>
      <cdr:spPr>
        <a:xfrm>
          <a:off x="3752850" y="0"/>
          <a:ext cx="971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 All (n=164)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0.65475</cdr:x>
      <cdr:y>0.28825</cdr:y>
    </cdr:from>
    <cdr:to>
      <cdr:x>0.66125</cdr:x>
      <cdr:y>0.31925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76900" y="1704975"/>
          <a:ext cx="57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0.0735</cdr:x>
      <cdr:y>0.08975</cdr:y>
    </cdr:from>
    <cdr:to>
      <cdr:x>0.10525</cdr:x>
      <cdr:y>0.12425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52387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0.32475</cdr:x>
      <cdr:y>0</cdr:y>
    </cdr:from>
    <cdr:to>
      <cdr:x>0.42975</cdr:x>
      <cdr:y>0.031</cdr:y>
    </cdr:to>
    <cdr:sp>
      <cdr:nvSpPr>
        <cdr:cNvPr id="3" name="TextBox 4"/>
        <cdr:cNvSpPr txBox="1">
          <a:spLocks noChangeArrowheads="1"/>
        </cdr:cNvSpPr>
      </cdr:nvSpPr>
      <cdr:spPr>
        <a:xfrm>
          <a:off x="2809875" y="0"/>
          <a:ext cx="914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 All (n=309)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0.78875</cdr:x>
      <cdr:y>0.2885</cdr:y>
    </cdr:from>
    <cdr:to>
      <cdr:x>0.79775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6838950" y="17049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0.08925</cdr:y>
    </cdr:from>
    <cdr:to>
      <cdr:x>0.115</cdr:x>
      <cdr:y>0.124</cdr:y>
    </cdr:to>
    <cdr:sp>
      <cdr:nvSpPr>
        <cdr:cNvPr id="2" name="TextBox 2"/>
        <cdr:cNvSpPr txBox="1">
          <a:spLocks noChangeArrowheads="1"/>
        </cdr:cNvSpPr>
      </cdr:nvSpPr>
      <cdr:spPr>
        <a:xfrm>
          <a:off x="657225" y="523875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0.81975</cdr:x>
      <cdr:y>0.38975</cdr:y>
    </cdr:from>
    <cdr:to>
      <cdr:x>0.8805</cdr:x>
      <cdr:y>0.42275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2305050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0.38425</cdr:x>
      <cdr:y>0</cdr:y>
    </cdr:from>
    <cdr:to>
      <cdr:x>0.4875</cdr:x>
      <cdr:y>0.03425</cdr:y>
    </cdr:to>
    <cdr:sp>
      <cdr:nvSpPr>
        <cdr:cNvPr id="4" name="TextBox 4"/>
        <cdr:cNvSpPr txBox="1">
          <a:spLocks noChangeArrowheads="1"/>
        </cdr:cNvSpPr>
      </cdr:nvSpPr>
      <cdr:spPr>
        <a:xfrm>
          <a:off x="3333750" y="0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 All (n=309)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0.267</cdr:x>
      <cdr:y>0.3635</cdr:y>
    </cdr:from>
    <cdr:to>
      <cdr:x>0.323</cdr:x>
      <cdr:y>0.397</cdr:y>
    </cdr:to>
    <cdr:sp>
      <cdr:nvSpPr>
        <cdr:cNvPr id="10" name="TextBox 11"/>
        <cdr:cNvSpPr txBox="1">
          <a:spLocks noChangeArrowheads="1"/>
        </cdr:cNvSpPr>
      </cdr:nvSpPr>
      <cdr:spPr>
        <a:xfrm>
          <a:off x="2314575" y="215265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0.74075</cdr:x>
      <cdr:y>0.02625</cdr:y>
    </cdr:from>
    <cdr:to>
      <cdr:x>0.8275</cdr:x>
      <cdr:y>0.085</cdr:y>
    </cdr:to>
    <cdr:sp>
      <cdr:nvSpPr>
        <cdr:cNvPr id="11" name="TextBox 12"/>
        <cdr:cNvSpPr txBox="1">
          <a:spLocks noChangeArrowheads="1"/>
        </cdr:cNvSpPr>
      </cdr:nvSpPr>
      <cdr:spPr>
        <a:xfrm>
          <a:off x="6419850" y="152400"/>
          <a:ext cx="75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NA01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0.99775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1466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0.45625</cdr:x>
      <cdr:y>0.38075</cdr:y>
    </cdr:from>
    <cdr:to>
      <cdr:x>0.51225</cdr:x>
      <cdr:y>0.41325</cdr:y>
    </cdr:to>
    <cdr:sp>
      <cdr:nvSpPr>
        <cdr:cNvPr id="10" name="TextBox 11"/>
        <cdr:cNvSpPr txBox="1">
          <a:spLocks noChangeArrowheads="1"/>
        </cdr:cNvSpPr>
      </cdr:nvSpPr>
      <cdr:spPr>
        <a:xfrm>
          <a:off x="3952875" y="22574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0.74075</cdr:x>
      <cdr:y>0.02625</cdr:y>
    </cdr:from>
    <cdr:to>
      <cdr:x>0.8275</cdr:x>
      <cdr:y>0.085</cdr:y>
    </cdr:to>
    <cdr:sp>
      <cdr:nvSpPr>
        <cdr:cNvPr id="11" name="TextBox 12"/>
        <cdr:cNvSpPr txBox="1">
          <a:spLocks noChangeArrowheads="1"/>
        </cdr:cNvSpPr>
      </cdr:nvSpPr>
      <cdr:spPr>
        <a:xfrm>
          <a:off x="6419850" y="152400"/>
          <a:ext cx="75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NA03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0.7335</cdr:y>
    </cdr:from>
    <cdr:to>
      <cdr:x>0.9605</cdr:x>
      <cdr:y>0.882</cdr:y>
    </cdr:to>
    <cdr:sp>
      <cdr:nvSpPr>
        <cdr:cNvPr id="1" name="Rectangle 1"/>
        <cdr:cNvSpPr>
          <a:spLocks/>
        </cdr:cNvSpPr>
      </cdr:nvSpPr>
      <cdr:spPr>
        <a:xfrm>
          <a:off x="7334250" y="4343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0.4735</cdr:y>
    </cdr:from>
    <cdr:to>
      <cdr:x>0.95475</cdr:x>
      <cdr:y>0.50625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0" y="280035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DM Age</a:t>
          </a:r>
        </a:p>
      </cdr:txBody>
    </cdr:sp>
  </cdr:relSizeAnchor>
  <cdr:relSizeAnchor xmlns:cdr="http://schemas.openxmlformats.org/drawingml/2006/chartDrawing">
    <cdr:from>
      <cdr:x>0.90625</cdr:x>
      <cdr:y>0.683</cdr:y>
    </cdr:from>
    <cdr:to>
      <cdr:x>0.954</cdr:x>
      <cdr:y>0.71575</cdr:y>
    </cdr:to>
    <cdr:sp>
      <cdr:nvSpPr>
        <cdr:cNvPr id="3" name="TextBox 4"/>
        <cdr:cNvSpPr txBox="1">
          <a:spLocks noChangeArrowheads="1"/>
        </cdr:cNvSpPr>
      </cdr:nvSpPr>
      <cdr:spPr>
        <a:xfrm>
          <a:off x="7858125" y="4048125"/>
          <a:ext cx="419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3040</a:t>
          </a:r>
        </a:p>
      </cdr:txBody>
    </cdr:sp>
  </cdr:relSizeAnchor>
  <cdr:relSizeAnchor xmlns:cdr="http://schemas.openxmlformats.org/drawingml/2006/chartDrawing">
    <cdr:from>
      <cdr:x>0.88925</cdr:x>
      <cdr:y>0.28725</cdr:y>
    </cdr:from>
    <cdr:to>
      <cdr:x>0.9015</cdr:x>
      <cdr:y>0.32475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0" y="16954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</cdr:y>
    </cdr:from>
    <cdr:to>
      <cdr:x>0.9525</cdr:x>
      <cdr:y>0.8735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4448175"/>
          <a:ext cx="67627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176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Lu/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177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0.0036
0.0115
0.0193</a:t>
          </a:r>
        </a:p>
      </cdr:txBody>
    </cdr:sp>
  </cdr:relSizeAnchor>
  <cdr:relSizeAnchor xmlns:cdr="http://schemas.openxmlformats.org/drawingml/2006/chartDrawing">
    <cdr:from>
      <cdr:x>0.8545</cdr:x>
      <cdr:y>0.822</cdr:y>
    </cdr:from>
    <cdr:to>
      <cdr:x>0.883</cdr:x>
      <cdr:y>0.822</cdr:y>
    </cdr:to>
    <cdr:sp>
      <cdr:nvSpPr>
        <cdr:cNvPr id="6" name="Line 7"/>
        <cdr:cNvSpPr>
          <a:spLocks/>
        </cdr:cNvSpPr>
      </cdr:nvSpPr>
      <cdr:spPr>
        <a:xfrm>
          <a:off x="7410450" y="487680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0.84775</cdr:y>
    </cdr:from>
    <cdr:to>
      <cdr:x>0.883</cdr:x>
      <cdr:y>0.84775</cdr:y>
    </cdr:to>
    <cdr:sp>
      <cdr:nvSpPr>
        <cdr:cNvPr id="7" name="Line 8"/>
        <cdr:cNvSpPr>
          <a:spLocks/>
        </cdr:cNvSpPr>
      </cdr:nvSpPr>
      <cdr:spPr>
        <a:xfrm>
          <a:off x="7419975" y="5029200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0.79375</cdr:y>
    </cdr:from>
    <cdr:to>
      <cdr:x>0.883</cdr:x>
      <cdr:y>0.79375</cdr:y>
    </cdr:to>
    <cdr:sp>
      <cdr:nvSpPr>
        <cdr:cNvPr id="8" name="Line 9"/>
        <cdr:cNvSpPr>
          <a:spLocks/>
        </cdr:cNvSpPr>
      </cdr:nvSpPr>
      <cdr:spPr>
        <a:xfrm>
          <a:off x="7410450" y="4705350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0.087</cdr:y>
    </cdr:from>
    <cdr:to>
      <cdr:x>0.1275</cdr:x>
      <cdr:y>0.1215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4850" y="5143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DM</a:t>
          </a:r>
        </a:p>
      </cdr:txBody>
    </cdr:sp>
  </cdr:relSizeAnchor>
  <cdr:relSizeAnchor xmlns:cdr="http://schemas.openxmlformats.org/drawingml/2006/chartDrawing">
    <cdr:from>
      <cdr:x>0.42525</cdr:x>
      <cdr:y>0.38325</cdr:y>
    </cdr:from>
    <cdr:to>
      <cdr:x>0.48125</cdr:x>
      <cdr:y>0.41675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686175" y="226695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CHUR</a:t>
          </a:r>
        </a:p>
      </cdr:txBody>
    </cdr:sp>
  </cdr:relSizeAnchor>
  <cdr:relSizeAnchor xmlns:cdr="http://schemas.openxmlformats.org/drawingml/2006/chartDrawing">
    <cdr:from>
      <cdr:x>0.74075</cdr:x>
      <cdr:y>0.02625</cdr:y>
    </cdr:from>
    <cdr:to>
      <cdr:x>0.8275</cdr:x>
      <cdr:y>0.085</cdr:y>
    </cdr:to>
    <cdr:sp>
      <cdr:nvSpPr>
        <cdr:cNvPr id="11" name="TextBox 12"/>
        <cdr:cNvSpPr txBox="1">
          <a:spLocks noChangeArrowheads="1"/>
        </cdr:cNvSpPr>
      </cdr:nvSpPr>
      <cdr:spPr>
        <a:xfrm>
          <a:off x="6419850" y="152400"/>
          <a:ext cx="75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NA04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48"/>
  <sheetViews>
    <sheetView workbookViewId="0" topLeftCell="A1">
      <selection activeCell="V50" sqref="V50"/>
    </sheetView>
  </sheetViews>
  <sheetFormatPr defaultColWidth="9.140625" defaultRowHeight="12.75"/>
  <cols>
    <col min="1" max="3" width="8.8515625" style="0" customWidth="1"/>
    <col min="4" max="4" width="12.421875" style="0" bestFit="1" customWidth="1"/>
    <col min="5" max="5" width="14.00390625" style="2" customWidth="1"/>
    <col min="6" max="6" width="13.421875" style="0" customWidth="1"/>
    <col min="7" max="11" width="8.8515625" style="0" customWidth="1"/>
    <col min="12" max="12" width="12.421875" style="0" bestFit="1" customWidth="1"/>
    <col min="13" max="13" width="10.421875" style="0" bestFit="1" customWidth="1"/>
    <col min="14" max="15" width="8.8515625" style="0" customWidth="1"/>
    <col min="16" max="16" width="9.421875" style="0" bestFit="1" customWidth="1"/>
    <col min="17" max="17" width="8.8515625" style="0" customWidth="1"/>
    <col min="18" max="23" width="14.00390625" style="0" customWidth="1"/>
    <col min="24" max="16384" width="8.8515625" style="0" customWidth="1"/>
  </cols>
  <sheetData>
    <row r="1" spans="4:23" ht="12.75">
      <c r="D1" s="12"/>
      <c r="E1" s="27"/>
      <c r="F1" s="12"/>
      <c r="G1" s="12"/>
      <c r="H1" s="12"/>
      <c r="I1" s="12"/>
      <c r="J1" s="12"/>
      <c r="R1" s="1" t="s">
        <v>297</v>
      </c>
      <c r="S1" s="6" t="s">
        <v>298</v>
      </c>
      <c r="T1" s="6" t="s">
        <v>299</v>
      </c>
      <c r="U1" s="6" t="s">
        <v>300</v>
      </c>
      <c r="V1" s="6" t="s">
        <v>301</v>
      </c>
      <c r="W1" s="6" t="s">
        <v>302</v>
      </c>
    </row>
    <row r="2" spans="1:23" ht="12.75">
      <c r="A2" s="7"/>
      <c r="B2" s="7"/>
      <c r="C2" s="7"/>
      <c r="D2" s="7"/>
      <c r="E2" s="10"/>
      <c r="F2" s="28"/>
      <c r="G2" s="12"/>
      <c r="H2" s="12"/>
      <c r="I2" s="12"/>
      <c r="J2" s="12"/>
      <c r="R2" s="1"/>
      <c r="S2" s="8">
        <f>I17</f>
        <v>0.01867</v>
      </c>
      <c r="T2" s="6">
        <f>F13</f>
        <v>0.283225</v>
      </c>
      <c r="U2" s="9">
        <f>E13</f>
        <v>0.0383</v>
      </c>
      <c r="V2" s="6">
        <f>V6/100</f>
        <v>2.77</v>
      </c>
      <c r="W2" s="9">
        <f>T2-(U2*(EXP(S2*V2)-1))</f>
        <v>0.28119216924679735</v>
      </c>
    </row>
    <row r="3" spans="1:23" ht="12.75">
      <c r="A3" s="7"/>
      <c r="B3" s="7"/>
      <c r="C3" s="7"/>
      <c r="D3" s="7"/>
      <c r="E3" s="10"/>
      <c r="F3" s="11"/>
      <c r="G3" s="12"/>
      <c r="H3" s="12"/>
      <c r="I3" s="12"/>
      <c r="J3" s="12"/>
      <c r="K3" t="s">
        <v>303</v>
      </c>
      <c r="L3" s="14" t="s">
        <v>304</v>
      </c>
      <c r="M3" s="14" t="s">
        <v>305</v>
      </c>
      <c r="N3" s="14" t="s">
        <v>306</v>
      </c>
      <c r="O3" s="14" t="s">
        <v>307</v>
      </c>
      <c r="P3" s="14" t="s">
        <v>308</v>
      </c>
      <c r="R3" s="1"/>
      <c r="S3" s="1"/>
      <c r="T3" s="1"/>
      <c r="U3" s="1"/>
      <c r="V3" s="1">
        <f>V2*1000</f>
        <v>2770</v>
      </c>
      <c r="W3" s="1"/>
    </row>
    <row r="4" spans="1:23" ht="12.75">
      <c r="A4" s="7"/>
      <c r="B4" s="7"/>
      <c r="C4" s="7"/>
      <c r="D4" s="7"/>
      <c r="E4" s="10"/>
      <c r="F4" s="11"/>
      <c r="G4" s="12"/>
      <c r="H4" s="12"/>
      <c r="I4" s="12"/>
      <c r="J4" s="12"/>
      <c r="L4" s="15">
        <f aca="true" t="shared" si="0" ref="L4:L12">$F$13+0.000028-($E$13*(EXP($I$17*N4/1000)-1))</f>
        <v>0.283253</v>
      </c>
      <c r="M4" s="15">
        <f aca="true" t="shared" si="1" ref="M4:M12">$F$13-0.000028-($E$13*(EXP($I$17*N4/1000)-1))</f>
        <v>0.28319700000000003</v>
      </c>
      <c r="N4" s="6">
        <v>0</v>
      </c>
      <c r="O4" s="1">
        <f aca="true" t="shared" si="2" ref="O4:O12">$F$13-($E$13*(EXP($I$17*N4/1000)-1))</f>
        <v>0.283225</v>
      </c>
      <c r="P4" s="15">
        <f aca="true" t="shared" si="3" ref="P4:P12">$F$14-($E$14*(EXP($I$17*N4/1000)-1))</f>
        <v>0.282785</v>
      </c>
      <c r="R4" s="1"/>
      <c r="S4" s="1"/>
      <c r="T4" s="1"/>
      <c r="U4" s="1"/>
      <c r="V4" s="1"/>
      <c r="W4" s="1"/>
    </row>
    <row r="5" spans="1:23" ht="12.75">
      <c r="A5" s="7"/>
      <c r="B5" s="7"/>
      <c r="C5" s="7"/>
      <c r="D5" s="7"/>
      <c r="E5" s="29"/>
      <c r="F5" s="12"/>
      <c r="G5" s="12"/>
      <c r="H5" s="12"/>
      <c r="I5" s="12"/>
      <c r="J5" s="12"/>
      <c r="L5" s="15">
        <f t="shared" si="0"/>
        <v>0.28289379552158295</v>
      </c>
      <c r="M5" s="15">
        <f t="shared" si="1"/>
        <v>0.282837795521583</v>
      </c>
      <c r="N5" s="6">
        <v>500</v>
      </c>
      <c r="O5" s="1">
        <f t="shared" si="2"/>
        <v>0.282865795521583</v>
      </c>
      <c r="P5" s="15">
        <f t="shared" si="3"/>
        <v>0.2824698754445219</v>
      </c>
      <c r="R5" s="1" t="s">
        <v>309</v>
      </c>
      <c r="S5" s="1" t="s">
        <v>310</v>
      </c>
      <c r="T5" s="1" t="s">
        <v>311</v>
      </c>
      <c r="U5" s="1"/>
      <c r="V5" s="1" t="s">
        <v>312</v>
      </c>
      <c r="W5" s="1"/>
    </row>
    <row r="6" spans="1:23" ht="12.75">
      <c r="A6" s="7"/>
      <c r="B6" s="7"/>
      <c r="C6" s="7"/>
      <c r="D6" s="7"/>
      <c r="E6" s="13"/>
      <c r="F6" s="12"/>
      <c r="G6" s="12"/>
      <c r="H6" s="12"/>
      <c r="I6" s="12"/>
      <c r="J6" s="12"/>
      <c r="L6" s="15">
        <f t="shared" si="0"/>
        <v>0.2825312221696068</v>
      </c>
      <c r="M6" s="15">
        <f t="shared" si="1"/>
        <v>0.28247522216960685</v>
      </c>
      <c r="N6" s="6">
        <v>1000</v>
      </c>
      <c r="O6" s="1">
        <f t="shared" si="2"/>
        <v>0.2825032221696068</v>
      </c>
      <c r="P6" s="15">
        <f t="shared" si="3"/>
        <v>0.2821517954281669</v>
      </c>
      <c r="R6" s="1"/>
      <c r="S6" s="1">
        <f>1000*V2</f>
        <v>2770</v>
      </c>
      <c r="T6" s="15">
        <f>W2</f>
        <v>0.28119216924679735</v>
      </c>
      <c r="U6" s="1"/>
      <c r="V6" s="1">
        <v>277</v>
      </c>
      <c r="W6" s="1"/>
    </row>
    <row r="7" spans="12:23" ht="12.75">
      <c r="L7" s="15">
        <f t="shared" si="0"/>
        <v>0.2821652483483935</v>
      </c>
      <c r="M7" s="15">
        <f t="shared" si="1"/>
        <v>0.28210924834839357</v>
      </c>
      <c r="N7" s="6">
        <v>1500</v>
      </c>
      <c r="O7" s="1">
        <f t="shared" si="2"/>
        <v>0.28213724834839354</v>
      </c>
      <c r="P7" s="15">
        <f t="shared" si="3"/>
        <v>0.28183073223253324</v>
      </c>
      <c r="R7" s="1"/>
      <c r="S7" s="1"/>
      <c r="T7" s="1"/>
      <c r="U7" s="1"/>
      <c r="V7" s="1"/>
      <c r="W7" s="1"/>
    </row>
    <row r="8" spans="12:23" ht="12.75">
      <c r="L8" s="15">
        <f t="shared" si="0"/>
        <v>0.2817958421659383</v>
      </c>
      <c r="M8" s="15">
        <f t="shared" si="1"/>
        <v>0.28173984216593834</v>
      </c>
      <c r="N8" s="6">
        <v>2000</v>
      </c>
      <c r="O8" s="1">
        <f t="shared" si="2"/>
        <v>0.2817678421659383</v>
      </c>
      <c r="P8" s="15">
        <f t="shared" si="3"/>
        <v>0.2815066578792566</v>
      </c>
      <c r="R8" s="1"/>
      <c r="S8" s="1"/>
      <c r="T8" s="1"/>
      <c r="U8" s="1"/>
      <c r="V8" s="1"/>
      <c r="W8" s="1"/>
    </row>
    <row r="9" spans="12:23" ht="12.75">
      <c r="L9" s="15">
        <f t="shared" si="0"/>
        <v>0.2814229714311308</v>
      </c>
      <c r="M9" s="15">
        <f t="shared" si="1"/>
        <v>0.2813669714311309</v>
      </c>
      <c r="N9" s="6">
        <v>2500</v>
      </c>
      <c r="O9" s="1">
        <f t="shared" si="2"/>
        <v>0.28139497143113085</v>
      </c>
      <c r="P9" s="15">
        <f t="shared" si="3"/>
        <v>0.2811795441275717</v>
      </c>
      <c r="R9" s="1" t="s">
        <v>313</v>
      </c>
      <c r="S9" s="1" t="s">
        <v>310</v>
      </c>
      <c r="T9" s="1">
        <v>0.0036</v>
      </c>
      <c r="U9" s="1">
        <v>0.0115</v>
      </c>
      <c r="V9" s="1">
        <v>0.0193</v>
      </c>
      <c r="W9" s="1"/>
    </row>
    <row r="10" spans="12:25" ht="12.75">
      <c r="L10" s="15">
        <f t="shared" si="0"/>
        <v>0.2806667060276307</v>
      </c>
      <c r="M10" s="15">
        <f t="shared" si="1"/>
        <v>0.2806107060276308</v>
      </c>
      <c r="N10" s="6">
        <v>3500</v>
      </c>
      <c r="O10" s="1">
        <f t="shared" si="2"/>
        <v>0.28063870602763075</v>
      </c>
      <c r="P10" s="15">
        <f t="shared" si="3"/>
        <v>0.28051608413912255</v>
      </c>
      <c r="R10" s="1"/>
      <c r="S10" s="1">
        <v>0</v>
      </c>
      <c r="T10" s="15">
        <f>T6+(0.0036*(EXP(S2*V2)-1))</f>
        <v>0.2813832447222942</v>
      </c>
      <c r="U10" s="15">
        <f>T6+(0.0115*(EXP(S2*V2)-1))</f>
        <v>0.2818025492379679</v>
      </c>
      <c r="V10" s="15">
        <f>T6+(0.0193*(EXP(S2*V2)-1))</f>
        <v>0.2822165461015444</v>
      </c>
      <c r="W10" s="1"/>
      <c r="Y10" s="5"/>
    </row>
    <row r="11" spans="12:23" ht="12.75">
      <c r="L11" s="15">
        <f t="shared" si="0"/>
        <v>0.28028324545580957</v>
      </c>
      <c r="M11" s="15">
        <f t="shared" si="1"/>
        <v>0.2802272454558096</v>
      </c>
      <c r="N11" s="6">
        <v>4000</v>
      </c>
      <c r="O11" s="1">
        <f t="shared" si="2"/>
        <v>0.2802552454558096</v>
      </c>
      <c r="P11" s="15">
        <f t="shared" si="3"/>
        <v>0.2801796800865588</v>
      </c>
      <c r="R11" s="1"/>
      <c r="S11" s="1">
        <f>1000*V2</f>
        <v>2770</v>
      </c>
      <c r="T11" s="15">
        <f>W2</f>
        <v>0.28119216924679735</v>
      </c>
      <c r="U11" s="15">
        <f>W2</f>
        <v>0.28119216924679735</v>
      </c>
      <c r="V11" s="15">
        <f>W2</f>
        <v>0.28119216924679735</v>
      </c>
      <c r="W11" s="1"/>
    </row>
    <row r="12" spans="1:16" ht="12.75">
      <c r="A12" t="s">
        <v>314</v>
      </c>
      <c r="B12" t="s">
        <v>315</v>
      </c>
      <c r="E12" s="2" t="s">
        <v>316</v>
      </c>
      <c r="F12" t="s">
        <v>317</v>
      </c>
      <c r="L12" s="15">
        <f t="shared" si="0"/>
        <v>0.2798961885196361</v>
      </c>
      <c r="M12" s="15">
        <f t="shared" si="1"/>
        <v>0.27984018851963616</v>
      </c>
      <c r="N12" s="6">
        <v>4500</v>
      </c>
      <c r="O12" s="1">
        <f t="shared" si="2"/>
        <v>0.27986818851963613</v>
      </c>
      <c r="P12" s="15">
        <f t="shared" si="3"/>
        <v>0.2798401209989497</v>
      </c>
    </row>
    <row r="13" spans="1:23" ht="12.75">
      <c r="A13" t="s">
        <v>307</v>
      </c>
      <c r="B13" t="s">
        <v>332</v>
      </c>
      <c r="E13" s="2">
        <v>0.0383</v>
      </c>
      <c r="F13">
        <v>0.283225</v>
      </c>
      <c r="S13" s="4"/>
      <c r="T13" s="4"/>
      <c r="U13" s="4"/>
      <c r="V13" s="4"/>
      <c r="W13" s="4"/>
    </row>
    <row r="14" spans="1:24" ht="15.75">
      <c r="A14" t="s">
        <v>333</v>
      </c>
      <c r="B14" t="s">
        <v>334</v>
      </c>
      <c r="E14" s="2">
        <v>0.0336</v>
      </c>
      <c r="F14">
        <v>0.282785</v>
      </c>
      <c r="K14" t="s">
        <v>335</v>
      </c>
      <c r="L14" s="14" t="s">
        <v>304</v>
      </c>
      <c r="M14" s="14" t="s">
        <v>305</v>
      </c>
      <c r="N14" s="14" t="s">
        <v>306</v>
      </c>
      <c r="O14" s="14" t="s">
        <v>307</v>
      </c>
      <c r="P14" s="14" t="s">
        <v>308</v>
      </c>
      <c r="R14" s="1" t="s">
        <v>297</v>
      </c>
      <c r="S14" s="6" t="s">
        <v>298</v>
      </c>
      <c r="T14" s="6" t="s">
        <v>299</v>
      </c>
      <c r="U14" s="6" t="s">
        <v>300</v>
      </c>
      <c r="V14" s="6" t="s">
        <v>301</v>
      </c>
      <c r="W14" s="6" t="s">
        <v>302</v>
      </c>
      <c r="X14" s="6" t="s">
        <v>348</v>
      </c>
    </row>
    <row r="15" spans="12:24" ht="12.75">
      <c r="L15" s="16">
        <f aca="true" t="shared" si="4" ref="L15:L23">10000*((L4/P4)-1)</f>
        <v>16.54967554856057</v>
      </c>
      <c r="M15" s="16">
        <f aca="true" t="shared" si="5" ref="M15:M23">10000*((M4/P4)-1)</f>
        <v>14.569372491468613</v>
      </c>
      <c r="N15" s="6">
        <v>0</v>
      </c>
      <c r="O15" s="16">
        <f aca="true" t="shared" si="6" ref="O15:O23">10000*((O4/P4)-1)</f>
        <v>15.559524020014592</v>
      </c>
      <c r="P15" s="1">
        <f aca="true" t="shared" si="7" ref="P15:P23">10000*((P4/P4)-1)</f>
        <v>0</v>
      </c>
      <c r="R15" s="1"/>
      <c r="S15" s="8">
        <f>I17</f>
        <v>0.01867</v>
      </c>
      <c r="T15" s="9">
        <f>F13</f>
        <v>0.283225</v>
      </c>
      <c r="U15" s="9">
        <f>E13</f>
        <v>0.0383</v>
      </c>
      <c r="V15" s="6">
        <f>V2</f>
        <v>2.77</v>
      </c>
      <c r="W15" s="9">
        <f>T15-(U15*(EXP(S15*V15)-1))</f>
        <v>0.28119216924679735</v>
      </c>
      <c r="X15" s="15">
        <f>$F$14-($E$14*(EXP($I$17*V15)-1))</f>
        <v>0.2810016288953627</v>
      </c>
    </row>
    <row r="16" spans="12:23" ht="12.75">
      <c r="L16" s="16">
        <f t="shared" si="4"/>
        <v>15.007620773503927</v>
      </c>
      <c r="M16" s="16">
        <f t="shared" si="5"/>
        <v>13.025108482174197</v>
      </c>
      <c r="N16" s="6">
        <v>500</v>
      </c>
      <c r="O16" s="16">
        <f t="shared" si="6"/>
        <v>14.016364627840172</v>
      </c>
      <c r="P16" s="1">
        <f t="shared" si="7"/>
        <v>0</v>
      </c>
      <c r="R16" s="1"/>
      <c r="S16" s="1"/>
      <c r="T16" s="1"/>
      <c r="U16" s="1"/>
      <c r="V16" s="1">
        <f>V15*1000</f>
        <v>2770</v>
      </c>
      <c r="W16" s="1"/>
    </row>
    <row r="17" spans="1:23" ht="12.75">
      <c r="A17" t="s">
        <v>336</v>
      </c>
      <c r="E17" s="2" t="s">
        <v>337</v>
      </c>
      <c r="F17" t="s">
        <v>338</v>
      </c>
      <c r="I17" s="2">
        <f>0.01867</f>
        <v>0.01867</v>
      </c>
      <c r="L17" s="16">
        <f t="shared" si="4"/>
        <v>13.447610385188824</v>
      </c>
      <c r="M17" s="16">
        <f t="shared" si="5"/>
        <v>11.462863135398571</v>
      </c>
      <c r="N17" s="6">
        <v>1000</v>
      </c>
      <c r="O17" s="16">
        <f t="shared" si="6"/>
        <v>12.455236760293698</v>
      </c>
      <c r="P17" s="1">
        <f t="shared" si="7"/>
        <v>0</v>
      </c>
      <c r="R17" s="1"/>
      <c r="S17" s="1"/>
      <c r="T17" s="1"/>
      <c r="U17" s="1"/>
      <c r="V17" s="1"/>
      <c r="W17" s="1"/>
    </row>
    <row r="18" spans="12:23" ht="12.75">
      <c r="L18" s="16">
        <f t="shared" si="4"/>
        <v>11.869398103265816</v>
      </c>
      <c r="M18" s="16">
        <f t="shared" si="5"/>
        <v>9.88238981796119</v>
      </c>
      <c r="N18" s="6">
        <v>1500</v>
      </c>
      <c r="O18" s="16">
        <f t="shared" si="6"/>
        <v>10.875893960613503</v>
      </c>
      <c r="P18" s="1">
        <f t="shared" si="7"/>
        <v>0</v>
      </c>
      <c r="R18" s="1" t="s">
        <v>309</v>
      </c>
      <c r="S18" s="1" t="s">
        <v>310</v>
      </c>
      <c r="T18" s="1" t="s">
        <v>311</v>
      </c>
      <c r="U18" s="1"/>
      <c r="V18" s="1" t="s">
        <v>312</v>
      </c>
      <c r="W18" s="1"/>
    </row>
    <row r="19" spans="12:23" ht="12.75">
      <c r="L19" s="16">
        <f t="shared" si="4"/>
        <v>10.27273347139479</v>
      </c>
      <c r="M19" s="16">
        <f t="shared" si="5"/>
        <v>8.283437714704522</v>
      </c>
      <c r="N19" s="6">
        <v>2000</v>
      </c>
      <c r="O19" s="16">
        <f t="shared" si="6"/>
        <v>9.278085593049656</v>
      </c>
      <c r="P19" s="1">
        <f t="shared" si="7"/>
        <v>0</v>
      </c>
      <c r="R19" s="1"/>
      <c r="S19" s="1">
        <f>1000*V15</f>
        <v>2770</v>
      </c>
      <c r="T19" s="1">
        <f>10000*((W15/X15)-1)</f>
        <v>6.780756118165421</v>
      </c>
      <c r="U19" s="1"/>
      <c r="V19" s="1">
        <f>V6</f>
        <v>277</v>
      </c>
      <c r="W19" s="1"/>
    </row>
    <row r="20" spans="12:23" ht="12.75">
      <c r="L20" s="16">
        <f t="shared" si="4"/>
        <v>8.65736176912879</v>
      </c>
      <c r="M20" s="16">
        <f t="shared" si="5"/>
        <v>6.665751740253523</v>
      </c>
      <c r="N20" s="6">
        <v>2500</v>
      </c>
      <c r="O20" s="16">
        <f t="shared" si="6"/>
        <v>7.661556754692267</v>
      </c>
      <c r="P20" s="1">
        <f t="shared" si="7"/>
        <v>0</v>
      </c>
      <c r="R20" s="1"/>
      <c r="S20" s="1"/>
      <c r="T20" s="1"/>
      <c r="U20" s="1"/>
      <c r="V20" s="1"/>
      <c r="W20" s="1"/>
    </row>
    <row r="21" spans="12:23" ht="12.75">
      <c r="L21" s="16">
        <f t="shared" si="4"/>
        <v>5.369456406409956</v>
      </c>
      <c r="M21" s="16">
        <f t="shared" si="5"/>
        <v>3.3731359397304317</v>
      </c>
      <c r="N21" s="6">
        <v>3500</v>
      </c>
      <c r="O21" s="16">
        <f t="shared" si="6"/>
        <v>4.371296173071304</v>
      </c>
      <c r="P21" s="1">
        <f t="shared" si="7"/>
        <v>0</v>
      </c>
      <c r="R21" s="1"/>
      <c r="S21" s="1"/>
      <c r="T21" s="1"/>
      <c r="U21" s="1"/>
      <c r="V21" s="1"/>
      <c r="W21" s="1"/>
    </row>
    <row r="22" spans="12:23" ht="12.75">
      <c r="L22" s="16">
        <f t="shared" si="4"/>
        <v>3.6963911593712595</v>
      </c>
      <c r="M22" s="16">
        <f t="shared" si="5"/>
        <v>1.6976737654972318</v>
      </c>
      <c r="N22" s="6">
        <v>4000</v>
      </c>
      <c r="O22" s="16">
        <f t="shared" si="6"/>
        <v>2.697032462435356</v>
      </c>
      <c r="P22" s="1">
        <f t="shared" si="7"/>
        <v>0</v>
      </c>
      <c r="R22" s="1" t="s">
        <v>313</v>
      </c>
      <c r="S22" s="1" t="s">
        <v>310</v>
      </c>
      <c r="T22" s="1">
        <v>0.0036</v>
      </c>
      <c r="U22" s="1">
        <v>0.0115</v>
      </c>
      <c r="V22" s="1">
        <v>0.0193</v>
      </c>
      <c r="W22" s="1"/>
    </row>
    <row r="23" spans="12:23" ht="12.75">
      <c r="L23" s="16">
        <f t="shared" si="4"/>
        <v>2.0035554761133056</v>
      </c>
      <c r="M23" s="16">
        <f t="shared" si="5"/>
        <v>0.002412830804043864</v>
      </c>
      <c r="N23" s="6">
        <v>4500</v>
      </c>
      <c r="O23" s="16">
        <f t="shared" si="6"/>
        <v>1.002984153459785</v>
      </c>
      <c r="P23" s="1">
        <f t="shared" si="7"/>
        <v>0</v>
      </c>
      <c r="R23" s="1"/>
      <c r="S23" s="1">
        <v>0</v>
      </c>
      <c r="T23" s="1">
        <f>10000*((T10/$F$14)-1)</f>
        <v>-49.56964753101478</v>
      </c>
      <c r="U23" s="1">
        <f>10000*((U10/$F$14)-1)</f>
        <v>-34.74196870527524</v>
      </c>
      <c r="V23" s="1">
        <f>10000*((V10/$F$14)-1)</f>
        <v>-20.10198201657154</v>
      </c>
      <c r="W23" s="1"/>
    </row>
    <row r="24" spans="18:23" ht="12.75">
      <c r="R24" s="1"/>
      <c r="S24" s="1">
        <f>1000*V15</f>
        <v>2770</v>
      </c>
      <c r="T24" s="15">
        <f>$T$19</f>
        <v>6.780756118165421</v>
      </c>
      <c r="U24" s="15">
        <f>$T$19</f>
        <v>6.780756118165421</v>
      </c>
      <c r="V24" s="15">
        <f>$T$19</f>
        <v>6.780756118165421</v>
      </c>
      <c r="W24" s="1"/>
    </row>
    <row r="31" ht="12.75">
      <c r="B31" t="s">
        <v>339</v>
      </c>
    </row>
    <row r="32" ht="12.75">
      <c r="B32" t="s">
        <v>359</v>
      </c>
    </row>
    <row r="33" ht="12.75">
      <c r="B33" t="s">
        <v>360</v>
      </c>
    </row>
    <row r="34" ht="12.75">
      <c r="B34" t="s">
        <v>361</v>
      </c>
    </row>
    <row r="35" ht="12.75">
      <c r="B35" t="s">
        <v>362</v>
      </c>
    </row>
    <row r="36" ht="12.75">
      <c r="B36" t="s">
        <v>363</v>
      </c>
    </row>
    <row r="37" ht="12.75">
      <c r="B37" t="s">
        <v>364</v>
      </c>
    </row>
    <row r="38" ht="12.75">
      <c r="B38" t="s">
        <v>365</v>
      </c>
    </row>
    <row r="39" ht="12.75">
      <c r="B39" t="s">
        <v>239</v>
      </c>
    </row>
    <row r="40" ht="12.75">
      <c r="B40" t="s">
        <v>366</v>
      </c>
    </row>
    <row r="41" ht="12.75">
      <c r="B41" t="s">
        <v>268</v>
      </c>
    </row>
    <row r="42" ht="12.75">
      <c r="B42" t="s">
        <v>269</v>
      </c>
    </row>
    <row r="43" ht="12.75">
      <c r="B43" t="s">
        <v>382</v>
      </c>
    </row>
    <row r="44" ht="12.75">
      <c r="B44" t="s">
        <v>293</v>
      </c>
    </row>
    <row r="45" ht="12.75">
      <c r="B45" t="s">
        <v>294</v>
      </c>
    </row>
    <row r="46" ht="12.75">
      <c r="B46" t="s">
        <v>295</v>
      </c>
    </row>
    <row r="47" ht="12.75">
      <c r="B47" t="s">
        <v>296</v>
      </c>
    </row>
    <row r="48" ht="12.75">
      <c r="B48" t="s">
        <v>120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Q3062"/>
  <sheetViews>
    <sheetView workbookViewId="0" topLeftCell="A33">
      <selection activeCell="O10" sqref="O10"/>
    </sheetView>
  </sheetViews>
  <sheetFormatPr defaultColWidth="9.140625" defaultRowHeight="12.75"/>
  <cols>
    <col min="1" max="1" width="8.8515625" style="0" customWidth="1"/>
    <col min="2" max="2" width="14.7109375" style="21" customWidth="1"/>
    <col min="3" max="3" width="14.7109375" style="18" customWidth="1"/>
    <col min="4" max="4" width="22.7109375" style="18" customWidth="1"/>
    <col min="5" max="5" width="10.7109375" style="18" customWidth="1"/>
    <col min="6" max="8" width="10.7109375" style="19" customWidth="1"/>
    <col min="9" max="9" width="12.7109375" style="19" customWidth="1"/>
    <col min="10" max="10" width="10.7109375" style="18" customWidth="1"/>
    <col min="11" max="11" width="13.7109375" style="18" customWidth="1"/>
    <col min="12" max="12" width="10.7109375" style="18" customWidth="1"/>
    <col min="13" max="13" width="10.7109375" style="32" customWidth="1"/>
    <col min="14" max="14" width="10.7109375" style="3" customWidth="1"/>
    <col min="15" max="15" width="10.7109375" style="20" customWidth="1"/>
    <col min="16" max="16" width="16.28125" style="0" customWidth="1"/>
    <col min="17" max="18" width="8.8515625" style="0" customWidth="1"/>
    <col min="19" max="19" width="15.140625" style="0" customWidth="1"/>
    <col min="20" max="16384" width="8.8515625" style="0" customWidth="1"/>
  </cols>
  <sheetData>
    <row r="1" ht="12.75">
      <c r="A1" s="17" t="s">
        <v>385</v>
      </c>
    </row>
    <row r="2" spans="1:13" ht="14.25">
      <c r="A2" t="s">
        <v>367</v>
      </c>
      <c r="B2" s="21" t="s">
        <v>121</v>
      </c>
      <c r="C2" s="18" t="s">
        <v>122</v>
      </c>
      <c r="D2" s="18" t="s">
        <v>349</v>
      </c>
      <c r="E2" s="18" t="s">
        <v>123</v>
      </c>
      <c r="F2" s="22" t="s">
        <v>350</v>
      </c>
      <c r="G2" s="19" t="s">
        <v>351</v>
      </c>
      <c r="H2" s="22" t="s">
        <v>352</v>
      </c>
      <c r="I2" s="22" t="s">
        <v>353</v>
      </c>
      <c r="J2" s="18" t="s">
        <v>124</v>
      </c>
      <c r="K2" s="18" t="s">
        <v>354</v>
      </c>
      <c r="L2" s="18" t="s">
        <v>125</v>
      </c>
      <c r="M2" s="32" t="s">
        <v>126</v>
      </c>
    </row>
    <row r="3" spans="9:17" ht="12.75">
      <c r="I3" s="19">
        <f>IF(E3&lt;&gt;0,F3-(H3*(EXP((1000000*M3)*1.867*10^-11)-1)),"")</f>
      </c>
      <c r="J3" s="18">
        <f>IF(E3&lt;&gt;0,10000*((F3/K!$F$14)-1),"")</f>
      </c>
      <c r="K3" s="18">
        <f>IF(E3&lt;&gt;0,10000*((F3/K!$F$14)-1)-10000*(((F3-G3)/K!$F$14)-1),"")</f>
      </c>
      <c r="L3" s="18">
        <f>IF(E3&lt;&gt;0,10000*((I3/(K!$F$14-(K!$E$14*(EXP((1000000*M3)*1.867*10^-11)-1))))-1),"")</f>
      </c>
      <c r="Q3" s="3"/>
    </row>
    <row r="4" spans="1:16" ht="12.75">
      <c r="A4" t="s">
        <v>368</v>
      </c>
      <c r="B4" s="21">
        <v>124</v>
      </c>
      <c r="C4" s="18" t="s">
        <v>143</v>
      </c>
      <c r="D4" s="18">
        <v>17.321702693032403</v>
      </c>
      <c r="E4" s="18">
        <v>1.815589794265233</v>
      </c>
      <c r="F4" s="19">
        <v>0.28285510355883015</v>
      </c>
      <c r="G4" s="19">
        <v>4.323307918987208E-05</v>
      </c>
      <c r="H4" s="19">
        <v>0.0010577253964014369</v>
      </c>
      <c r="I4" s="19">
        <f>IF(E4&lt;&gt;0,F4-(H4*(EXP((1000000*M4)*1.867*10^-11)-1)),"")</f>
        <v>0.28285368153097046</v>
      </c>
      <c r="J4" s="18">
        <f>IF(E4&lt;&gt;0,10000*((F4/K!$F$14)-1),"")+0.8</f>
        <v>3.2790409261510325</v>
      </c>
      <c r="K4" s="18">
        <f>IF(E4&lt;&gt;0,10000*((F4/K!$F$14)-1)-10000*(((F4-G4)/K!$F$14)-1),"")</f>
        <v>1.5288321229856017</v>
      </c>
      <c r="L4" s="18">
        <f>IF(E4&lt;&gt;0,10000*((I4/(K!$F$14-(K!$E$14*(EXP((1000000*M4)*1.867*10^-11)-1))))-1),"")+0.8</f>
        <v>4.826813826114583</v>
      </c>
      <c r="M4" s="33">
        <v>71.9613133785952</v>
      </c>
      <c r="N4" s="30"/>
      <c r="O4" s="31"/>
      <c r="P4" s="2"/>
    </row>
    <row r="5" spans="1:16" ht="12.75">
      <c r="A5" t="s">
        <v>368</v>
      </c>
      <c r="B5" s="21">
        <v>125</v>
      </c>
      <c r="C5" s="18" t="s">
        <v>144</v>
      </c>
      <c r="D5" s="18">
        <v>21.992296262185516</v>
      </c>
      <c r="E5" s="18">
        <v>2.038623667562724</v>
      </c>
      <c r="F5" s="19">
        <v>0.2826113618265225</v>
      </c>
      <c r="G5" s="19">
        <v>5.151237711118061E-05</v>
      </c>
      <c r="H5" s="19">
        <v>0.0013816759181629504</v>
      </c>
      <c r="I5" s="19">
        <f aca="true" t="shared" si="0" ref="I5:I68">IF(E5&lt;&gt;0,F5-(H5*(EXP((1000000*M5)*1.867*10^-11)-1)),"")</f>
        <v>0.28260679861797106</v>
      </c>
      <c r="J5" s="18">
        <f>IF(E5&lt;&gt;0,10000*((F5/K!$F$14)-1),"")+0.8</f>
        <v>-5.340289388669729</v>
      </c>
      <c r="K5" s="18">
        <f>IF(E5&lt;&gt;0,10000*((F5/K!$F$14)-1)-10000*(((F5-G5)/K!$F$14)-1),"")</f>
        <v>1.8216092477041368</v>
      </c>
      <c r="L5" s="18">
        <f>IF(E5&lt;&gt;0,10000*((I5/(K!$F$14-(K!$E$14*(EXP((1000000*M5)*1.867*10^-11)-1))))-1),"")+0.8</f>
        <v>-1.5784264402115784</v>
      </c>
      <c r="M5" s="33">
        <v>176.60525925865642</v>
      </c>
      <c r="N5" s="30"/>
      <c r="O5" s="31"/>
      <c r="P5" s="2"/>
    </row>
    <row r="6" spans="1:16" ht="12.75">
      <c r="A6" t="s">
        <v>368</v>
      </c>
      <c r="B6" s="21">
        <v>126</v>
      </c>
      <c r="C6" s="18" t="s">
        <v>145</v>
      </c>
      <c r="D6" s="18">
        <v>88.22572747817553</v>
      </c>
      <c r="E6" s="18">
        <v>1.74458624874552</v>
      </c>
      <c r="F6" s="19">
        <v>0.2827122341455239</v>
      </c>
      <c r="G6" s="19">
        <v>5.671675735704205E-05</v>
      </c>
      <c r="H6" s="19">
        <v>0.004706395551103248</v>
      </c>
      <c r="I6" s="19">
        <f t="shared" si="0"/>
        <v>0.28269659862377505</v>
      </c>
      <c r="J6" s="18">
        <f>IF(E6&lt;&gt;0,10000*((F6/K!$F$14)-1),"")+0.8</f>
        <v>-1.7731865012690313</v>
      </c>
      <c r="K6" s="18">
        <f>IF(E6&lt;&gt;0,10000*((F6/K!$F$14)-1)-10000*(((F6-G6)/K!$F$14)-1),"")</f>
        <v>2.005649428258316</v>
      </c>
      <c r="L6" s="18">
        <f>IF(E6&lt;&gt;0,10000*((I6/(K!$F$14-(K!$E$14*(EXP((1000000*M6)*1.867*10^-11)-1))))-1),"")+0.8</f>
        <v>1.6215869580441293</v>
      </c>
      <c r="M6" s="32">
        <v>177.64755241728597</v>
      </c>
      <c r="N6" s="30"/>
      <c r="O6" s="31"/>
      <c r="P6" s="2"/>
    </row>
    <row r="7" spans="1:16" ht="12.75">
      <c r="A7" t="s">
        <v>368</v>
      </c>
      <c r="B7" s="21">
        <v>127</v>
      </c>
      <c r="C7" s="18" t="s">
        <v>146</v>
      </c>
      <c r="D7" s="18">
        <v>29.209827076667853</v>
      </c>
      <c r="E7" s="18">
        <v>2.2191007444444444</v>
      </c>
      <c r="F7" s="19">
        <v>0.28254522682442906</v>
      </c>
      <c r="G7" s="19">
        <v>4.097539167050004E-05</v>
      </c>
      <c r="H7" s="19">
        <v>0.0017922763432237933</v>
      </c>
      <c r="I7" s="19">
        <f t="shared" si="0"/>
        <v>0.2825392284874151</v>
      </c>
      <c r="J7" s="18">
        <f>IF(E7&lt;&gt;0,10000*((F7/K!$F$14)-1),"")+0.8</f>
        <v>-7.678992010571007</v>
      </c>
      <c r="K7" s="18">
        <f>IF(E7&lt;&gt;0,10000*((F7/K!$F$14)-1)-10000*(((F7-G7)/K!$F$14)-1),"")</f>
        <v>1.4489945248330471</v>
      </c>
      <c r="L7" s="18">
        <f>IF(E7&lt;&gt;0,10000*((I7/(K!$F$14-(K!$E$14*(EXP((1000000*M7)*1.867*10^-11)-1))))-1),"")+0.8</f>
        <v>-3.9164125184206986</v>
      </c>
      <c r="M7" s="33">
        <v>178.95994674529135</v>
      </c>
      <c r="N7" s="30"/>
      <c r="O7" s="31"/>
      <c r="P7" s="2"/>
    </row>
    <row r="8" spans="1:16" ht="12.75">
      <c r="A8" t="s">
        <v>368</v>
      </c>
      <c r="B8" s="21">
        <v>128</v>
      </c>
      <c r="C8" s="18" t="s">
        <v>147</v>
      </c>
      <c r="D8" s="18">
        <v>12.979977498194197</v>
      </c>
      <c r="E8" s="18">
        <v>1.9577892761648752</v>
      </c>
      <c r="F8" s="19">
        <v>0.28262076734814084</v>
      </c>
      <c r="G8" s="19">
        <v>4.477655766077268E-05</v>
      </c>
      <c r="H8" s="19">
        <v>0.0008586367425818033</v>
      </c>
      <c r="I8" s="19">
        <f t="shared" si="0"/>
        <v>0.28261788245120095</v>
      </c>
      <c r="J8" s="18">
        <f>IF(E8&lt;&gt;0,10000*((F8/K!$F$14)-1),"")+0.8</f>
        <v>-5.007686116985345</v>
      </c>
      <c r="K8" s="18">
        <f>IF(E8&lt;&gt;0,10000*((F8/K!$F$14)-1)-10000*(((F8-G8)/K!$F$14)-1),"")</f>
        <v>1.5834134646730558</v>
      </c>
      <c r="L8" s="18">
        <f>IF(E8&lt;&gt;0,10000*((I8/(K!$F$14-(K!$E$14*(EXP((1000000*M8)*1.867*10^-11)-1))))-1),"")+0.8</f>
        <v>-1.118347843724577</v>
      </c>
      <c r="M8" s="33">
        <v>179.6585755051056</v>
      </c>
      <c r="N8" s="30"/>
      <c r="O8" s="31"/>
      <c r="P8" s="2"/>
    </row>
    <row r="9" spans="1:16" ht="12.75">
      <c r="A9" t="s">
        <v>368</v>
      </c>
      <c r="B9" s="21">
        <v>129</v>
      </c>
      <c r="C9" s="18" t="s">
        <v>148</v>
      </c>
      <c r="D9" s="18">
        <v>14.006684368502228</v>
      </c>
      <c r="E9" s="18">
        <v>1.9239631724014332</v>
      </c>
      <c r="F9" s="19">
        <v>0.28253669336708215</v>
      </c>
      <c r="G9" s="19">
        <v>4.356260666297679E-05</v>
      </c>
      <c r="H9" s="19">
        <v>0.0009112299523190169</v>
      </c>
      <c r="I9" s="19">
        <f t="shared" si="0"/>
        <v>0.28253361796334137</v>
      </c>
      <c r="J9" s="18">
        <f>IF(E9&lt;&gt;0,10000*((F9/K!$F$14)-1),"")+0.8</f>
        <v>-7.980756861851424</v>
      </c>
      <c r="K9" s="18">
        <f>IF(E9&lt;&gt;0,10000*((F9/K!$F$14)-1)-10000*(((F9-G9)/K!$F$14)-1),"")</f>
        <v>1.5404850562439343</v>
      </c>
      <c r="L9" s="18">
        <f>IF(E9&lt;&gt;0,10000*((I9/(K!$F$14-(K!$E$14*(EXP((1000000*M9)*1.867*10^-11)-1))))-1),"")+0.8</f>
        <v>-4.081351325304317</v>
      </c>
      <c r="M9" s="33">
        <v>180.4670792644761</v>
      </c>
      <c r="N9" s="30"/>
      <c r="O9" s="31"/>
      <c r="P9" s="2"/>
    </row>
    <row r="10" spans="1:16" ht="12.75">
      <c r="A10" t="s">
        <v>368</v>
      </c>
      <c r="B10" s="21">
        <v>130</v>
      </c>
      <c r="C10" s="18" t="s">
        <v>149</v>
      </c>
      <c r="D10" s="18">
        <v>20.78292243607839</v>
      </c>
      <c r="E10" s="18">
        <v>2.030156368458782</v>
      </c>
      <c r="F10" s="19">
        <v>0.28256339281220694</v>
      </c>
      <c r="G10" s="19">
        <v>4.582844052265886E-05</v>
      </c>
      <c r="H10" s="19">
        <v>0.0013201878678544667</v>
      </c>
      <c r="I10" s="19">
        <f t="shared" si="0"/>
        <v>0.2825589269859207</v>
      </c>
      <c r="J10" s="18">
        <f>IF(E10&lt;&gt;0,10000*((F10/K!$F$14)-1),"")+0.8</f>
        <v>-7.036596276078467</v>
      </c>
      <c r="K10" s="18">
        <f>IF(E10&lt;&gt;0,10000*((F10/K!$F$14)-1)-10000*(((F10-G10)/K!$F$14)-1),"")</f>
        <v>1.6206107297989103</v>
      </c>
      <c r="L10" s="18">
        <f>IF(E10&lt;&gt;0,10000*((I10/(K!$F$14-(K!$E$14*(EXP((1000000*M10)*1.867*10^-11)-1))))-1),"")+0.8</f>
        <v>-3.1768309062560016</v>
      </c>
      <c r="M10" s="33">
        <v>180.87904450574982</v>
      </c>
      <c r="N10" s="30"/>
      <c r="O10" s="31"/>
      <c r="P10" s="2"/>
    </row>
    <row r="11" spans="1:16" ht="12.75">
      <c r="A11" t="s">
        <v>368</v>
      </c>
      <c r="B11" s="21">
        <v>131</v>
      </c>
      <c r="C11" s="18" t="s">
        <v>150</v>
      </c>
      <c r="D11" s="18">
        <v>14.644433179137915</v>
      </c>
      <c r="E11" s="18">
        <v>1.970241506272401</v>
      </c>
      <c r="F11" s="19">
        <v>0.282598408737663</v>
      </c>
      <c r="G11" s="19">
        <v>3.929866640562561E-05</v>
      </c>
      <c r="H11" s="19">
        <v>0.0008603257387013468</v>
      </c>
      <c r="I11" s="19">
        <f t="shared" si="0"/>
        <v>0.282595482654311</v>
      </c>
      <c r="J11" s="18">
        <f>IF(E11&lt;&gt;0,10000*((F11/K!$F$14)-1),"")+0.8</f>
        <v>-5.798343700585652</v>
      </c>
      <c r="K11" s="18">
        <f>IF(E11&lt;&gt;0,10000*((F11/K!$F$14)-1)-10000*(((F11-G11)/K!$F$14)-1),"")</f>
        <v>1.3897012361197003</v>
      </c>
      <c r="L11" s="18">
        <f>IF(E11&lt;&gt;0,10000*((I11/(K!$F$14-(K!$E$14*(EXP((1000000*M11)*1.867*10^-11)-1))))-1),"")+0.8</f>
        <v>-1.861727177264428</v>
      </c>
      <c r="M11" s="33">
        <v>181.86199745314627</v>
      </c>
      <c r="N11" s="30"/>
      <c r="O11" s="31"/>
      <c r="P11" s="2"/>
    </row>
    <row r="12" spans="1:16" ht="12.75">
      <c r="A12" t="s">
        <v>368</v>
      </c>
      <c r="B12" s="21">
        <v>132</v>
      </c>
      <c r="C12" s="18" t="s">
        <v>151</v>
      </c>
      <c r="D12" s="18">
        <v>10.995967152951398</v>
      </c>
      <c r="E12" s="18">
        <v>2.33473192437276</v>
      </c>
      <c r="F12" s="19">
        <v>0.28247095590916704</v>
      </c>
      <c r="G12" s="19">
        <v>3.9922126054911784E-05</v>
      </c>
      <c r="H12" s="19">
        <v>0.000629219811716687</v>
      </c>
      <c r="I12" s="19">
        <f t="shared" si="0"/>
        <v>0.2824687923623724</v>
      </c>
      <c r="J12" s="18">
        <f>IF(E12&lt;&gt;0,10000*((F12/K!$F$14)-1),"")+0.8</f>
        <v>-10.305401306044093</v>
      </c>
      <c r="K12" s="18">
        <f>IF(E12&lt;&gt;0,10000*((F12/K!$F$14)-1)-10000*(((F12-G12)/K!$F$14)-1),"")</f>
        <v>1.4117483620035287</v>
      </c>
      <c r="L12" s="18">
        <f>IF(E12&lt;&gt;0,10000*((I12/(K!$F$14-(K!$E$14*(EXP((1000000*M12)*1.867*10^-11)-1))))-1),"")+0.8</f>
        <v>-6.2992952437809455</v>
      </c>
      <c r="M12" s="33">
        <v>183.8543890591967</v>
      </c>
      <c r="N12" s="30"/>
      <c r="O12" s="31"/>
      <c r="P12" s="2"/>
    </row>
    <row r="13" spans="1:16" ht="12.75">
      <c r="A13" t="s">
        <v>368</v>
      </c>
      <c r="B13" s="21">
        <v>133</v>
      </c>
      <c r="C13" s="18" t="s">
        <v>152</v>
      </c>
      <c r="D13" s="18">
        <v>18.45943187994227</v>
      </c>
      <c r="E13" s="18">
        <v>2.0705535779569892</v>
      </c>
      <c r="F13" s="19">
        <v>0.28241234927668085</v>
      </c>
      <c r="G13" s="19">
        <v>4.3090378906831186E-05</v>
      </c>
      <c r="H13" s="19">
        <v>0.0012092330315550534</v>
      </c>
      <c r="I13" s="19">
        <f t="shared" si="0"/>
        <v>0.28240816496590365</v>
      </c>
      <c r="J13" s="18">
        <f>IF(E13&lt;&gt;0,10000*((F13/K!$F$14)-1),"")+0.8</f>
        <v>-12.37788154672872</v>
      </c>
      <c r="K13" s="18">
        <f>IF(E13&lt;&gt;0,10000*((F13/K!$F$14)-1)-10000*(((F13-G13)/K!$F$14)-1),"")</f>
        <v>1.52378587643609</v>
      </c>
      <c r="L13" s="18">
        <f>IF(E13&lt;&gt;0,10000*((I13/(K!$F$14-(K!$E$14*(EXP((1000000*M13)*1.867*10^-11)-1))))-1),"")+0.8</f>
        <v>-8.418172197099638</v>
      </c>
      <c r="M13" s="33">
        <v>185.020265289861</v>
      </c>
      <c r="N13" s="30"/>
      <c r="O13" s="31"/>
      <c r="P13" s="2"/>
    </row>
    <row r="14" spans="1:16" ht="12.75">
      <c r="A14" t="s">
        <v>368</v>
      </c>
      <c r="B14" s="21">
        <v>134</v>
      </c>
      <c r="C14" s="18" t="s">
        <v>153</v>
      </c>
      <c r="D14" s="18">
        <v>18.51509338550748</v>
      </c>
      <c r="E14" s="18">
        <v>1.8460561284946235</v>
      </c>
      <c r="F14" s="19">
        <v>0.28239240422715833</v>
      </c>
      <c r="G14" s="19">
        <v>5.5490493309619234E-05</v>
      </c>
      <c r="H14" s="19">
        <v>0.000989406649357652</v>
      </c>
      <c r="I14" s="19">
        <f t="shared" si="0"/>
        <v>0.2823889506516309</v>
      </c>
      <c r="J14" s="18">
        <f>IF(E14&lt;&gt;0,10000*((F14/K!$F$14)-1),"")+0.8</f>
        <v>-13.083189449287458</v>
      </c>
      <c r="K14" s="18">
        <f>IF(E14&lt;&gt;0,10000*((F14/K!$F$14)-1)-10000*(((F14-G14)/K!$F$14)-1),"")</f>
        <v>1.9622855989398502</v>
      </c>
      <c r="L14" s="18">
        <f>IF(E14&lt;&gt;0,10000*((I14/(K!$F$14-(K!$E$14*(EXP((1000000*M14)*1.867*10^-11)-1))))-1),"")+0.8</f>
        <v>-9.061996196710576</v>
      </c>
      <c r="M14" s="33">
        <v>186.63494014615935</v>
      </c>
      <c r="N14" s="30"/>
      <c r="O14" s="31"/>
      <c r="P14" s="2"/>
    </row>
    <row r="15" spans="1:16" ht="12.75">
      <c r="A15" t="s">
        <v>368</v>
      </c>
      <c r="B15" s="21">
        <v>135</v>
      </c>
      <c r="C15" s="18" t="s">
        <v>154</v>
      </c>
      <c r="D15" s="18">
        <v>14.662309160359495</v>
      </c>
      <c r="E15" s="18">
        <v>1.854043617383512</v>
      </c>
      <c r="F15" s="19">
        <v>0.28253892592261565</v>
      </c>
      <c r="G15" s="19">
        <v>4.4720020445120097E-05</v>
      </c>
      <c r="H15" s="19">
        <v>0.0010354351020876026</v>
      </c>
      <c r="I15" s="19">
        <f t="shared" si="0"/>
        <v>0.28253355009017833</v>
      </c>
      <c r="J15" s="18">
        <f>IF(E15&lt;&gt;0,10000*((F15/K!$F$14)-1),"")+0.8</f>
        <v>-7.901807994920818</v>
      </c>
      <c r="K15" s="18">
        <f>IF(E15&lt;&gt;0,10000*((F15/K!$F$14)-1)-10000*(((F15-G15)/K!$F$14)-1),"")</f>
        <v>1.581414164298911</v>
      </c>
      <c r="L15" s="18">
        <f>IF(E15&lt;&gt;0,10000*((I15/(K!$F$14-(K!$E$14*(EXP((1000000*M15)*1.867*10^-11)-1))))-1),"")+0.8</f>
        <v>-1.924720165371286</v>
      </c>
      <c r="M15" s="33">
        <v>277.36621191863213</v>
      </c>
      <c r="N15" s="30"/>
      <c r="O15" s="31"/>
      <c r="P15" s="2"/>
    </row>
    <row r="16" spans="1:16" ht="12.75">
      <c r="A16" t="s">
        <v>368</v>
      </c>
      <c r="B16" s="21">
        <v>136</v>
      </c>
      <c r="C16" s="18" t="s">
        <v>181</v>
      </c>
      <c r="D16" s="18">
        <v>44.871699583124496</v>
      </c>
      <c r="E16" s="18">
        <v>2.595340199462366</v>
      </c>
      <c r="F16" s="19">
        <v>0.28216102836722895</v>
      </c>
      <c r="G16" s="19">
        <v>5.084320707612139E-05</v>
      </c>
      <c r="H16" s="19">
        <v>0.0027360817018705357</v>
      </c>
      <c r="I16" s="19">
        <f t="shared" si="0"/>
        <v>0.28213590050010096</v>
      </c>
      <c r="J16" s="18">
        <f>IF(E16&lt;&gt;0,10000*((F16/K!$F$14)-1),"")+0.8</f>
        <v>-21.26523092706636</v>
      </c>
      <c r="K16" s="18">
        <f>IF(E16&lt;&gt;0,10000*((F16/K!$F$14)-1)-10000*(((F16-G16)/K!$F$14)-1),"")</f>
        <v>1.7979456858074911</v>
      </c>
      <c r="L16" s="18">
        <f>IF(E16&lt;&gt;0,10000*((I16/(K!$F$14-(K!$E$14*(EXP((1000000*M16)*1.867*10^-11)-1))))-1),"")+0.8</f>
        <v>-11.254842348718785</v>
      </c>
      <c r="M16" s="33">
        <v>489.661074110786</v>
      </c>
      <c r="N16" s="30"/>
      <c r="O16" s="31"/>
      <c r="P16" s="2"/>
    </row>
    <row r="17" spans="1:16" ht="12.75">
      <c r="A17" t="s">
        <v>368</v>
      </c>
      <c r="B17" s="21">
        <v>137</v>
      </c>
      <c r="C17" s="18" t="s">
        <v>182</v>
      </c>
      <c r="D17" s="18">
        <v>19.403254178670704</v>
      </c>
      <c r="E17" s="18">
        <v>2.2642473564516123</v>
      </c>
      <c r="F17" s="19">
        <v>0.28196217990865813</v>
      </c>
      <c r="G17" s="19">
        <v>4.004719457359826E-05</v>
      </c>
      <c r="H17" s="19">
        <v>0.0012424724858202904</v>
      </c>
      <c r="I17" s="19">
        <f t="shared" si="0"/>
        <v>0.2819394522001654</v>
      </c>
      <c r="J17" s="18">
        <f>IF(E17&lt;&gt;0,10000*((F17/K!$F$14)-1),"")+0.8</f>
        <v>-28.297020398602957</v>
      </c>
      <c r="K17" s="18">
        <f>IF(E17&lt;&gt;0,10000*((F17/K!$F$14)-1)-10000*(((F17-G17)/K!$F$14)-1),"")</f>
        <v>1.4161711043236807</v>
      </c>
      <c r="L17" s="18">
        <f>IF(E17&lt;&gt;0,10000*((I17/(K!$F$14-(K!$E$14*(EXP((1000000*M17)*1.867*10^-11)-1))))-1),"")+0.8</f>
        <v>-7.383911301786751</v>
      </c>
      <c r="M17" s="33">
        <v>970.9175949513823</v>
      </c>
      <c r="N17" s="30"/>
      <c r="O17" s="31"/>
      <c r="P17" s="2"/>
    </row>
    <row r="18" spans="1:16" ht="12.75">
      <c r="A18" t="s">
        <v>368</v>
      </c>
      <c r="B18" s="21">
        <v>138</v>
      </c>
      <c r="C18" s="18" t="s">
        <v>183</v>
      </c>
      <c r="D18" s="18">
        <v>23.692457259124435</v>
      </c>
      <c r="E18" s="18">
        <v>2.064308906093189</v>
      </c>
      <c r="F18" s="19">
        <v>0.282180470842984</v>
      </c>
      <c r="G18" s="19">
        <v>4.327804570328902E-05</v>
      </c>
      <c r="H18" s="19">
        <v>0.0013824601976122524</v>
      </c>
      <c r="I18" s="19">
        <f t="shared" si="0"/>
        <v>0.28215462317554274</v>
      </c>
      <c r="J18" s="18">
        <f>IF(E18&lt;&gt;0,10000*((F18/K!$F$14)-1),"")+0.8</f>
        <v>-20.57769531679656</v>
      </c>
      <c r="K18" s="18">
        <f>IF(E18&lt;&gt;0,10000*((F18/K!$F$14)-1)-10000*(((F18-G18)/K!$F$14)-1),"")</f>
        <v>1.5304222537726488</v>
      </c>
      <c r="L18" s="18">
        <f>IF(E18&lt;&gt;0,10000*((I18/(K!$F$14-(K!$E$14*(EXP((1000000*M18)*1.867*10^-11)-1))))-1),"")+0.8</f>
        <v>0.7233665942355298</v>
      </c>
      <c r="M18" s="33">
        <v>992.191973528776</v>
      </c>
      <c r="N18" s="30"/>
      <c r="O18" s="31"/>
      <c r="P18" s="2"/>
    </row>
    <row r="19" spans="1:16" ht="12.75">
      <c r="A19" t="s">
        <v>368</v>
      </c>
      <c r="B19" s="21">
        <v>139</v>
      </c>
      <c r="C19" s="18" t="s">
        <v>184</v>
      </c>
      <c r="D19" s="18">
        <v>9.431955312973257</v>
      </c>
      <c r="E19" s="18">
        <v>2.244133276523298</v>
      </c>
      <c r="F19" s="19">
        <v>0.28197827679465925</v>
      </c>
      <c r="G19" s="19">
        <v>4.169968571293987E-05</v>
      </c>
      <c r="H19" s="19">
        <v>0.0005253042113891929</v>
      </c>
      <c r="I19" s="19">
        <f t="shared" si="0"/>
        <v>0.2819684569577074</v>
      </c>
      <c r="J19" s="18">
        <f>IF(E19&lt;&gt;0,10000*((F19/K!$F$14)-1),"")+0.8</f>
        <v>-27.727793388642976</v>
      </c>
      <c r="K19" s="18">
        <f>IF(E19&lt;&gt;0,10000*((F19/K!$F$14)-1)-10000*(((F19-G19)/K!$F$14)-1),"")</f>
        <v>1.4746074124494228</v>
      </c>
      <c r="L19" s="18">
        <f>IF(E19&lt;&gt;0,10000*((I19/(K!$F$14-(K!$E$14*(EXP((1000000*M19)*1.867*10^-11)-1))))-1),"")+0.8</f>
        <v>-5.878462836858801</v>
      </c>
      <c r="M19" s="33">
        <v>992.0214802887226</v>
      </c>
      <c r="N19" s="30"/>
      <c r="O19" s="31"/>
      <c r="P19" s="2"/>
    </row>
    <row r="20" spans="1:16" ht="12.75">
      <c r="A20" t="s">
        <v>368</v>
      </c>
      <c r="B20" s="21">
        <v>140</v>
      </c>
      <c r="C20" s="18" t="s">
        <v>185</v>
      </c>
      <c r="D20" s="18">
        <v>8.989476891071739</v>
      </c>
      <c r="E20" s="18">
        <v>2.322490634767025</v>
      </c>
      <c r="F20" s="19">
        <v>0.2820819911701295</v>
      </c>
      <c r="G20" s="19">
        <v>3.315170293260662E-05</v>
      </c>
      <c r="H20" s="19">
        <v>0.0005286734183649759</v>
      </c>
      <c r="I20" s="19">
        <f t="shared" si="0"/>
        <v>0.2820720487641576</v>
      </c>
      <c r="J20" s="18">
        <f>IF(E20&lt;&gt;0,10000*((F20/K!$F$14)-1),"")+0.8</f>
        <v>-24.060188124211646</v>
      </c>
      <c r="K20" s="18">
        <f>IF(E20&lt;&gt;0,10000*((F20/K!$F$14)-1)-10000*(((F20-G20)/K!$F$14)-1),"")</f>
        <v>1.1723289047371743</v>
      </c>
      <c r="L20" s="18">
        <f>IF(E20&lt;&gt;0,10000*((I20/(K!$F$14-(K!$E$14*(EXP((1000000*M20)*1.867*10^-11)-1))))-1),"")+0.8</f>
        <v>-2.072858612018581</v>
      </c>
      <c r="M20" s="33">
        <v>997.9472853662566</v>
      </c>
      <c r="N20" s="30"/>
      <c r="O20" s="31"/>
      <c r="P20" s="2"/>
    </row>
    <row r="21" spans="1:16" ht="12.75">
      <c r="A21" t="s">
        <v>368</v>
      </c>
      <c r="B21" s="21">
        <v>141</v>
      </c>
      <c r="C21" s="18" t="s">
        <v>186</v>
      </c>
      <c r="D21" s="18">
        <v>8.777570990026165</v>
      </c>
      <c r="E21" s="18">
        <v>2.1238020605734764</v>
      </c>
      <c r="F21" s="19">
        <v>0.2821171060338146</v>
      </c>
      <c r="G21" s="19">
        <v>3.88645049598545E-05</v>
      </c>
      <c r="H21" s="19">
        <v>0.0005039358390531532</v>
      </c>
      <c r="I21" s="19">
        <f t="shared" si="0"/>
        <v>0.28210753325679516</v>
      </c>
      <c r="J21" s="18">
        <f>IF(E21&lt;&gt;0,10000*((F21/K!$F$14)-1),"")+0.8</f>
        <v>-22.8184368401926</v>
      </c>
      <c r="K21" s="18">
        <f>IF(E21&lt;&gt;0,10000*((F21/K!$F$14)-1)-10000*(((F21-G21)/K!$F$14)-1),"")</f>
        <v>1.3743481782935163</v>
      </c>
      <c r="L21" s="18">
        <f>IF(E21&lt;&gt;0,10000*((I21/(K!$F$14-(K!$E$14*(EXP((1000000*M21)*1.867*10^-11)-1))))-1),"")+0.8</f>
        <v>-0.5893605836945432</v>
      </c>
      <c r="M21" s="33">
        <v>1007.9192198992332</v>
      </c>
      <c r="N21" s="30"/>
      <c r="O21" s="31"/>
      <c r="P21" s="2"/>
    </row>
    <row r="22" spans="1:16" ht="12.75">
      <c r="A22" t="s">
        <v>368</v>
      </c>
      <c r="B22" s="21">
        <v>142</v>
      </c>
      <c r="C22" s="18" t="s">
        <v>187</v>
      </c>
      <c r="D22" s="18">
        <v>8.006524426071344</v>
      </c>
      <c r="E22" s="18">
        <v>2.1364299672043012</v>
      </c>
      <c r="F22" s="19">
        <v>0.2821245825342175</v>
      </c>
      <c r="G22" s="19">
        <v>3.8376444194959305E-05</v>
      </c>
      <c r="H22" s="19">
        <v>0.0004720561936730284</v>
      </c>
      <c r="I22" s="19">
        <f t="shared" si="0"/>
        <v>0.2821155661280805</v>
      </c>
      <c r="J22" s="18">
        <f>IF(E22&lt;&gt;0,10000*((F22/K!$F$14)-1),"")+0.8</f>
        <v>-22.55404868654578</v>
      </c>
      <c r="K22" s="18">
        <f>IF(E22&lt;&gt;0,10000*((F22/K!$F$14)-1)-10000*(((F22-G22)/K!$F$14)-1),"")</f>
        <v>1.357089102851372</v>
      </c>
      <c r="L22" s="18">
        <f>IF(E22&lt;&gt;0,10000*((I22/(K!$F$14-(K!$E$14*(EXP((1000000*M22)*1.867*10^-11)-1))))-1),"")+0.8</f>
        <v>-0.1805096770898469</v>
      </c>
      <c r="M22" s="33">
        <v>1013.3990884389164</v>
      </c>
      <c r="N22" s="30"/>
      <c r="O22" s="31"/>
      <c r="P22" s="2"/>
    </row>
    <row r="23" spans="1:16" ht="12.75">
      <c r="A23" t="s">
        <v>368</v>
      </c>
      <c r="B23" s="21">
        <v>143</v>
      </c>
      <c r="C23" s="18" t="s">
        <v>188</v>
      </c>
      <c r="D23" s="18">
        <v>27.173748399803607</v>
      </c>
      <c r="E23" s="18">
        <v>2.1690736621863804</v>
      </c>
      <c r="F23" s="19">
        <v>0.28202921145244936</v>
      </c>
      <c r="G23" s="19">
        <v>5.127623334524547E-05</v>
      </c>
      <c r="H23" s="19">
        <v>0.0014381505152068694</v>
      </c>
      <c r="I23" s="19">
        <f t="shared" si="0"/>
        <v>0.28200125221260236</v>
      </c>
      <c r="J23" s="18">
        <f>IF(E23&lt;&gt;0,10000*((F23/K!$F$14)-1),"")+0.8</f>
        <v>-25.926613771970164</v>
      </c>
      <c r="K23" s="18">
        <f>IF(E23&lt;&gt;0,10000*((F23/K!$F$14)-1)-10000*(((F23-G23)/K!$F$14)-1),"")</f>
        <v>1.8132586008878775</v>
      </c>
      <c r="L23" s="18">
        <f>IF(E23&lt;&gt;0,10000*((I23/(K!$F$14-(K!$E$14*(EXP((1000000*M23)*1.867*10^-11)-1))))-1),"")+0.8</f>
        <v>-3.826439132271454</v>
      </c>
      <c r="M23" s="33">
        <v>1031.309268263769</v>
      </c>
      <c r="N23" s="30"/>
      <c r="O23" s="31"/>
      <c r="P23" s="2"/>
    </row>
    <row r="24" spans="1:16" ht="12.75">
      <c r="A24" t="s">
        <v>368</v>
      </c>
      <c r="B24" s="21">
        <v>144</v>
      </c>
      <c r="C24" s="18" t="s">
        <v>189</v>
      </c>
      <c r="D24" s="18">
        <v>19.920137230936216</v>
      </c>
      <c r="E24" s="18">
        <v>1.348656839426523</v>
      </c>
      <c r="F24" s="19">
        <v>0.28210819821542354</v>
      </c>
      <c r="G24" s="19">
        <v>3.807587425364765E-05</v>
      </c>
      <c r="H24" s="19">
        <v>0.0011756716874921599</v>
      </c>
      <c r="I24" s="19">
        <f t="shared" si="0"/>
        <v>0.2820844295939679</v>
      </c>
      <c r="J24" s="18">
        <f>IF(E24&lt;&gt;0,10000*((F24/K!$F$14)-1),"")+0.8</f>
        <v>-23.1334400543334</v>
      </c>
      <c r="K24" s="18">
        <f>IF(E24&lt;&gt;0,10000*((F24/K!$F$14)-1)-10000*(((F24-G24)/K!$F$14)-1),"")</f>
        <v>1.3464601818924393</v>
      </c>
      <c r="L24" s="18">
        <f>IF(E24&lt;&gt;0,10000*((I24/(K!$F$14-(K!$E$14*(EXP((1000000*M24)*1.867*10^-11)-1))))-1),"")+0.8</f>
        <v>0.04576879754667407</v>
      </c>
      <c r="M24" s="33">
        <v>1072.0624308812646</v>
      </c>
      <c r="N24" s="30"/>
      <c r="O24" s="31"/>
      <c r="P24" s="2"/>
    </row>
    <row r="25" spans="1:16" ht="12.75">
      <c r="A25" t="s">
        <v>368</v>
      </c>
      <c r="B25" s="21">
        <v>145</v>
      </c>
      <c r="C25" s="18" t="s">
        <v>190</v>
      </c>
      <c r="D25" s="18">
        <v>2.9752358314147234</v>
      </c>
      <c r="E25" s="18">
        <v>2.6099731202508965</v>
      </c>
      <c r="F25" s="19">
        <v>0.28213217358941217</v>
      </c>
      <c r="G25" s="19">
        <v>3.4282996346849034E-05</v>
      </c>
      <c r="H25" s="19">
        <v>0.00014836556563881047</v>
      </c>
      <c r="I25" s="19">
        <f t="shared" si="0"/>
        <v>0.2821291439752473</v>
      </c>
      <c r="J25" s="18">
        <f>IF(E25&lt;&gt;0,10000*((F25/K!$F$14)-1),"")+0.8</f>
        <v>-22.285609582822463</v>
      </c>
      <c r="K25" s="18">
        <f>IF(E25&lt;&gt;0,10000*((F25/K!$F$14)-1)-10000*(((F25-G25)/K!$F$14)-1),"")</f>
        <v>1.212334329855345</v>
      </c>
      <c r="L25" s="18">
        <f>IF(E25&lt;&gt;0,10000*((I25/(K!$F$14-(K!$E$14*(EXP((1000000*M25)*1.867*10^-11)-1))))-1),"")+0.8</f>
        <v>1.8724450312604717</v>
      </c>
      <c r="M25" s="33">
        <v>1082.7121944454154</v>
      </c>
      <c r="N25" s="30"/>
      <c r="O25" s="31"/>
      <c r="P25" s="2"/>
    </row>
    <row r="26" spans="1:16" ht="12.75">
      <c r="A26" t="s">
        <v>368</v>
      </c>
      <c r="B26" s="21">
        <v>146</v>
      </c>
      <c r="C26" s="18" t="s">
        <v>191</v>
      </c>
      <c r="D26" s="18">
        <v>41.52806319540766</v>
      </c>
      <c r="E26" s="18">
        <v>2.22393939390681</v>
      </c>
      <c r="F26" s="19">
        <v>0.2822106980809704</v>
      </c>
      <c r="G26" s="19">
        <v>3.575921064642851E-05</v>
      </c>
      <c r="H26" s="19">
        <v>0.002449154661493848</v>
      </c>
      <c r="I26" s="19">
        <f t="shared" si="0"/>
        <v>0.28215669783413594</v>
      </c>
      <c r="J26" s="18">
        <f>IF(E26&lt;&gt;0,10000*((F26/K!$F$14)-1),"")+0.8</f>
        <v>-19.508782963368578</v>
      </c>
      <c r="K26" s="18">
        <f>IF(E26&lt;&gt;0,10000*((F26/K!$F$14)-1)-10000*(((F26-G26)/K!$F$14)-1),"")</f>
        <v>1.2645370386132875</v>
      </c>
      <c r="L26" s="18">
        <f>IF(E26&lt;&gt;0,10000*((I26/(K!$F$14-(K!$E$14*(EXP((1000000*M26)*1.867*10^-11)-1))))-1),"")+0.8</f>
        <v>4.789738958105615</v>
      </c>
      <c r="M26" s="33">
        <v>1168.1291219073453</v>
      </c>
      <c r="N26" s="30"/>
      <c r="O26" s="31"/>
      <c r="P26" s="2"/>
    </row>
    <row r="27" spans="1:16" ht="12.75">
      <c r="A27" t="s">
        <v>368</v>
      </c>
      <c r="B27" s="21">
        <v>147</v>
      </c>
      <c r="C27" s="18" t="s">
        <v>192</v>
      </c>
      <c r="D27" s="18">
        <v>9.448648928619509</v>
      </c>
      <c r="E27" s="18">
        <v>2.1184925862007167</v>
      </c>
      <c r="F27" s="19">
        <v>0.28193577611265386</v>
      </c>
      <c r="G27" s="19">
        <v>3.8221867365042554E-05</v>
      </c>
      <c r="H27" s="19">
        <v>0.0005600395304444435</v>
      </c>
      <c r="I27" s="19">
        <f t="shared" si="0"/>
        <v>0.28192200958777</v>
      </c>
      <c r="J27" s="18">
        <f>IF(E27&lt;&gt;0,10000*((F27/K!$F$14)-1),"")+0.8</f>
        <v>-29.230726076211155</v>
      </c>
      <c r="K27" s="18">
        <f>IF(E27&lt;&gt;0,10000*((F27/K!$F$14)-1)-10000*(((F27-G27)/K!$F$14)-1),"")</f>
        <v>1.3516228712640022</v>
      </c>
      <c r="L27" s="18">
        <f>IF(E27&lt;&gt;0,10000*((I27/(K!$F$14-(K!$E$14*(EXP((1000000*M27)*1.867*10^-11)-1))))-1),"")+0.8</f>
        <v>-0.5142766538509764</v>
      </c>
      <c r="M27" s="33">
        <v>1300.7008679126525</v>
      </c>
      <c r="N27" s="30"/>
      <c r="O27" s="31"/>
      <c r="P27" s="2"/>
    </row>
    <row r="28" spans="1:16" ht="12.75">
      <c r="A28" t="s">
        <v>368</v>
      </c>
      <c r="B28" s="21">
        <v>148</v>
      </c>
      <c r="C28" s="18" t="s">
        <v>193</v>
      </c>
      <c r="D28" s="18">
        <v>8.359185907151486</v>
      </c>
      <c r="E28" s="18">
        <v>2.2899340270609314</v>
      </c>
      <c r="F28" s="19">
        <v>0.2821543597785362</v>
      </c>
      <c r="G28" s="19">
        <v>4.172715091033444E-05</v>
      </c>
      <c r="H28" s="19">
        <v>0.0005026813463393521</v>
      </c>
      <c r="I28" s="19">
        <f t="shared" si="0"/>
        <v>0.28214151577816815</v>
      </c>
      <c r="J28" s="18">
        <f>IF(E28&lt;&gt;0,10000*((F28/K!$F$14)-1),"")+0.8</f>
        <v>-21.50104925875831</v>
      </c>
      <c r="K28" s="18">
        <f>IF(E28&lt;&gt;0,10000*((F28/K!$F$14)-1)-10000*(((F28-G28)/K!$F$14)-1),"")</f>
        <v>1.4755786519915475</v>
      </c>
      <c r="L28" s="18">
        <f>IF(E28&lt;&gt;0,10000*((I28/(K!$F$14-(K!$E$14*(EXP((1000000*M28)*1.867*10^-11)-1))))-1),"")+0.8</f>
        <v>8.427118130855149</v>
      </c>
      <c r="M28" s="33">
        <v>1351.3662749095242</v>
      </c>
      <c r="N28" s="30"/>
      <c r="O28" s="31"/>
      <c r="P28" s="2"/>
    </row>
    <row r="29" spans="1:16" ht="12.75">
      <c r="A29" t="s">
        <v>368</v>
      </c>
      <c r="B29" s="21">
        <v>149</v>
      </c>
      <c r="C29" s="18" t="s">
        <v>194</v>
      </c>
      <c r="D29" s="18">
        <v>22.015642508539866</v>
      </c>
      <c r="E29" s="18">
        <v>2.661402137992831</v>
      </c>
      <c r="F29" s="19">
        <v>0.28179718712658197</v>
      </c>
      <c r="G29" s="19">
        <v>4.045763413250356E-05</v>
      </c>
      <c r="H29" s="19">
        <v>0.0011795903558642544</v>
      </c>
      <c r="I29" s="19">
        <f t="shared" si="0"/>
        <v>0.28176253467093754</v>
      </c>
      <c r="J29" s="18">
        <f>IF(E29&lt;&gt;0,10000*((F29/K!$F$14)-1),"")+0.8</f>
        <v>-34.13158666188268</v>
      </c>
      <c r="K29" s="18">
        <f>IF(E29&lt;&gt;0,10000*((F29/K!$F$14)-1)-10000*(((F29-G29)/K!$F$14)-1),"")</f>
        <v>1.4306852956313918</v>
      </c>
      <c r="L29" s="18">
        <f>IF(E29&lt;&gt;0,10000*((I29/(K!$F$14-(K!$E$14*(EXP((1000000*M29)*1.867*10^-11)-1))))-1),"")+0.8</f>
        <v>-0.456527096129556</v>
      </c>
      <c r="M29" s="33">
        <v>1550.8012833599223</v>
      </c>
      <c r="N29" s="30"/>
      <c r="O29" s="31"/>
      <c r="P29" s="2"/>
    </row>
    <row r="30" spans="1:16" ht="12.75">
      <c r="A30" t="s">
        <v>368</v>
      </c>
      <c r="B30" s="21">
        <v>150</v>
      </c>
      <c r="C30" s="18" t="s">
        <v>195</v>
      </c>
      <c r="D30" s="18">
        <v>27.189559291187106</v>
      </c>
      <c r="E30" s="18">
        <v>1.8632192243727599</v>
      </c>
      <c r="F30" s="19">
        <v>0.28167225552582553</v>
      </c>
      <c r="G30" s="19">
        <v>5.343609199694892E-05</v>
      </c>
      <c r="H30" s="19">
        <v>0.0015726083104051726</v>
      </c>
      <c r="I30" s="19">
        <f t="shared" si="0"/>
        <v>0.2816197688361054</v>
      </c>
      <c r="J30" s="18">
        <f>IF(E30&lt;&gt;0,10000*((F30/K!$F$14)-1),"")+0.8</f>
        <v>-38.54948721376564</v>
      </c>
      <c r="K30" s="18">
        <f>IF(E30&lt;&gt;0,10000*((F30/K!$F$14)-1)-10000*(((F30-G30)/K!$F$14)-1),"")</f>
        <v>1.88963672036801</v>
      </c>
      <c r="L30" s="18">
        <f>IF(E30&lt;&gt;0,10000*((I30/(K!$F$14-(K!$E$14*(EXP((1000000*M30)*1.867*10^-11)-1))))-1),"")+0.8</f>
        <v>-0.7554799306560784</v>
      </c>
      <c r="M30" s="33">
        <v>1758.4729848330076</v>
      </c>
      <c r="N30" s="30"/>
      <c r="O30" s="31"/>
      <c r="P30" s="2"/>
    </row>
    <row r="31" spans="1:16" ht="12.75">
      <c r="A31" t="s">
        <v>368</v>
      </c>
      <c r="B31" s="21">
        <v>151</v>
      </c>
      <c r="C31" s="18" t="s">
        <v>196</v>
      </c>
      <c r="D31" s="18">
        <v>32.8376244902933</v>
      </c>
      <c r="E31" s="18">
        <v>1.9479205227598562</v>
      </c>
      <c r="F31" s="19">
        <v>0.28180593957497035</v>
      </c>
      <c r="G31" s="19">
        <v>3.205790512315588E-05</v>
      </c>
      <c r="H31" s="19">
        <v>0.001772147019156817</v>
      </c>
      <c r="I31" s="19">
        <f t="shared" si="0"/>
        <v>0.2817508273361063</v>
      </c>
      <c r="J31" s="18">
        <f>IF(E31&lt;&gt;0,10000*((F31/K!$F$14)-1),"")+0.8</f>
        <v>-33.82207772794379</v>
      </c>
      <c r="K31" s="18">
        <f>IF(E31&lt;&gt;0,10000*((F31/K!$F$14)-1)-10000*(((F31-G31)/K!$F$14)-1),"")</f>
        <v>1.1336494199898368</v>
      </c>
      <c r="L31" s="18">
        <f>IF(E31&lt;&gt;0,10000*((I31/(K!$F$14-(K!$E$14*(EXP((1000000*M31)*1.867*10^-11)-1))))-1),"")+0.8</f>
        <v>1.1818506255282017</v>
      </c>
      <c r="M31" s="33">
        <v>1640.3510629058057</v>
      </c>
      <c r="N31" s="30"/>
      <c r="O31" s="31"/>
      <c r="P31" s="2"/>
    </row>
    <row r="32" spans="13:16" ht="12.75">
      <c r="M32" s="33"/>
      <c r="N32" s="30"/>
      <c r="O32" s="31"/>
      <c r="P32" s="2"/>
    </row>
    <row r="33" spans="1:16" ht="12.75">
      <c r="A33" t="s">
        <v>369</v>
      </c>
      <c r="B33" s="21">
        <v>294</v>
      </c>
      <c r="C33" s="18" t="s">
        <v>355</v>
      </c>
      <c r="D33" s="18">
        <v>20.586319808886852</v>
      </c>
      <c r="E33" s="18">
        <v>2.428945194982079</v>
      </c>
      <c r="F33" s="19">
        <v>0.28298494809482616</v>
      </c>
      <c r="G33" s="19">
        <v>4.4355036725142944E-05</v>
      </c>
      <c r="H33" s="19">
        <v>0.0015145159731246908</v>
      </c>
      <c r="I33" s="19">
        <f t="shared" si="0"/>
        <v>0.28298482508991935</v>
      </c>
      <c r="J33" s="18">
        <f>IF(E33&lt;&gt;0,10000*((F33/K!$F$14)-1),"")+0.8</f>
        <v>7.870675418645589</v>
      </c>
      <c r="K33" s="18">
        <f>IF(E33&lt;&gt;0,10000*((F33/K!$F$14)-1)-10000*(((F33-G33)/K!$F$14)-1),"")</f>
        <v>1.5685074075766359</v>
      </c>
      <c r="L33" s="18">
        <f>IF(E33&lt;&gt;0,10000*((I33/(K!$F$14-(K!$E$14*(EXP((1000000*M33)*1.867*10^-11)-1))))-1),"")+0.8</f>
        <v>7.962895700791871</v>
      </c>
      <c r="M33" s="32">
        <v>4.349973634842276</v>
      </c>
      <c r="P33" s="2"/>
    </row>
    <row r="34" spans="1:16" ht="12.75">
      <c r="A34" t="s">
        <v>369</v>
      </c>
      <c r="B34" s="21">
        <v>295</v>
      </c>
      <c r="C34" s="18" t="s">
        <v>356</v>
      </c>
      <c r="D34" s="18">
        <v>17.72872395126713</v>
      </c>
      <c r="E34" s="18">
        <v>2.3836890234767028</v>
      </c>
      <c r="F34" s="19">
        <v>0.28290348516863767</v>
      </c>
      <c r="G34" s="19">
        <v>4.100899215369015E-05</v>
      </c>
      <c r="H34" s="19">
        <v>0.0012121981482639279</v>
      </c>
      <c r="I34" s="19">
        <f t="shared" si="0"/>
        <v>0.28290186078729535</v>
      </c>
      <c r="J34" s="18">
        <f>IF(E34&lt;&gt;0,10000*((F34/K!$F$14)-1),"")+0.8</f>
        <v>4.989938244165692</v>
      </c>
      <c r="K34" s="18">
        <f>IF(E34&lt;&gt;0,10000*((F34/K!$F$14)-1)-10000*(((F34-G34)/K!$F$14)-1),"")</f>
        <v>1.4501827237545228</v>
      </c>
      <c r="L34" s="18">
        <f>IF(E34&lt;&gt;0,10000*((I34/(K!$F$14-(K!$E$14*(EXP((1000000*M34)*1.867*10^-11)-1))))-1),"")+0.8</f>
        <v>6.525606372426473</v>
      </c>
      <c r="M34" s="32">
        <v>71.72643354690032</v>
      </c>
      <c r="P34" s="2"/>
    </row>
    <row r="35" spans="1:16" ht="12.75">
      <c r="A35" t="s">
        <v>369</v>
      </c>
      <c r="B35" s="21">
        <v>296</v>
      </c>
      <c r="C35" s="18" t="s">
        <v>357</v>
      </c>
      <c r="D35" s="18">
        <v>48.161162933452374</v>
      </c>
      <c r="E35" s="18">
        <v>2.4443653559139786</v>
      </c>
      <c r="F35" s="19">
        <v>0.2828810651222656</v>
      </c>
      <c r="G35" s="19">
        <v>4.4039814849911446E-05</v>
      </c>
      <c r="H35" s="19">
        <v>0.002770294728358566</v>
      </c>
      <c r="I35" s="19">
        <f t="shared" si="0"/>
        <v>0.2828770616994391</v>
      </c>
      <c r="J35" s="18">
        <f>IF(E35&lt;&gt;0,10000*((F35/K!$F$14)-1),"")+0.8</f>
        <v>4.197108130400728</v>
      </c>
      <c r="K35" s="18">
        <f>IF(E35&lt;&gt;0,10000*((F35/K!$F$14)-1)-10000*(((F35-G35)/K!$F$14)-1),"")</f>
        <v>1.5573603568030947</v>
      </c>
      <c r="L35" s="18">
        <f>IF(E35&lt;&gt;0,10000*((I35/(K!$F$14-(K!$E$14*(EXP((1000000*M35)*1.867*10^-11)-1))))-1),"")+0.8</f>
        <v>5.773462406308027</v>
      </c>
      <c r="M35" s="32">
        <v>77.34772622579244</v>
      </c>
      <c r="P35" s="2"/>
    </row>
    <row r="36" spans="1:16" ht="12.75">
      <c r="A36" t="s">
        <v>369</v>
      </c>
      <c r="B36" s="21">
        <v>297</v>
      </c>
      <c r="C36" s="18" t="s">
        <v>358</v>
      </c>
      <c r="D36" s="18">
        <v>22.170911521070817</v>
      </c>
      <c r="E36" s="18">
        <v>2.023521063978495</v>
      </c>
      <c r="F36" s="19">
        <v>0.282746249109228</v>
      </c>
      <c r="G36" s="19">
        <v>3.592457672547024E-05</v>
      </c>
      <c r="H36" s="19">
        <v>0.0014033920671769253</v>
      </c>
      <c r="I36" s="19">
        <f t="shared" si="0"/>
        <v>0.28274263474523187</v>
      </c>
      <c r="J36" s="18">
        <f>IF(E36&lt;&gt;0,10000*((F36/K!$F$14)-1),"")+0.8</f>
        <v>-0.5703304903722735</v>
      </c>
      <c r="K36" s="18">
        <f>IF(E36&lt;&gt;0,10000*((F36/K!$F$14)-1)-10000*(((F36-G36)/K!$F$14)-1),"")</f>
        <v>1.2703848056105915</v>
      </c>
      <c r="L36" s="18">
        <f>IF(E36&lt;&gt;0,10000*((I36/(K!$F$14-(K!$E$14*(EXP((1000000*M36)*1.867*10^-11)-1))))-1),"")+0.8</f>
        <v>2.362435610928947</v>
      </c>
      <c r="M36" s="32">
        <v>137.7684904720554</v>
      </c>
      <c r="P36" s="2"/>
    </row>
    <row r="37" spans="1:16" ht="12.75">
      <c r="A37" t="s">
        <v>369</v>
      </c>
      <c r="B37" s="21">
        <v>298</v>
      </c>
      <c r="C37" s="18" t="s">
        <v>205</v>
      </c>
      <c r="D37" s="18">
        <v>13.899588257016095</v>
      </c>
      <c r="E37" s="18">
        <v>2.339905760573476</v>
      </c>
      <c r="F37" s="19">
        <v>0.28272198111479596</v>
      </c>
      <c r="G37" s="19">
        <v>3.858076490836696E-05</v>
      </c>
      <c r="H37" s="19">
        <v>0.00091880057360853</v>
      </c>
      <c r="I37" s="19">
        <f t="shared" si="0"/>
        <v>0.2827193392865328</v>
      </c>
      <c r="J37" s="18">
        <f>IF(E37&lt;&gt;0,10000*((F37/K!$F$14)-1),"")+0.8</f>
        <v>-1.4285087682882842</v>
      </c>
      <c r="K37" s="18">
        <f>IF(E37&lt;&gt;0,10000*((F37/K!$F$14)-1)-10000*(((F37-G37)/K!$F$14)-1),"")</f>
        <v>1.3643144052333245</v>
      </c>
      <c r="L37" s="18">
        <f>IF(E37&lt;&gt;0,10000*((I37/(K!$F$14-(K!$E$14*(EXP((1000000*M37)*1.867*10^-11)-1))))-1),"")+0.8</f>
        <v>1.8948239564423368</v>
      </c>
      <c r="M37" s="32">
        <v>153.7855001858383</v>
      </c>
      <c r="P37" s="2"/>
    </row>
    <row r="38" spans="1:16" ht="12.75">
      <c r="A38" t="s">
        <v>369</v>
      </c>
      <c r="B38" s="21">
        <v>299</v>
      </c>
      <c r="C38" s="18" t="s">
        <v>206</v>
      </c>
      <c r="D38" s="18">
        <v>21.61222264604076</v>
      </c>
      <c r="E38" s="18">
        <v>1.864120036200717</v>
      </c>
      <c r="F38" s="19">
        <v>0.28268854051160963</v>
      </c>
      <c r="G38" s="19">
        <v>3.78744070343598E-05</v>
      </c>
      <c r="H38" s="19">
        <v>0.0013578700827724776</v>
      </c>
      <c r="I38" s="19">
        <f t="shared" si="0"/>
        <v>0.2826845334093978</v>
      </c>
      <c r="J38" s="18">
        <f>IF(E38&lt;&gt;0,10000*((F38/K!$F$14)-1),"")+0.8</f>
        <v>-2.611053924019525</v>
      </c>
      <c r="K38" s="18">
        <f>IF(E38&lt;&gt;0,10000*((F38/K!$F$14)-1)-10000*(((F38-G38)/K!$F$14)-1),"")</f>
        <v>1.339335786351148</v>
      </c>
      <c r="L38" s="18">
        <f>IF(E38&lt;&gt;0,10000*((I38/(K!$F$14-(K!$E$14*(EXP((1000000*M38)*1.867*10^-11)-1))))-1),"")+0.8</f>
        <v>0.7535771694780806</v>
      </c>
      <c r="M38" s="32">
        <v>157.82938463316407</v>
      </c>
      <c r="P38" s="2"/>
    </row>
    <row r="39" spans="1:16" ht="12.75">
      <c r="A39" t="s">
        <v>369</v>
      </c>
      <c r="B39" s="21">
        <v>300</v>
      </c>
      <c r="C39" s="18" t="s">
        <v>207</v>
      </c>
      <c r="D39" s="18">
        <v>9.833953784198643</v>
      </c>
      <c r="E39" s="18">
        <v>2.1544858310035844</v>
      </c>
      <c r="F39" s="19">
        <v>0.2825798290065586</v>
      </c>
      <c r="G39" s="19">
        <v>3.3178334153082665E-05</v>
      </c>
      <c r="H39" s="19">
        <v>0.000579574525263744</v>
      </c>
      <c r="I39" s="19">
        <f t="shared" si="0"/>
        <v>0.2825778240429738</v>
      </c>
      <c r="J39" s="18">
        <f>IF(E39&lt;&gt;0,10000*((F39/K!$F$14)-1),"")+0.8</f>
        <v>-6.455370456050736</v>
      </c>
      <c r="K39" s="18">
        <f>IF(E39&lt;&gt;0,10000*((F39/K!$F$14)-1)-10000*(((F39-G39)/K!$F$14)-1),"")</f>
        <v>1.173270652723435</v>
      </c>
      <c r="L39" s="18">
        <f>IF(E39&lt;&gt;0,10000*((I39/(K!$F$14-(K!$E$14*(EXP((1000000*M39)*1.867*10^-11)-1))))-1),"")+0.8</f>
        <v>-2.417231135178578</v>
      </c>
      <c r="M39" s="32">
        <v>184.97062780776324</v>
      </c>
      <c r="P39" s="2"/>
    </row>
    <row r="40" spans="1:16" ht="12.75">
      <c r="A40" t="s">
        <v>369</v>
      </c>
      <c r="B40" s="21">
        <v>301</v>
      </c>
      <c r="C40" s="18" t="s">
        <v>208</v>
      </c>
      <c r="D40" s="18">
        <v>24.571901445150544</v>
      </c>
      <c r="E40" s="18">
        <v>2.3448078517921145</v>
      </c>
      <c r="F40" s="19">
        <v>0.2825602453441023</v>
      </c>
      <c r="G40" s="19">
        <v>3.6015221143241645E-05</v>
      </c>
      <c r="H40" s="19">
        <v>0.001502285811668141</v>
      </c>
      <c r="I40" s="19">
        <f t="shared" si="0"/>
        <v>0.28255311297435276</v>
      </c>
      <c r="J40" s="18">
        <f>IF(E40&lt;&gt;0,10000*((F40/K!$F$14)-1),"")+0.8</f>
        <v>-7.147898788751573</v>
      </c>
      <c r="K40" s="18">
        <f>IF(E40&lt;&gt;0,10000*((F40/K!$F$14)-1)-10000*(((F40-G40)/K!$F$14)-1),"")</f>
        <v>1.2735902237825947</v>
      </c>
      <c r="L40" s="18">
        <f>IF(E40&lt;&gt;0,10000*((I40/(K!$F$14-(K!$E$14*(EXP((1000000*M40)*1.867*10^-11)-1))))-1),"")+0.8</f>
        <v>-1.7604568722337184</v>
      </c>
      <c r="M40" s="32">
        <v>253.69274885600234</v>
      </c>
      <c r="P40" s="2"/>
    </row>
    <row r="41" spans="1:16" ht="12.75">
      <c r="A41" t="s">
        <v>369</v>
      </c>
      <c r="B41" s="21">
        <v>302</v>
      </c>
      <c r="C41" s="18" t="s">
        <v>209</v>
      </c>
      <c r="D41" s="18">
        <v>15.831204568509422</v>
      </c>
      <c r="E41" s="18">
        <v>2.206843808064516</v>
      </c>
      <c r="F41" s="19">
        <v>0.28261490865236166</v>
      </c>
      <c r="G41" s="19">
        <v>3.6343676019406247E-05</v>
      </c>
      <c r="H41" s="19">
        <v>0.0009346080744644301</v>
      </c>
      <c r="I41" s="19">
        <f t="shared" si="0"/>
        <v>0.28261004497207926</v>
      </c>
      <c r="J41" s="18">
        <f>IF(E41&lt;&gt;0,10000*((F41/K!$F$14)-1),"")+0.8</f>
        <v>-5.214864566308287</v>
      </c>
      <c r="K41" s="18">
        <f>IF(E41&lt;&gt;0,10000*((F41/K!$F$14)-1)-10000*(((F41-G41)/K!$F$14)-1),"")</f>
        <v>1.285205227271602</v>
      </c>
      <c r="L41" s="18">
        <f>IF(E41&lt;&gt;0,10000*((I41/(K!$F$14-(K!$E$14*(EXP((1000000*M41)*1.867*10^-11)-1))))-1),"")+0.8</f>
        <v>0.7964137215413551</v>
      </c>
      <c r="M41" s="32">
        <v>278.01202744934</v>
      </c>
      <c r="P41" s="2"/>
    </row>
    <row r="42" spans="1:16" ht="12.75">
      <c r="A42" t="s">
        <v>369</v>
      </c>
      <c r="B42" s="21">
        <v>303</v>
      </c>
      <c r="C42" s="18" t="s">
        <v>210</v>
      </c>
      <c r="D42" s="18">
        <v>16.491847772982744</v>
      </c>
      <c r="E42" s="18">
        <v>2.5311714951612894</v>
      </c>
      <c r="F42" s="19">
        <v>0.2819877438422548</v>
      </c>
      <c r="G42" s="19">
        <v>4.54969384792094E-05</v>
      </c>
      <c r="H42" s="19">
        <v>0.0009871899292199415</v>
      </c>
      <c r="I42" s="19">
        <f t="shared" si="0"/>
        <v>0.2819642826076145</v>
      </c>
      <c r="J42" s="18">
        <f>IF(E42&lt;&gt;0,10000*((F42/K!$F$14)-1),"")+0.8</f>
        <v>-27.39301440123212</v>
      </c>
      <c r="K42" s="18">
        <f>IF(E42&lt;&gt;0,10000*((F42/K!$F$14)-1)-10000*(((F42-G42)/K!$F$14)-1),"")</f>
        <v>1.608887970692141</v>
      </c>
      <c r="L42" s="18">
        <f>IF(E42&lt;&gt;0,10000*((I42/(K!$F$14-(K!$E$14*(EXP((1000000*M42)*1.867*10^-11)-1))))-1),"")+0.8</f>
        <v>0.01305709856822479</v>
      </c>
      <c r="M42" s="32">
        <v>1258.043226908156</v>
      </c>
      <c r="P42" s="2"/>
    </row>
    <row r="43" spans="1:16" ht="12.75">
      <c r="A43" t="s">
        <v>369</v>
      </c>
      <c r="B43" s="21">
        <v>304</v>
      </c>
      <c r="C43" s="18" t="s">
        <v>211</v>
      </c>
      <c r="D43" s="18">
        <v>27.779456336844518</v>
      </c>
      <c r="E43" s="18">
        <v>1.4664132811827957</v>
      </c>
      <c r="F43" s="19">
        <v>0.28217196241248066</v>
      </c>
      <c r="G43" s="19">
        <v>3.9022478357433065E-05</v>
      </c>
      <c r="H43" s="19">
        <v>0.0015901105792089606</v>
      </c>
      <c r="I43" s="19">
        <f t="shared" si="0"/>
        <v>0.28215227155795897</v>
      </c>
      <c r="J43" s="18">
        <f>IF(E43&lt;&gt;0,10000*((F43/K!$F$14)-1),"")+0.8</f>
        <v>-20.878575154953083</v>
      </c>
      <c r="K43" s="18">
        <f>IF(E43&lt;&gt;0,10000*((F43/K!$F$14)-1)-10000*(((F43-G43)/K!$F$14)-1),"")</f>
        <v>1.3799345211884528</v>
      </c>
      <c r="L43" s="18">
        <f>IF(E43&lt;&gt;0,10000*((I43/(K!$F$14-(K!$E$14*(EXP((1000000*M43)*1.867*10^-11)-1))))-1),"")+0.8</f>
        <v>-6.872542534209459</v>
      </c>
      <c r="M43" s="32">
        <v>659.200740090206</v>
      </c>
      <c r="P43" s="2"/>
    </row>
    <row r="44" spans="1:16" ht="12.75">
      <c r="A44" t="s">
        <v>369</v>
      </c>
      <c r="B44" s="21">
        <v>305</v>
      </c>
      <c r="C44" s="18" t="s">
        <v>212</v>
      </c>
      <c r="D44" s="18">
        <v>37.49701131471888</v>
      </c>
      <c r="E44" s="18">
        <v>1.956140149283155</v>
      </c>
      <c r="F44" s="19">
        <v>0.28207287541767867</v>
      </c>
      <c r="G44" s="19">
        <v>4.0310778100465426E-05</v>
      </c>
      <c r="H44" s="19">
        <v>0.0021015227953537353</v>
      </c>
      <c r="I44" s="19">
        <f t="shared" si="0"/>
        <v>0.2820288947589301</v>
      </c>
      <c r="J44" s="18">
        <f>IF(E44&lt;&gt;0,10000*((F44/K!$F$14)-1),"")+0.8</f>
        <v>-24.38254441789103</v>
      </c>
      <c r="K44" s="18">
        <f>IF(E44&lt;&gt;0,10000*((F44/K!$F$14)-1)-10000*(((F44-G44)/K!$F$14)-1),"")</f>
        <v>1.4254920911815887</v>
      </c>
      <c r="L44" s="18">
        <f>IF(E44&lt;&gt;0,10000*((I44/(K!$F$14-(K!$E$14*(EXP((1000000*M44)*1.867*10^-11)-1))))-1),"")+0.8</f>
        <v>-1.076214712134283</v>
      </c>
      <c r="M44" s="32">
        <v>1109.3740112699575</v>
      </c>
      <c r="P44" s="2"/>
    </row>
    <row r="45" spans="1:16" ht="12.75">
      <c r="A45" t="s">
        <v>369</v>
      </c>
      <c r="B45" s="21">
        <v>306</v>
      </c>
      <c r="C45" s="18" t="s">
        <v>213</v>
      </c>
      <c r="D45" s="18">
        <v>9.226622828864757</v>
      </c>
      <c r="E45" s="18">
        <v>2.4177722745519716</v>
      </c>
      <c r="F45" s="19">
        <v>0.2821287683423</v>
      </c>
      <c r="G45" s="19">
        <v>3.8180876161415965E-05</v>
      </c>
      <c r="H45" s="19">
        <v>0.0005351490973928518</v>
      </c>
      <c r="I45" s="19">
        <f t="shared" si="0"/>
        <v>0.2821187257323447</v>
      </c>
      <c r="J45" s="18">
        <f>IF(E45&lt;&gt;0,10000*((F45/K!$F$14)-1),"")+0.8</f>
        <v>-22.40602781972214</v>
      </c>
      <c r="K45" s="18">
        <f>IF(E45&lt;&gt;0,10000*((F45/K!$F$14)-1)-10000*(((F45-G45)/K!$F$14)-1),"")</f>
        <v>1.3501733175880197</v>
      </c>
      <c r="L45" s="18">
        <f>IF(E45&lt;&gt;0,10000*((I45/(K!$F$14-(K!$E$14*(EXP((1000000*M45)*1.867*10^-11)-1))))-1),"")+0.8</f>
        <v>-0.46655953599508204</v>
      </c>
      <c r="M45" s="32">
        <v>995.827243056088</v>
      </c>
      <c r="P45" s="2"/>
    </row>
    <row r="46" spans="1:16" ht="12.75">
      <c r="A46" t="s">
        <v>369</v>
      </c>
      <c r="B46" s="21">
        <v>307</v>
      </c>
      <c r="C46" s="18" t="s">
        <v>214</v>
      </c>
      <c r="D46" s="18">
        <v>11.093353168320238</v>
      </c>
      <c r="E46" s="18">
        <v>2.058824538172043</v>
      </c>
      <c r="F46" s="19">
        <v>0.2821961621673781</v>
      </c>
      <c r="G46" s="19">
        <v>3.8801543071085934E-05</v>
      </c>
      <c r="H46" s="19">
        <v>0.0006191297690979771</v>
      </c>
      <c r="I46" s="19">
        <f t="shared" si="0"/>
        <v>0.2821843620712208</v>
      </c>
      <c r="J46" s="18">
        <f>IF(E46&lt;&gt;0,10000*((F46/K!$F$14)-1),"")+0.8</f>
        <v>-20.022810001305256</v>
      </c>
      <c r="K46" s="18">
        <f>IF(E46&lt;&gt;0,10000*((F46/K!$F$14)-1)-10000*(((F46-G46)/K!$F$14)-1),"")</f>
        <v>1.3721216850637319</v>
      </c>
      <c r="L46" s="18">
        <f>IF(E46&lt;&gt;0,10000*((I46/(K!$F$14-(K!$E$14*(EXP((1000000*M46)*1.867*10^-11)-1))))-1),"")+0.8</f>
        <v>2.208852019746387</v>
      </c>
      <c r="M46" s="32">
        <v>1011.2380265165185</v>
      </c>
      <c r="P46" s="2"/>
    </row>
    <row r="47" spans="1:16" ht="12.75">
      <c r="A47" t="s">
        <v>369</v>
      </c>
      <c r="B47" s="21">
        <v>308</v>
      </c>
      <c r="C47" s="18" t="s">
        <v>215</v>
      </c>
      <c r="D47" s="18">
        <v>11.375368450835696</v>
      </c>
      <c r="E47" s="18">
        <v>3.1748620942652344</v>
      </c>
      <c r="F47" s="19">
        <v>0.28207527780417546</v>
      </c>
      <c r="G47" s="19">
        <v>3.757245498019433E-05</v>
      </c>
      <c r="H47" s="19">
        <v>0.0008291691703568286</v>
      </c>
      <c r="I47" s="19">
        <f t="shared" si="0"/>
        <v>0.28205880723964516</v>
      </c>
      <c r="J47" s="18">
        <f>IF(E47&lt;&gt;0,10000*((F47/K!$F$14)-1),"")+0.8</f>
        <v>-24.297589894249594</v>
      </c>
      <c r="K47" s="18">
        <f>IF(E47&lt;&gt;0,10000*((F47/K!$F$14)-1)-10000*(((F47-G47)/K!$F$14)-1),"")</f>
        <v>1.3286579903537543</v>
      </c>
      <c r="L47" s="18">
        <f>IF(E47&lt;&gt;0,10000*((I47/(K!$F$14-(K!$E$14*(EXP((1000000*M47)*1.867*10^-11)-1))))-1),"")+0.8</f>
        <v>-1.2829777418174266</v>
      </c>
      <c r="M47" s="32">
        <v>1053.5202857730426</v>
      </c>
      <c r="P47" s="2"/>
    </row>
    <row r="48" spans="1:16" ht="12.75">
      <c r="A48" t="s">
        <v>369</v>
      </c>
      <c r="B48" s="21">
        <v>309</v>
      </c>
      <c r="C48" s="18" t="s">
        <v>216</v>
      </c>
      <c r="D48" s="18">
        <v>10.069207288100149</v>
      </c>
      <c r="E48" s="18">
        <v>2.337496940322581</v>
      </c>
      <c r="F48" s="19">
        <v>0.2820572876954855</v>
      </c>
      <c r="G48" s="19">
        <v>3.684740820579709E-05</v>
      </c>
      <c r="H48" s="19">
        <v>0.0006381280893429267</v>
      </c>
      <c r="I48" s="19">
        <f t="shared" si="0"/>
        <v>0.28204362964882485</v>
      </c>
      <c r="J48" s="18">
        <f>IF(E48&lt;&gt;0,10000*((F48/K!$F$14)-1),"")+0.8</f>
        <v>-24.933766094896416</v>
      </c>
      <c r="K48" s="18">
        <f>IF(E48&lt;&gt;0,10000*((F48/K!$F$14)-1)-10000*(((F48-G48)/K!$F$14)-1),"")</f>
        <v>1.3030184842122132</v>
      </c>
      <c r="L48" s="18">
        <f>IF(E48&lt;&gt;0,10000*((I48/(K!$F$14-(K!$E$14*(EXP((1000000*M48)*1.867*10^-11)-1))))-1),"")+0.8</f>
        <v>0.012258922133278505</v>
      </c>
      <c r="M48" s="32">
        <v>1134.304534836649</v>
      </c>
      <c r="P48" s="2"/>
    </row>
    <row r="49" spans="1:16" ht="12.75">
      <c r="A49" t="s">
        <v>369</v>
      </c>
      <c r="B49" s="21">
        <v>310</v>
      </c>
      <c r="C49" s="18" t="s">
        <v>217</v>
      </c>
      <c r="D49" s="18">
        <v>12.846960492647213</v>
      </c>
      <c r="E49" s="18">
        <v>2.6532102184587814</v>
      </c>
      <c r="F49" s="19">
        <v>0.2820205838993001</v>
      </c>
      <c r="G49" s="19">
        <v>2.6934338800759633E-05</v>
      </c>
      <c r="H49" s="19">
        <v>0.0007972541331634133</v>
      </c>
      <c r="I49" s="19">
        <f t="shared" si="0"/>
        <v>0.2820029237691494</v>
      </c>
      <c r="J49" s="18">
        <f>IF(E49&lt;&gt;0,10000*((F49/K!$F$14)-1),"")+0.8</f>
        <v>-26.231706091196205</v>
      </c>
      <c r="K49" s="18">
        <f>IF(E49&lt;&gt;0,10000*((F49/K!$F$14)-1)-10000*(((F49-G49)/K!$F$14)-1),"")</f>
        <v>0.9524670262117674</v>
      </c>
      <c r="L49" s="18">
        <f>IF(E49&lt;&gt;0,10000*((I49/(K!$F$14-(K!$E$14*(EXP((1000000*M49)*1.867*10^-11)-1))))-1),"")+0.8</f>
        <v>-0.5400953959574746</v>
      </c>
      <c r="M49" s="32">
        <v>1173.5093287390623</v>
      </c>
      <c r="P49" s="2"/>
    </row>
    <row r="50" spans="1:16" ht="12.75">
      <c r="A50" t="s">
        <v>369</v>
      </c>
      <c r="B50" s="21">
        <v>311</v>
      </c>
      <c r="C50" s="18" t="s">
        <v>218</v>
      </c>
      <c r="D50" s="18">
        <v>13.568105965687936</v>
      </c>
      <c r="E50" s="18">
        <v>2.3891184254480287</v>
      </c>
      <c r="F50" s="19">
        <v>0.2820385667127207</v>
      </c>
      <c r="G50" s="19">
        <v>3.9394082410021586E-05</v>
      </c>
      <c r="H50" s="19">
        <v>0.000781421813858851</v>
      </c>
      <c r="I50" s="19">
        <f t="shared" si="0"/>
        <v>0.2820205361238526</v>
      </c>
      <c r="J50" s="18">
        <f>IF(E50&lt;&gt;0,10000*((F50/K!$F$14)-1),"")+0.8</f>
        <v>-25.5957878699117</v>
      </c>
      <c r="K50" s="18">
        <f>IF(E50&lt;&gt;0,10000*((F50/K!$F$14)-1)-10000*(((F50-G50)/K!$F$14)-1),"")</f>
        <v>1.3930753897861692</v>
      </c>
      <c r="L50" s="18">
        <f>IF(E50&lt;&gt;0,10000*((I50/(K!$F$14-(K!$E$14*(EXP((1000000*M50)*1.867*10^-11)-1))))-1),"")+0.8</f>
        <v>1.1838586599891336</v>
      </c>
      <c r="M50" s="32">
        <v>1221.8477820685741</v>
      </c>
      <c r="P50" s="2"/>
    </row>
    <row r="51" spans="1:16" ht="12.75">
      <c r="A51" t="s">
        <v>369</v>
      </c>
      <c r="B51" s="21">
        <v>312</v>
      </c>
      <c r="C51" s="18" t="s">
        <v>219</v>
      </c>
      <c r="D51" s="18">
        <v>26.47776892640966</v>
      </c>
      <c r="E51" s="18">
        <v>2.6742845428315403</v>
      </c>
      <c r="F51" s="19">
        <v>0.28206157337377036</v>
      </c>
      <c r="G51" s="19">
        <v>4.735846623910353E-05</v>
      </c>
      <c r="H51" s="19">
        <v>0.0016392133032967625</v>
      </c>
      <c r="I51" s="19">
        <f t="shared" si="0"/>
        <v>0.28202182940652964</v>
      </c>
      <c r="J51" s="18">
        <f>IF(E51&lt;&gt;0,10000*((F51/K!$F$14)-1),"")+0.8</f>
        <v>-24.78221356258827</v>
      </c>
      <c r="K51" s="18">
        <f>IF(E51&lt;&gt;0,10000*((F51/K!$F$14)-1)-10000*(((F51-G51)/K!$F$14)-1),"")</f>
        <v>1.6747163477237592</v>
      </c>
      <c r="L51" s="18">
        <f>IF(E51&lt;&gt;0,10000*((I51/(K!$F$14-(K!$E$14*(EXP((1000000*M51)*1.867*10^-11)-1))))-1),"")+0.8</f>
        <v>2.625966430586412</v>
      </c>
      <c r="M51" s="32">
        <v>1283.1545144307638</v>
      </c>
      <c r="P51" s="2"/>
    </row>
    <row r="52" spans="1:16" ht="12.75">
      <c r="A52" t="s">
        <v>369</v>
      </c>
      <c r="B52" s="21">
        <v>313</v>
      </c>
      <c r="C52" s="18" t="s">
        <v>220</v>
      </c>
      <c r="D52" s="18">
        <v>9.919951110494287</v>
      </c>
      <c r="E52" s="18">
        <v>2.00908474032258</v>
      </c>
      <c r="F52" s="19">
        <v>0.28092126885018004</v>
      </c>
      <c r="G52" s="19">
        <v>3.579634933385488E-05</v>
      </c>
      <c r="H52" s="19">
        <v>0.0005758320029544022</v>
      </c>
      <c r="I52" s="19">
        <f t="shared" si="0"/>
        <v>0.2808949194379816</v>
      </c>
      <c r="J52" s="18">
        <f>IF(E52&lt;&gt;0,10000*((F52/K!$F$14)-1),"")+0.8</f>
        <v>-65.10629452835062</v>
      </c>
      <c r="K52" s="18">
        <f>IF(E52&lt;&gt;0,10000*((F52/K!$F$14)-1)-10000*(((F52-G52)/K!$F$14)-1),"")</f>
        <v>1.2658503574758413</v>
      </c>
      <c r="L52" s="18">
        <f>IF(E52&lt;&gt;0,10000*((I52/(K!$F$14-(K!$E$14*(EXP((1000000*M52)*1.867*10^-11)-1))))-1),"")+0.8</f>
        <v>-11.7363989036531</v>
      </c>
      <c r="M52" s="32">
        <v>2396.507625516288</v>
      </c>
      <c r="P52" s="2"/>
    </row>
    <row r="53" spans="1:16" ht="12.75">
      <c r="A53" t="s">
        <v>369</v>
      </c>
      <c r="B53" s="21">
        <v>314</v>
      </c>
      <c r="C53" s="18" t="s">
        <v>221</v>
      </c>
      <c r="D53" s="18">
        <v>11.653981127449454</v>
      </c>
      <c r="E53" s="18">
        <v>2.3699281550179205</v>
      </c>
      <c r="F53" s="19">
        <v>0.2819550749139255</v>
      </c>
      <c r="G53" s="19">
        <v>3.774930757951459E-05</v>
      </c>
      <c r="H53" s="19">
        <v>0.0006898782480120441</v>
      </c>
      <c r="I53" s="19">
        <f t="shared" si="0"/>
        <v>0.2819377474600274</v>
      </c>
      <c r="J53" s="18">
        <f>IF(E53&lt;&gt;0,10000*((F53/K!$F$14)-1),"")+0.8</f>
        <v>-28.548271162702445</v>
      </c>
      <c r="K53" s="18">
        <f>IF(E53&lt;&gt;0,10000*((F53/K!$F$14)-1)-10000*(((F53-G53)/K!$F$14)-1),"")</f>
        <v>1.3349119500505324</v>
      </c>
      <c r="L53" s="18">
        <f>IF(E53&lt;&gt;0,10000*((I53/(K!$F$14-(K!$E$14*(EXP((1000000*M53)*1.867*10^-11)-1))))-1),"")+0.8</f>
        <v>0.6818206877571058</v>
      </c>
      <c r="M53" s="32">
        <v>1328.6793830379202</v>
      </c>
      <c r="P53" s="2"/>
    </row>
    <row r="54" spans="1:16" ht="12.75">
      <c r="A54" t="s">
        <v>369</v>
      </c>
      <c r="B54" s="21">
        <v>315</v>
      </c>
      <c r="C54" s="18" t="s">
        <v>222</v>
      </c>
      <c r="D54" s="18">
        <v>15.427281451449277</v>
      </c>
      <c r="E54" s="18">
        <v>2.735197583333333</v>
      </c>
      <c r="F54" s="19">
        <v>0.2820486597734161</v>
      </c>
      <c r="G54" s="19">
        <v>3.346515923279307E-05</v>
      </c>
      <c r="H54" s="19">
        <v>0.001082669345391818</v>
      </c>
      <c r="I54" s="19">
        <f t="shared" si="0"/>
        <v>0.28201953575194844</v>
      </c>
      <c r="J54" s="18">
        <f>IF(E54&lt;&gt;0,10000*((F54/K!$F$14)-1),"")+0.8</f>
        <v>-25.238871460081214</v>
      </c>
      <c r="K54" s="18">
        <f>IF(E54&lt;&gt;0,10000*((F54/K!$F$14)-1)-10000*(((F54-G54)/K!$F$14)-1),"")</f>
        <v>1.1834135202648532</v>
      </c>
      <c r="L54" s="18">
        <f>IF(E54&lt;&gt;0,10000*((I54/(K!$F$14-(K!$E$14*(EXP((1000000*M54)*1.867*10^-11)-1))))-1),"")+0.8</f>
        <v>5.709248317621628</v>
      </c>
      <c r="M54" s="32">
        <v>1421.7862652249273</v>
      </c>
      <c r="P54" s="2"/>
    </row>
    <row r="55" spans="1:16" ht="12.75">
      <c r="A55" t="s">
        <v>369</v>
      </c>
      <c r="B55" s="21">
        <v>316</v>
      </c>
      <c r="C55" s="18" t="s">
        <v>223</v>
      </c>
      <c r="D55" s="18">
        <v>14.584788556783343</v>
      </c>
      <c r="E55" s="18">
        <v>2.2132999335125447</v>
      </c>
      <c r="F55" s="19">
        <v>0.2819808676169558</v>
      </c>
      <c r="G55" s="19">
        <v>4.7906183270681554E-05</v>
      </c>
      <c r="H55" s="19">
        <v>0.000867102041300594</v>
      </c>
      <c r="I55" s="19">
        <f t="shared" si="0"/>
        <v>0.28195500958339376</v>
      </c>
      <c r="J55" s="18">
        <f>IF(E55&lt;&gt;0,10000*((F55/K!$F$14)-1),"")+0.8</f>
        <v>-27.636175293746756</v>
      </c>
      <c r="K55" s="18">
        <f>IF(E55&lt;&gt;0,10000*((F55/K!$F$14)-1)-10000*(((F55-G55)/K!$F$14)-1),"")</f>
        <v>1.6940850211522047</v>
      </c>
      <c r="L55" s="18">
        <f>IF(E55&lt;&gt;0,10000*((I55/(K!$F$14-(K!$E$14*(EXP((1000000*M55)*1.867*10^-11)-1))))-1),"")+0.8</f>
        <v>6.904069193439976</v>
      </c>
      <c r="M55" s="32">
        <v>1573.9264234865705</v>
      </c>
      <c r="P55" s="2"/>
    </row>
    <row r="56" ht="12.75">
      <c r="I56" s="19">
        <f t="shared" si="0"/>
      </c>
    </row>
    <row r="57" spans="1:16" ht="12.75">
      <c r="A57" t="s">
        <v>370</v>
      </c>
      <c r="B57" s="21">
        <v>649</v>
      </c>
      <c r="C57" s="18" t="s">
        <v>79</v>
      </c>
      <c r="D57" s="18">
        <v>16.711322937571058</v>
      </c>
      <c r="E57" s="18">
        <v>1.9412398224014333</v>
      </c>
      <c r="F57" s="19">
        <v>0.28283053043131823</v>
      </c>
      <c r="G57" s="19">
        <v>3.889924432048291E-05</v>
      </c>
      <c r="H57" s="19">
        <v>0.0010697643046406545</v>
      </c>
      <c r="I57" s="19">
        <f t="shared" si="0"/>
        <v>0.2828294964472333</v>
      </c>
      <c r="J57" s="18">
        <f>IF(E57&lt;&gt;0,10000*((F57/K!$F$14)-1),"")+0.8</f>
        <v>2.410072363040782</v>
      </c>
      <c r="K57" s="18">
        <f>IF(E57&lt;&gt;0,10000*((F57/K!$F$14)-1)-10000*(((F57-G57)/K!$F$14)-1),"")</f>
        <v>1.3755766508305456</v>
      </c>
      <c r="L57" s="18">
        <f>IF(E57&lt;&gt;0,10000*((I57/(K!$F$14-(K!$E$14*(EXP((1000000*M57)*1.867*10^-11)-1))))-1),"")+0.8</f>
        <v>3.522261604173326</v>
      </c>
      <c r="M57" s="32">
        <v>51.74538634371004</v>
      </c>
      <c r="P57" s="2"/>
    </row>
    <row r="58" spans="1:16" ht="12.75">
      <c r="A58" t="s">
        <v>370</v>
      </c>
      <c r="B58" s="21">
        <v>650</v>
      </c>
      <c r="C58" s="18" t="s">
        <v>80</v>
      </c>
      <c r="D58" s="18">
        <v>16.374996912783484</v>
      </c>
      <c r="E58" s="18">
        <v>1.9189576591397848</v>
      </c>
      <c r="F58" s="19">
        <v>0.2828981913339844</v>
      </c>
      <c r="G58" s="19">
        <v>4.846090221024538E-05</v>
      </c>
      <c r="H58" s="19">
        <v>0.0010169805950655188</v>
      </c>
      <c r="I58" s="19">
        <f t="shared" si="0"/>
        <v>0.2828971978729205</v>
      </c>
      <c r="J58" s="18">
        <f>IF(E58&lt;&gt;0,10000*((F58/K!$F$14)-1),"")+0.8</f>
        <v>4.802734727246437</v>
      </c>
      <c r="K58" s="18">
        <f>IF(E58&lt;&gt;0,10000*((F58/K!$F$14)-1)-10000*(((F58-G58)/K!$F$14)-1),"")</f>
        <v>1.713701299936865</v>
      </c>
      <c r="L58" s="18">
        <f>IF(E58&lt;&gt;0,10000*((I58/(K!$F$14-(K!$E$14*(EXP((1000000*M58)*1.867*10^-11)-1))))-1),"")+0.8</f>
        <v>5.928901681483722</v>
      </c>
      <c r="M58" s="32">
        <v>52.2976082486544</v>
      </c>
      <c r="P58" s="2"/>
    </row>
    <row r="59" spans="1:16" ht="12.75">
      <c r="A59" t="s">
        <v>370</v>
      </c>
      <c r="B59" s="21">
        <v>651</v>
      </c>
      <c r="C59" s="18" t="s">
        <v>81</v>
      </c>
      <c r="D59" s="18">
        <v>9.459570258470002</v>
      </c>
      <c r="E59" s="18">
        <v>1.952797841935484</v>
      </c>
      <c r="F59" s="19">
        <v>0.2829490947480646</v>
      </c>
      <c r="G59" s="19">
        <v>4.678094511427726E-05</v>
      </c>
      <c r="H59" s="19">
        <v>0.0005843531089088262</v>
      </c>
      <c r="I59" s="19">
        <f t="shared" si="0"/>
        <v>0.28294850987675546</v>
      </c>
      <c r="J59" s="18">
        <f>IF(E59&lt;&gt;0,10000*((F59/K!$F$14)-1),"")+0.8</f>
        <v>6.602809486521454</v>
      </c>
      <c r="K59" s="18">
        <f>IF(E59&lt;&gt;0,10000*((F59/K!$F$14)-1)-10000*(((F59-G59)/K!$F$14)-1),"")</f>
        <v>1.6542937254193646</v>
      </c>
      <c r="L59" s="18">
        <f>IF(E59&lt;&gt;0,10000*((I59/(K!$F$14-(K!$E$14*(EXP((1000000*M59)*1.867*10^-11)-1))))-1),"")+0.8</f>
        <v>7.772191606315903</v>
      </c>
      <c r="M59" s="32">
        <v>53.582551676607544</v>
      </c>
      <c r="P59" s="2"/>
    </row>
    <row r="60" spans="1:16" ht="12.75">
      <c r="A60" t="s">
        <v>370</v>
      </c>
      <c r="B60" s="21">
        <v>652</v>
      </c>
      <c r="C60" s="18" t="s">
        <v>82</v>
      </c>
      <c r="D60" s="18">
        <v>16.36944367464082</v>
      </c>
      <c r="E60" s="18">
        <v>1.9694102329749106</v>
      </c>
      <c r="F60" s="19">
        <v>0.2828832281646285</v>
      </c>
      <c r="G60" s="19">
        <v>3.9703577297110095E-05</v>
      </c>
      <c r="H60" s="19">
        <v>0.0010363945329337804</v>
      </c>
      <c r="I60" s="19">
        <f t="shared" si="0"/>
        <v>0.28288218518173597</v>
      </c>
      <c r="J60" s="18">
        <f>IF(E60&lt;&gt;0,10000*((F60/K!$F$14)-1),"")+0.8</f>
        <v>4.273598834042857</v>
      </c>
      <c r="K60" s="18">
        <f>IF(E60&lt;&gt;0,10000*((F60/K!$F$14)-1)-10000*(((F60-G60)/K!$F$14)-1),"")</f>
        <v>1.4040199196241332</v>
      </c>
      <c r="L60" s="18">
        <f>IF(E60&lt;&gt;0,10000*((I60/(K!$F$14-(K!$E$14*(EXP((1000000*M60)*1.867*10^-11)-1))))-1),"")+0.8</f>
        <v>5.43300538496636</v>
      </c>
      <c r="M60" s="32">
        <v>53.87525237556214</v>
      </c>
      <c r="P60" s="2"/>
    </row>
    <row r="61" spans="1:16" ht="12.75">
      <c r="A61" t="s">
        <v>370</v>
      </c>
      <c r="B61" s="21">
        <v>653</v>
      </c>
      <c r="C61" s="18" t="s">
        <v>83</v>
      </c>
      <c r="D61" s="18">
        <v>7.285016158422078</v>
      </c>
      <c r="E61" s="18">
        <v>2.0208249405017926</v>
      </c>
      <c r="F61" s="19">
        <v>0.2829369233857848</v>
      </c>
      <c r="G61" s="19">
        <v>4.463345798679882E-05</v>
      </c>
      <c r="H61" s="19">
        <v>0.00046990134553570974</v>
      </c>
      <c r="I61" s="19">
        <f t="shared" si="0"/>
        <v>0.2829364340035264</v>
      </c>
      <c r="J61" s="18">
        <f>IF(E61&lt;&gt;0,10000*((F61/K!$F$14)-1),"")+0.8</f>
        <v>6.172399023455543</v>
      </c>
      <c r="K61" s="18">
        <f>IF(E61&lt;&gt;0,10000*((F61/K!$F$14)-1)-10000*(((F61-G61)/K!$F$14)-1),"")</f>
        <v>1.5783530946400504</v>
      </c>
      <c r="L61" s="18">
        <f>IF(E61&lt;&gt;0,10000*((I61/(K!$F$14-(K!$E$14*(EXP((1000000*M61)*1.867*10^-11)-1))))-1),"")+0.8</f>
        <v>7.393349931214298</v>
      </c>
      <c r="M61" s="32">
        <v>55.753375051416185</v>
      </c>
      <c r="P61" s="2"/>
    </row>
    <row r="62" spans="1:16" ht="12.75">
      <c r="A62" t="s">
        <v>370</v>
      </c>
      <c r="B62" s="21">
        <v>654</v>
      </c>
      <c r="C62" s="18" t="s">
        <v>84</v>
      </c>
      <c r="D62" s="18">
        <v>33.53113136453189</v>
      </c>
      <c r="E62" s="18">
        <v>1.811682077598566</v>
      </c>
      <c r="F62" s="19">
        <v>0.28288509693748365</v>
      </c>
      <c r="G62" s="19">
        <v>4.583565287485845E-05</v>
      </c>
      <c r="H62" s="19">
        <v>0.001869394753267131</v>
      </c>
      <c r="I62" s="19">
        <f t="shared" si="0"/>
        <v>0.28287977129145364</v>
      </c>
      <c r="J62" s="18">
        <f>IF(E62&lt;&gt;0,10000*((F62/K!$F$14)-1),"")+0.8</f>
        <v>4.339683416151629</v>
      </c>
      <c r="K62" s="18">
        <f>IF(E62&lt;&gt;0,10000*((F62/K!$F$14)-1)-10000*(((F62-G62)/K!$F$14)-1),"")</f>
        <v>1.6208657769989365</v>
      </c>
      <c r="L62" s="18">
        <f>IF(E62&lt;&gt;0,10000*((I62/(K!$F$14-(K!$E$14*(EXP((1000000*M62)*1.867*10^-11)-1))))-1),"")+0.8</f>
        <v>7.53860099132062</v>
      </c>
      <c r="M62" s="32">
        <v>152.37336933984312</v>
      </c>
      <c r="P62" s="2"/>
    </row>
    <row r="63" spans="1:16" ht="12.75">
      <c r="A63" t="s">
        <v>370</v>
      </c>
      <c r="B63" s="21">
        <v>655</v>
      </c>
      <c r="C63" s="18" t="s">
        <v>85</v>
      </c>
      <c r="D63" s="18">
        <v>15.174063479411522</v>
      </c>
      <c r="E63" s="18">
        <v>1.7175500788530464</v>
      </c>
      <c r="F63" s="19">
        <v>0.282596174396613</v>
      </c>
      <c r="G63" s="19">
        <v>4.841636172030485E-05</v>
      </c>
      <c r="H63" s="19">
        <v>0.0008872427090569628</v>
      </c>
      <c r="I63" s="19">
        <f t="shared" si="0"/>
        <v>0.2825931817828085</v>
      </c>
      <c r="J63" s="18">
        <f>IF(E63&lt;&gt;0,10000*((F63/K!$F$14)-1),"")+0.8</f>
        <v>-5.877355707941368</v>
      </c>
      <c r="K63" s="18">
        <f>IF(E63&lt;&gt;0,10000*((F63/K!$F$14)-1)-10000*(((F63-G63)/K!$F$14)-1),"")</f>
        <v>1.7121262344288457</v>
      </c>
      <c r="L63" s="18">
        <f>IF(E63&lt;&gt;0,10000*((I63/(K!$F$14-(K!$E$14*(EXP((1000000*M63)*1.867*10^-11)-1))))-1),"")+0.8</f>
        <v>-1.9766324283318155</v>
      </c>
      <c r="M63" s="32">
        <v>180.35679995256805</v>
      </c>
      <c r="P63" s="2"/>
    </row>
    <row r="64" spans="1:16" ht="12.75">
      <c r="A64" t="s">
        <v>370</v>
      </c>
      <c r="B64" s="21">
        <v>656</v>
      </c>
      <c r="C64" s="18" t="s">
        <v>86</v>
      </c>
      <c r="D64" s="18">
        <v>15.431846234454024</v>
      </c>
      <c r="E64" s="18">
        <v>1.9309736435483864</v>
      </c>
      <c r="F64" s="19">
        <v>0.28259942956597267</v>
      </c>
      <c r="G64" s="19">
        <v>4.2573104040903016E-05</v>
      </c>
      <c r="H64" s="19">
        <v>0.0009670924567009406</v>
      </c>
      <c r="I64" s="19">
        <f t="shared" si="0"/>
        <v>0.28259576037565237</v>
      </c>
      <c r="J64" s="18">
        <f>IF(E64&lt;&gt;0,10000*((F64/K!$F$14)-1),"")+0.8</f>
        <v>-5.762244603757206</v>
      </c>
      <c r="K64" s="18">
        <f>IF(E64&lt;&gt;0,10000*((F64/K!$F$14)-1)-10000*(((F64-G64)/K!$F$14)-1),"")</f>
        <v>1.5054937157510384</v>
      </c>
      <c r="L64" s="18">
        <f>IF(E64&lt;&gt;0,10000*((I64/(K!$F$14-(K!$E$14*(EXP((1000000*M64)*1.867*10^-11)-1))))-1),"")+0.8</f>
        <v>-1.3849686182573435</v>
      </c>
      <c r="M64" s="32">
        <v>202.83147965748807</v>
      </c>
      <c r="P64" s="2"/>
    </row>
    <row r="65" spans="1:16" ht="12.75">
      <c r="A65" t="s">
        <v>370</v>
      </c>
      <c r="B65" s="21">
        <v>657</v>
      </c>
      <c r="C65" s="18" t="s">
        <v>87</v>
      </c>
      <c r="D65" s="18">
        <v>5.929603045244464</v>
      </c>
      <c r="E65" s="18">
        <v>2.6188273426523296</v>
      </c>
      <c r="F65" s="19">
        <v>0.2825134292727455</v>
      </c>
      <c r="G65" s="19">
        <v>3.976343557892884E-05</v>
      </c>
      <c r="H65" s="19">
        <v>0.00038012601504774126</v>
      </c>
      <c r="I65" s="19">
        <f t="shared" si="0"/>
        <v>0.2825115757750935</v>
      </c>
      <c r="J65" s="18">
        <f>IF(E65&lt;&gt;0,10000*((F65/K!$F$14)-1),"")+0.8</f>
        <v>-8.80343466784086</v>
      </c>
      <c r="K65" s="18">
        <f>IF(E65&lt;&gt;0,10000*((F65/K!$F$14)-1)-10000*(((F65-G65)/K!$F$14)-1),"")</f>
        <v>1.4061366613837833</v>
      </c>
      <c r="L65" s="18">
        <f>IF(E65&lt;&gt;0,10000*((I65/(K!$F$14-(K!$E$14*(EXP((1000000*M65)*1.867*10^-11)-1))))-1),"")+0.8</f>
        <v>-3.077640989429221</v>
      </c>
      <c r="M65" s="32">
        <v>260.533433230353</v>
      </c>
      <c r="P65" s="2"/>
    </row>
    <row r="66" spans="1:16" ht="12.75">
      <c r="A66" t="s">
        <v>370</v>
      </c>
      <c r="B66" s="21">
        <v>658</v>
      </c>
      <c r="C66" s="18" t="s">
        <v>88</v>
      </c>
      <c r="D66" s="18">
        <v>10.699764791761755</v>
      </c>
      <c r="E66" s="18">
        <v>1.9399006118279574</v>
      </c>
      <c r="F66" s="19">
        <v>0.2825263229242313</v>
      </c>
      <c r="G66" s="19">
        <v>4.490997061124437E-05</v>
      </c>
      <c r="H66" s="19">
        <v>0.0006252074751522285</v>
      </c>
      <c r="I66" s="19">
        <f t="shared" si="0"/>
        <v>0.2825231087459223</v>
      </c>
      <c r="J66" s="18">
        <f>IF(E66&lt;&gt;0,10000*((F66/K!$F$14)-1),"")+0.8</f>
        <v>-8.34748221329642</v>
      </c>
      <c r="K66" s="18">
        <f>IF(E66&lt;&gt;0,10000*((F66/K!$F$14)-1)-10000*(((F66-G66)/K!$F$14)-1),"")</f>
        <v>1.588131287417749</v>
      </c>
      <c r="L66" s="18">
        <f>IF(E66&lt;&gt;0,10000*((I66/(K!$F$14-(K!$E$14*(EXP((1000000*M66)*1.867*10^-11)-1))))-1),"")+0.8</f>
        <v>-2.354653268778729</v>
      </c>
      <c r="M66" s="32">
        <v>274.6550069863732</v>
      </c>
      <c r="P66" s="2"/>
    </row>
    <row r="67" spans="1:16" ht="12.75">
      <c r="A67" t="s">
        <v>370</v>
      </c>
      <c r="B67" s="21">
        <v>659</v>
      </c>
      <c r="C67" s="18" t="s">
        <v>89</v>
      </c>
      <c r="D67" s="18">
        <v>16.78983272582833</v>
      </c>
      <c r="E67" s="18">
        <v>1.7630819374551963</v>
      </c>
      <c r="F67" s="19">
        <v>0.2825751242372553</v>
      </c>
      <c r="G67" s="19">
        <v>5.0312133459384916E-05</v>
      </c>
      <c r="H67" s="19">
        <v>0.001037705810081679</v>
      </c>
      <c r="I67" s="19">
        <f t="shared" si="0"/>
        <v>0.28256931686117737</v>
      </c>
      <c r="J67" s="18">
        <f>IF(E67&lt;&gt;0,10000*((F67/K!$F$14)-1),"")+0.8</f>
        <v>-6.621743117376201</v>
      </c>
      <c r="K67" s="18">
        <f>IF(E67&lt;&gt;0,10000*((F67/K!$F$14)-1)-10000*(((F67-G67)/K!$F$14)-1),"")</f>
        <v>1.779165566044849</v>
      </c>
      <c r="L67" s="18">
        <f>IF(E67&lt;&gt;0,10000*((I67/(K!$F$14-(K!$E$14*(EXP((1000000*M67)*1.867*10^-11)-1))))-1),"")+0.8</f>
        <v>-0.17826307124182494</v>
      </c>
      <c r="M67" s="32">
        <v>298.91587120794503</v>
      </c>
      <c r="P67" s="2"/>
    </row>
    <row r="68" spans="1:16" ht="12.75">
      <c r="A68" t="s">
        <v>370</v>
      </c>
      <c r="B68" s="21">
        <v>660</v>
      </c>
      <c r="C68" s="18" t="s">
        <v>90</v>
      </c>
      <c r="D68" s="18">
        <v>8.459917360759178</v>
      </c>
      <c r="E68" s="18">
        <v>1.811288462007169</v>
      </c>
      <c r="F68" s="19">
        <v>0.2818298941129562</v>
      </c>
      <c r="G68" s="19">
        <v>3.964657620715377E-05</v>
      </c>
      <c r="H68" s="19">
        <v>0.00044280406807397727</v>
      </c>
      <c r="I68" s="19">
        <f t="shared" si="0"/>
        <v>0.28182480445980085</v>
      </c>
      <c r="J68" s="18">
        <f>IF(E68&lt;&gt;0,10000*((F68/K!$F$14)-1),"")+0.8</f>
        <v>-32.974984070717994</v>
      </c>
      <c r="K68" s="18">
        <f>IF(E68&lt;&gt;0,10000*((F68/K!$F$14)-1)-10000*(((F68-G68)/K!$F$14)-1),"")</f>
        <v>1.4020042154683239</v>
      </c>
      <c r="L68" s="18">
        <f>IF(E68&lt;&gt;0,10000*((I68/(K!$F$14-(K!$E$14*(EXP((1000000*M68)*1.867*10^-11)-1))))-1),"")+0.8</f>
        <v>-19.525594560197668</v>
      </c>
      <c r="M68" s="32">
        <v>612.136417868398</v>
      </c>
      <c r="P68" s="2"/>
    </row>
    <row r="69" spans="1:16" ht="12.75">
      <c r="A69" t="s">
        <v>370</v>
      </c>
      <c r="B69" s="21">
        <v>661</v>
      </c>
      <c r="C69" s="18" t="s">
        <v>91</v>
      </c>
      <c r="D69" s="18">
        <v>7.245573817728511</v>
      </c>
      <c r="E69" s="18">
        <v>1.7535625347670243</v>
      </c>
      <c r="F69" s="19">
        <v>0.2820610485327377</v>
      </c>
      <c r="G69" s="19">
        <v>4.242995498044738E-05</v>
      </c>
      <c r="H69" s="19">
        <v>0.000360528601788793</v>
      </c>
      <c r="I69" s="19">
        <f aca="true" t="shared" si="1" ref="I69:I132">IF(E69&lt;&gt;0,F69-(H69*(EXP((1000000*M69)*1.867*10^-11)-1)),"")</f>
        <v>0.28205420773902595</v>
      </c>
      <c r="J69" s="18">
        <f>IF(E69&lt;&gt;0,10000*((F69/K!$F$14)-1),"")+0.8</f>
        <v>-24.80077328225607</v>
      </c>
      <c r="K69" s="18">
        <f>IF(E69&lt;&gt;0,10000*((F69/K!$F$14)-1)-10000*(((F69-G69)/K!$F$14)-1),"")</f>
        <v>1.500431599287257</v>
      </c>
      <c r="L69" s="18">
        <f>IF(E69&lt;&gt;0,10000*((I69/(K!$F$14-(K!$E$14*(EXP((1000000*M69)*1.867*10^-11)-1))))-1),"")+0.8</f>
        <v>-2.505161844752158</v>
      </c>
      <c r="M69" s="32">
        <v>1006.7796624185537</v>
      </c>
      <c r="P69" s="2"/>
    </row>
    <row r="70" spans="1:16" ht="12.75">
      <c r="A70" t="s">
        <v>370</v>
      </c>
      <c r="B70" s="21">
        <v>662</v>
      </c>
      <c r="C70" s="18" t="s">
        <v>92</v>
      </c>
      <c r="D70" s="18">
        <v>9.208495477078362</v>
      </c>
      <c r="E70" s="18">
        <v>2.0838201349462366</v>
      </c>
      <c r="F70" s="19">
        <v>0.2820396954782825</v>
      </c>
      <c r="G70" s="19">
        <v>4.416147927023045E-05</v>
      </c>
      <c r="H70" s="19">
        <v>0.0005318788672476164</v>
      </c>
      <c r="I70" s="19">
        <f t="shared" si="1"/>
        <v>0.28202879823569116</v>
      </c>
      <c r="J70" s="18">
        <f>IF(E70&lt;&gt;0,10000*((F70/K!$F$14)-1),"")+0.8</f>
        <v>-25.55587183611232</v>
      </c>
      <c r="K70" s="18">
        <f>IF(E70&lt;&gt;0,10000*((F70/K!$F$14)-1)-10000*(((F70-G70)/K!$F$14)-1),"")</f>
        <v>1.5616627215098156</v>
      </c>
      <c r="L70" s="18">
        <f>IF(E70&lt;&gt;0,10000*((I70/(K!$F$14-(K!$E$14*(EXP((1000000*M70)*1.867*10^-11)-1))))-1),"")+0.8</f>
        <v>-1.603365368069954</v>
      </c>
      <c r="M70" s="32">
        <v>1086.2958701529697</v>
      </c>
      <c r="P70" s="2"/>
    </row>
    <row r="71" spans="1:16" ht="12.75">
      <c r="A71" t="s">
        <v>370</v>
      </c>
      <c r="B71" s="21">
        <v>663</v>
      </c>
      <c r="C71" s="18" t="s">
        <v>93</v>
      </c>
      <c r="D71" s="18">
        <v>18.32314906574732</v>
      </c>
      <c r="E71" s="18">
        <v>2.203726182437276</v>
      </c>
      <c r="F71" s="19">
        <v>0.282406773877219</v>
      </c>
      <c r="G71" s="19">
        <v>3.7814522984967305E-05</v>
      </c>
      <c r="H71" s="19">
        <v>0.0012993325747172925</v>
      </c>
      <c r="I71" s="19">
        <f t="shared" si="1"/>
        <v>0.2823798929536864</v>
      </c>
      <c r="J71" s="18">
        <f>IF(E71&lt;&gt;0,10000*((F71/K!$F$14)-1),"")+0.8</f>
        <v>-12.575041914563956</v>
      </c>
      <c r="K71" s="18">
        <f>IF(E71&lt;&gt;0,10000*((F71/K!$F$14)-1)-10000*(((F71-G71)/K!$F$14)-1),"")</f>
        <v>1.3372181333859423</v>
      </c>
      <c r="L71" s="18">
        <f>IF(E71&lt;&gt;0,10000*((I71/(K!$F$14-(K!$E$14*(EXP((1000000*M71)*1.867*10^-11)-1))))-1),"")+0.8</f>
        <v>11.081060934962395</v>
      </c>
      <c r="M71" s="32">
        <v>1096.7948299127897</v>
      </c>
      <c r="P71" s="2"/>
    </row>
    <row r="72" spans="1:16" ht="12.75">
      <c r="A72" t="s">
        <v>370</v>
      </c>
      <c r="B72" s="21">
        <v>664</v>
      </c>
      <c r="C72" s="18" t="s">
        <v>94</v>
      </c>
      <c r="D72" s="18">
        <v>13.757901320597524</v>
      </c>
      <c r="E72" s="18">
        <v>1.8776212722222234</v>
      </c>
      <c r="F72" s="19">
        <v>0.2818369839065649</v>
      </c>
      <c r="G72" s="19">
        <v>3.658494174631036E-05</v>
      </c>
      <c r="H72" s="19">
        <v>0.0007926779931148681</v>
      </c>
      <c r="I72" s="19">
        <f t="shared" si="1"/>
        <v>0.2818168298526534</v>
      </c>
      <c r="J72" s="18">
        <f>IF(E72&lt;&gt;0,10000*((F72/K!$F$14)-1),"")+0.8</f>
        <v>-32.724270857191456</v>
      </c>
      <c r="K72" s="18">
        <f>IF(E72&lt;&gt;0,10000*((F72/K!$F$14)-1)-10000*(((F72-G72)/K!$F$14)-1),"")</f>
        <v>1.2937369997101342</v>
      </c>
      <c r="L72" s="18">
        <f>IF(E72&lt;&gt;0,10000*((I72/(K!$F$14-(K!$E$14*(EXP((1000000*M72)*1.867*10^-11)-1))))-1),"")+0.8</f>
        <v>-3.2393256163506754</v>
      </c>
      <c r="M72" s="32">
        <v>1344.8005602198716</v>
      </c>
      <c r="P72" s="2"/>
    </row>
    <row r="73" spans="1:16" ht="12.75">
      <c r="A73" t="s">
        <v>370</v>
      </c>
      <c r="B73" s="21">
        <v>665</v>
      </c>
      <c r="C73" s="18" t="s">
        <v>95</v>
      </c>
      <c r="D73" s="18">
        <v>12.140682822664218</v>
      </c>
      <c r="E73" s="18">
        <v>2.0822607349462365</v>
      </c>
      <c r="F73" s="19">
        <v>0.2819425030474542</v>
      </c>
      <c r="G73" s="19">
        <v>4.526011188895455E-05</v>
      </c>
      <c r="H73" s="19">
        <v>0.0006989627836636988</v>
      </c>
      <c r="I73" s="19">
        <f t="shared" si="1"/>
        <v>0.2819248781611223</v>
      </c>
      <c r="J73" s="18">
        <f>IF(E73&lt;&gt;0,10000*((F73/K!$F$14)-1),"")+0.8</f>
        <v>-28.99284447710451</v>
      </c>
      <c r="K73" s="18">
        <f>IF(E73&lt;&gt;0,10000*((F73/K!$F$14)-1)-10000*(((F73-G73)/K!$F$14)-1),"")</f>
        <v>1.600513177464343</v>
      </c>
      <c r="L73" s="18">
        <f>IF(E73&lt;&gt;0,10000*((I73/(K!$F$14-(K!$E$14*(EXP((1000000*M73)*1.867*10^-11)-1))))-1),"")+0.8</f>
        <v>0.34344911874515316</v>
      </c>
      <c r="M73" s="32">
        <v>1333.8564490434744</v>
      </c>
      <c r="P73" s="2"/>
    </row>
    <row r="74" spans="1:16" ht="12.75">
      <c r="A74" t="s">
        <v>370</v>
      </c>
      <c r="B74" s="21">
        <v>666</v>
      </c>
      <c r="C74" s="18" t="s">
        <v>96</v>
      </c>
      <c r="D74" s="18">
        <v>24.892095389358413</v>
      </c>
      <c r="E74" s="18">
        <v>2.182786683691757</v>
      </c>
      <c r="F74" s="19">
        <v>0.2819999838306088</v>
      </c>
      <c r="G74" s="19">
        <v>4.262294217810107E-05</v>
      </c>
      <c r="H74" s="19">
        <v>0.001339543049670931</v>
      </c>
      <c r="I74" s="19">
        <f t="shared" si="1"/>
        <v>0.28196680003839697</v>
      </c>
      <c r="J74" s="18">
        <f>IF(E74&lt;&gt;0,10000*((F74/K!$F$14)-1),"")+0.8</f>
        <v>-26.960177144869892</v>
      </c>
      <c r="K74" s="18">
        <f>IF(E74&lt;&gt;0,10000*((F74/K!$F$14)-1)-10000*(((F74-G74)/K!$F$14)-1),"")</f>
        <v>1.5072561195994538</v>
      </c>
      <c r="L74" s="18">
        <f>IF(E74&lt;&gt;0,10000*((I74/(K!$F$14-(K!$E$14*(EXP((1000000*M74)*1.867*10^-11)-1))))-1),"")+0.8</f>
        <v>1.3020376945408245</v>
      </c>
      <c r="M74" s="32">
        <v>1310.6914335309361</v>
      </c>
      <c r="P74" s="2"/>
    </row>
    <row r="75" spans="1:16" ht="12.75">
      <c r="A75" t="s">
        <v>370</v>
      </c>
      <c r="B75" s="21">
        <v>667</v>
      </c>
      <c r="C75" s="18" t="s">
        <v>97</v>
      </c>
      <c r="D75" s="18">
        <v>22.46117197280299</v>
      </c>
      <c r="E75" s="18">
        <v>2.2010232236559135</v>
      </c>
      <c r="F75" s="19">
        <v>0.2820467831715765</v>
      </c>
      <c r="G75" s="19">
        <v>4.286385462054835E-05</v>
      </c>
      <c r="H75" s="19">
        <v>0.0013475018679700648</v>
      </c>
      <c r="I75" s="19">
        <f t="shared" si="1"/>
        <v>0.28201718337519494</v>
      </c>
      <c r="J75" s="18">
        <f>IF(E75&lt;&gt;0,10000*((F75/K!$F$14)-1),"")+0.8</f>
        <v>-25.305232895079488</v>
      </c>
      <c r="K75" s="18">
        <f>IF(E75&lt;&gt;0,10000*((F75/K!$F$14)-1)-10000*(((F75-G75)/K!$F$14)-1),"")</f>
        <v>1.5157753989969436</v>
      </c>
      <c r="L75" s="18">
        <f>IF(E75&lt;&gt;0,10000*((I75/(K!$F$14-(K!$E$14*(EXP((1000000*M75)*1.867*10^-11)-1))))-1),"")+0.8</f>
        <v>-0.2546047535253677</v>
      </c>
      <c r="M75" s="32">
        <v>1163.8263145791673</v>
      </c>
      <c r="P75" s="2"/>
    </row>
    <row r="76" spans="1:16" ht="12.75">
      <c r="A76" t="s">
        <v>370</v>
      </c>
      <c r="B76" s="21">
        <v>668</v>
      </c>
      <c r="C76" s="18" t="s">
        <v>270</v>
      </c>
      <c r="D76" s="18">
        <v>9.623546349524041</v>
      </c>
      <c r="E76" s="18">
        <v>1.8759520750896055</v>
      </c>
      <c r="F76" s="19">
        <v>0.2819456709081006</v>
      </c>
      <c r="G76" s="19">
        <v>3.829693705360221E-05</v>
      </c>
      <c r="H76" s="19">
        <v>0.0005661426138990097</v>
      </c>
      <c r="I76" s="19">
        <f t="shared" si="1"/>
        <v>0.28192953431119266</v>
      </c>
      <c r="J76" s="18">
        <f>IF(E76&lt;&gt;0,10000*((F76/K!$F$14)-1),"")+0.8</f>
        <v>-28.880820832060916</v>
      </c>
      <c r="K76" s="18">
        <f>IF(E76&lt;&gt;0,10000*((F76/K!$F$14)-1)-10000*(((F76-G76)/K!$F$14)-1),"")</f>
        <v>1.354277527223502</v>
      </c>
      <c r="L76" s="18">
        <f>IF(E76&lt;&gt;0,10000*((I76/(K!$F$14-(K!$E$14*(EXP((1000000*M76)*1.867*10^-11)-1))))-1),"")+0.8</f>
        <v>4.427230400355952</v>
      </c>
      <c r="M76" s="32">
        <v>1505.3059379594235</v>
      </c>
      <c r="P76" s="2"/>
    </row>
    <row r="77" spans="9:16" ht="12.75">
      <c r="I77" s="19">
        <f t="shared" si="1"/>
      </c>
      <c r="P77" s="2"/>
    </row>
    <row r="78" spans="1:16" ht="12.75">
      <c r="A78" t="s">
        <v>371</v>
      </c>
      <c r="B78" s="21">
        <v>897</v>
      </c>
      <c r="C78" s="18" t="s">
        <v>291</v>
      </c>
      <c r="D78" s="18">
        <v>7.5398637068600065</v>
      </c>
      <c r="E78" s="18">
        <v>3.9230651765232976</v>
      </c>
      <c r="F78" s="19">
        <v>0.28291910531710235</v>
      </c>
      <c r="G78" s="19">
        <v>3.293614258512328E-05</v>
      </c>
      <c r="H78" s="19">
        <v>0.0005328131076404565</v>
      </c>
      <c r="I78" s="19">
        <f t="shared" si="1"/>
        <v>0.2829185810914128</v>
      </c>
      <c r="J78" s="18">
        <f>IF(E78&lt;&gt;0,10000*((F78/K!$F$14)-1),"")+0.8</f>
        <v>5.542306596967616</v>
      </c>
      <c r="K78" s="18">
        <f>IF(E78&lt;&gt;0,10000*((F78/K!$F$14)-1)-10000*(((F78-G78)/K!$F$14)-1),"")</f>
        <v>1.164706140182048</v>
      </c>
      <c r="L78" s="18">
        <f>IF(E78&lt;&gt;0,10000*((I78/(K!$F$14-(K!$E$14*(EXP((1000000*M78)*1.867*10^-11)-1))))-1),"")+0.8</f>
        <v>6.693489358190784</v>
      </c>
      <c r="M78" s="32">
        <v>52.672692795327244</v>
      </c>
      <c r="P78" s="2"/>
    </row>
    <row r="79" spans="1:16" ht="12.75">
      <c r="A79" t="s">
        <v>371</v>
      </c>
      <c r="B79" s="21">
        <v>898</v>
      </c>
      <c r="C79" s="18" t="s">
        <v>292</v>
      </c>
      <c r="D79" s="18">
        <v>11.788533252396189</v>
      </c>
      <c r="E79" s="18">
        <v>4.2136430663082445</v>
      </c>
      <c r="F79" s="19">
        <v>0.2820563726880958</v>
      </c>
      <c r="G79" s="19">
        <v>3.157574541267647E-05</v>
      </c>
      <c r="H79" s="19">
        <v>0.0006448036089392402</v>
      </c>
      <c r="I79" s="19">
        <f t="shared" si="1"/>
        <v>0.282044659773854</v>
      </c>
      <c r="J79" s="18">
        <f>IF(E79&lt;&gt;0,10000*((F79/K!$F$14)-1),"")+0.8</f>
        <v>-24.96612309366455</v>
      </c>
      <c r="K79" s="18">
        <f>IF(E79&lt;&gt;0,10000*((F79/K!$F$14)-1)-10000*(((F79-G79)/K!$F$14)-1),"")</f>
        <v>1.1165990209061043</v>
      </c>
      <c r="L79" s="18">
        <f>IF(E79&lt;&gt;0,10000*((I79/(K!$F$14-(K!$E$14*(EXP((1000000*M79)*1.867*10^-11)-1))))-1),"")+0.8</f>
        <v>-3.8068373232066586</v>
      </c>
      <c r="M79" s="32">
        <v>964.2246305216045</v>
      </c>
      <c r="P79" s="2"/>
    </row>
    <row r="80" spans="1:16" ht="12.75">
      <c r="A80" t="s">
        <v>371</v>
      </c>
      <c r="B80" s="21">
        <v>899</v>
      </c>
      <c r="C80" s="18" t="s">
        <v>98</v>
      </c>
      <c r="D80" s="18">
        <v>12.561517677423508</v>
      </c>
      <c r="E80" s="18">
        <v>3.3818116904632616</v>
      </c>
      <c r="F80" s="19">
        <v>0.2823668356561633</v>
      </c>
      <c r="G80" s="19">
        <v>4.3489501749570206E-05</v>
      </c>
      <c r="H80" s="19">
        <v>0.0008797712333168727</v>
      </c>
      <c r="I80" s="19">
        <f t="shared" si="1"/>
        <v>0.28235006453263156</v>
      </c>
      <c r="J80" s="18">
        <f>IF(E80&lt;&gt;0,10000*((F80/K!$F$14)-1),"")+0.8</f>
        <v>-13.987359436913005</v>
      </c>
      <c r="K80" s="18">
        <f>IF(E80&lt;&gt;0,10000*((F80/K!$F$14)-1)-10000*(((F80-G80)/K!$F$14)-1),"")</f>
        <v>1.5378998797521692</v>
      </c>
      <c r="L80" s="18">
        <f>IF(E80&lt;&gt;0,10000*((I80/(K!$F$14-(K!$E$14*(EXP((1000000*M80)*1.867*10^-11)-1))))-1),"")+0.8</f>
        <v>8.086445281156074</v>
      </c>
      <c r="M80" s="32">
        <v>1011.4422761535246</v>
      </c>
      <c r="P80" s="2"/>
    </row>
    <row r="81" spans="1:16" ht="12.75">
      <c r="A81" t="s">
        <v>371</v>
      </c>
      <c r="B81" s="21">
        <v>900</v>
      </c>
      <c r="C81" s="18" t="s">
        <v>99</v>
      </c>
      <c r="D81" s="18">
        <v>9.153241019509569</v>
      </c>
      <c r="E81" s="18">
        <v>4.275916579032257</v>
      </c>
      <c r="F81" s="19">
        <v>0.28193079895542356</v>
      </c>
      <c r="G81" s="19">
        <v>2.8725454463922387E-05</v>
      </c>
      <c r="H81" s="19">
        <v>0.000560354879742539</v>
      </c>
      <c r="I81" s="19">
        <f t="shared" si="1"/>
        <v>0.28191517041629416</v>
      </c>
      <c r="J81" s="18">
        <f>IF(E81&lt;&gt;0,10000*((F81/K!$F$14)-1),"")+0.8</f>
        <v>-29.40673107047567</v>
      </c>
      <c r="K81" s="18">
        <f>IF(E81&lt;&gt;0,10000*((F81/K!$F$14)-1)-10000*(((F81-G81)/K!$F$14)-1),"")</f>
        <v>1.0158054516307118</v>
      </c>
      <c r="L81" s="18">
        <f>IF(E81&lt;&gt;0,10000*((I81/(K!$F$14-(K!$E$14*(EXP((1000000*M81)*1.867*10^-11)-1))))-1),"")+0.8</f>
        <v>3.1874190133188476</v>
      </c>
      <c r="M81" s="32">
        <v>1473.4106458256977</v>
      </c>
      <c r="P81" s="2"/>
    </row>
    <row r="82" spans="1:16" ht="12.75">
      <c r="A82" t="s">
        <v>371</v>
      </c>
      <c r="B82" s="21">
        <v>901</v>
      </c>
      <c r="C82" s="18" t="s">
        <v>100</v>
      </c>
      <c r="D82" s="18">
        <v>17.867442785837014</v>
      </c>
      <c r="E82" s="18">
        <v>2.682189453763441</v>
      </c>
      <c r="F82" s="19">
        <v>0.28248121409364113</v>
      </c>
      <c r="G82" s="19">
        <v>3.6203800756792795E-05</v>
      </c>
      <c r="H82" s="19">
        <v>0.0010848310622879544</v>
      </c>
      <c r="I82" s="19">
        <f t="shared" si="1"/>
        <v>0.2824762602048664</v>
      </c>
      <c r="J82" s="18">
        <f>IF(E82&lt;&gt;0,10000*((F82/K!$F$14)-1),"")+0.8</f>
        <v>-9.942645697575658</v>
      </c>
      <c r="K82" s="18">
        <f>IF(E82&lt;&gt;0,10000*((F82/K!$F$14)-1)-10000*(((F82-G82)/K!$F$14)-1),"")</f>
        <v>1.2802588806615223</v>
      </c>
      <c r="L82" s="18">
        <f>IF(E82&lt;&gt;0,10000*((I82/(K!$F$14-(K!$E$14*(EXP((1000000*M82)*1.867*10^-11)-1))))-1),"")+0.8</f>
        <v>-4.694968531006839</v>
      </c>
      <c r="M82" s="32">
        <v>244.03386525084684</v>
      </c>
      <c r="P82" s="2"/>
    </row>
    <row r="83" spans="1:16" ht="12.75">
      <c r="A83" t="s">
        <v>371</v>
      </c>
      <c r="B83" s="21">
        <v>902</v>
      </c>
      <c r="C83" s="18" t="s">
        <v>101</v>
      </c>
      <c r="D83" s="18">
        <v>22.56861909584509</v>
      </c>
      <c r="E83" s="18">
        <v>1.0208447771908602</v>
      </c>
      <c r="F83" s="19">
        <v>0.2820754668582614</v>
      </c>
      <c r="G83" s="19">
        <v>6.661929202513871E-05</v>
      </c>
      <c r="H83" s="19">
        <v>0.001201531915703969</v>
      </c>
      <c r="I83" s="19">
        <f t="shared" si="1"/>
        <v>0.2820502745546897</v>
      </c>
      <c r="J83" s="18">
        <f>IF(E83&lt;&gt;0,10000*((F83/K!$F$14)-1),"")+0.8</f>
        <v>-24.290904458815454</v>
      </c>
      <c r="K83" s="18">
        <f>IF(E83&lt;&gt;0,10000*((F83/K!$F$14)-1)-10000*(((F83-G83)/K!$F$14)-1),"")</f>
        <v>2.355828351048306</v>
      </c>
      <c r="L83" s="18">
        <f>IF(E83&lt;&gt;0,10000*((I83/(K!$F$14-(K!$E$14*(EXP((1000000*M83)*1.867*10^-11)-1))))-1),"")+0.8</f>
        <v>-0.2720445738165995</v>
      </c>
      <c r="M83" s="32">
        <v>1111.4108860392162</v>
      </c>
      <c r="P83" s="2"/>
    </row>
    <row r="84" spans="1:16" ht="12.75">
      <c r="A84" t="s">
        <v>371</v>
      </c>
      <c r="B84" s="21">
        <v>903</v>
      </c>
      <c r="C84" s="18" t="s">
        <v>102</v>
      </c>
      <c r="D84" s="18">
        <v>11.393113286561116</v>
      </c>
      <c r="E84" s="18">
        <v>3.7021302340501796</v>
      </c>
      <c r="F84" s="19">
        <v>0.28207168834519086</v>
      </c>
      <c r="G84" s="19">
        <v>3.064083708889379E-05</v>
      </c>
      <c r="H84" s="19">
        <v>0.0006671514462372925</v>
      </c>
      <c r="I84" s="19">
        <f t="shared" si="1"/>
        <v>0.28205797667284344</v>
      </c>
      <c r="J84" s="18">
        <f>IF(E84&lt;&gt;0,10000*((F84/K!$F$14)-1),"")+0.8</f>
        <v>-24.42452233354455</v>
      </c>
      <c r="K84" s="18">
        <f>IF(E84&lt;&gt;0,10000*((F84/K!$F$14)-1)-10000*(((F84-G84)/K!$F$14)-1),"")</f>
        <v>1.0835382742679904</v>
      </c>
      <c r="L84" s="18">
        <f>IF(E84&lt;&gt;0,10000*((I84/(K!$F$14-(K!$E$14*(EXP((1000000*M84)*1.867*10^-11)-1))))-1),"")+0.8</f>
        <v>-0.4923757080651743</v>
      </c>
      <c r="M84" s="32">
        <v>1089.6737742916273</v>
      </c>
      <c r="P84" s="2"/>
    </row>
    <row r="85" spans="1:16" ht="12.75">
      <c r="A85" t="s">
        <v>371</v>
      </c>
      <c r="B85" s="21">
        <v>904</v>
      </c>
      <c r="C85" s="18" t="s">
        <v>103</v>
      </c>
      <c r="D85" s="18">
        <v>8.871099282594647</v>
      </c>
      <c r="E85" s="18">
        <v>3.1525886182795695</v>
      </c>
      <c r="F85" s="19">
        <v>0.2821001164651753</v>
      </c>
      <c r="G85" s="19">
        <v>3.4049978275236953E-05</v>
      </c>
      <c r="H85" s="19">
        <v>0.000583079860519928</v>
      </c>
      <c r="I85" s="19">
        <f t="shared" si="1"/>
        <v>0.28208882795687834</v>
      </c>
      <c r="J85" s="18">
        <f>IF(E85&lt;&gt;0,10000*((F85/K!$F$14)-1),"")+0.8</f>
        <v>-23.419231388676874</v>
      </c>
      <c r="K85" s="18">
        <f>IF(E85&lt;&gt;0,10000*((F85/K!$F$14)-1)-10000*(((F85-G85)/K!$F$14)-1),"")</f>
        <v>1.2040942155777685</v>
      </c>
      <c r="L85" s="18">
        <f>IF(E85&lt;&gt;0,10000*((I85/(K!$F$14-(K!$E$14*(EXP((1000000*M85)*1.867*10^-11)-1))))-1),"")+0.8</f>
        <v>-0.8187778034815192</v>
      </c>
      <c r="M85" s="32">
        <v>1027.0550444317196</v>
      </c>
      <c r="P85" s="2"/>
    </row>
    <row r="86" spans="1:16" ht="12.75">
      <c r="A86" t="s">
        <v>371</v>
      </c>
      <c r="B86" s="21">
        <v>905</v>
      </c>
      <c r="C86" s="18" t="s">
        <v>104</v>
      </c>
      <c r="D86" s="18">
        <v>10.252889225916727</v>
      </c>
      <c r="E86" s="18">
        <v>2.8740545174462375</v>
      </c>
      <c r="F86" s="19">
        <v>0.28202841881158874</v>
      </c>
      <c r="G86" s="19">
        <v>3.921755511543158E-05</v>
      </c>
      <c r="H86" s="19">
        <v>0.0005915504046536467</v>
      </c>
      <c r="I86" s="19">
        <f t="shared" si="1"/>
        <v>0.28201338798474224</v>
      </c>
      <c r="J86" s="18">
        <f>IF(E86&lt;&gt;0,10000*((F86/K!$F$14)-1),"")+0.8</f>
        <v>-25.954643577674428</v>
      </c>
      <c r="K86" s="18">
        <f>IF(E86&lt;&gt;0,10000*((F86/K!$F$14)-1)-10000*(((F86-G86)/K!$F$14)-1),"")</f>
        <v>1.386832933693018</v>
      </c>
      <c r="L86" s="18">
        <f>IF(E86&lt;&gt;0,10000*((I86/(K!$F$14-(K!$E$14*(EXP((1000000*M86)*1.867*10^-11)-1))))-1),"")+0.8</f>
        <v>3.713382218476812</v>
      </c>
      <c r="M86" s="32">
        <v>1343.961410399855</v>
      </c>
      <c r="P86" s="2"/>
    </row>
    <row r="87" spans="1:16" ht="12.75">
      <c r="A87" t="s">
        <v>371</v>
      </c>
      <c r="B87" s="21">
        <v>906</v>
      </c>
      <c r="C87" s="18" t="s">
        <v>105</v>
      </c>
      <c r="D87" s="18">
        <v>35.42921711186797</v>
      </c>
      <c r="E87" s="18">
        <v>3.4354500200716847</v>
      </c>
      <c r="F87" s="19">
        <v>0.2829915079323548</v>
      </c>
      <c r="G87" s="19">
        <v>3.146545901222642E-05</v>
      </c>
      <c r="H87" s="19">
        <v>0.0020422242157570195</v>
      </c>
      <c r="I87" s="19">
        <f t="shared" si="1"/>
        <v>0.2829879968856656</v>
      </c>
      <c r="J87" s="18">
        <f>IF(E87&lt;&gt;0,10000*((F87/K!$F$14)-1),"")+0.8</f>
        <v>8.102648031357607</v>
      </c>
      <c r="K87" s="18">
        <f>IF(E87&lt;&gt;0,10000*((F87/K!$F$14)-1)-10000*(((F87-G87)/K!$F$14)-1),"")</f>
        <v>1.1126990120491342</v>
      </c>
      <c r="L87" s="18">
        <f>IF(E87&lt;&gt;0,10000*((I87/(K!$F$14-(K!$E$14*(EXP((1000000*M87)*1.867*10^-11)-1))))-1),"")+0.8</f>
        <v>10.023126611783706</v>
      </c>
      <c r="M87" s="32">
        <v>92.00592732987654</v>
      </c>
      <c r="P87" s="2"/>
    </row>
    <row r="88" spans="1:16" ht="12.75">
      <c r="A88" t="s">
        <v>371</v>
      </c>
      <c r="B88" s="21">
        <v>907</v>
      </c>
      <c r="C88" s="18" t="s">
        <v>106</v>
      </c>
      <c r="D88" s="18">
        <v>18.276850195315646</v>
      </c>
      <c r="E88" s="18">
        <v>2.871562704086022</v>
      </c>
      <c r="F88" s="19">
        <v>0.2820175508043914</v>
      </c>
      <c r="G88" s="19">
        <v>3.5638147140820104E-05</v>
      </c>
      <c r="H88" s="19">
        <v>0.0011690135731615735</v>
      </c>
      <c r="I88" s="19">
        <f t="shared" si="1"/>
        <v>0.2819819776742888</v>
      </c>
      <c r="J88" s="18">
        <f>IF(E88&lt;&gt;0,10000*((F88/K!$F$14)-1),"")+0.8</f>
        <v>-26.338964075485993</v>
      </c>
      <c r="K88" s="18">
        <f>IF(E88&lt;&gt;0,10000*((F88/K!$F$14)-1)-10000*(((F88-G88)/K!$F$14)-1),"")</f>
        <v>1.2602559237862039</v>
      </c>
      <c r="L88" s="18">
        <f>IF(E88&lt;&gt;0,10000*((I88/(K!$F$14-(K!$E$14*(EXP((1000000*M88)*1.867*10^-11)-1))))-1),"")+0.8</f>
        <v>8.587657611577626</v>
      </c>
      <c r="M88" s="32">
        <v>1605.5827492057895</v>
      </c>
      <c r="P88" s="2"/>
    </row>
    <row r="89" spans="1:16" ht="12.75">
      <c r="A89" t="s">
        <v>371</v>
      </c>
      <c r="B89" s="21">
        <v>908</v>
      </c>
      <c r="C89" s="18" t="s">
        <v>107</v>
      </c>
      <c r="D89" s="18">
        <v>17.261007327329096</v>
      </c>
      <c r="E89" s="18">
        <v>3.2412249697132616</v>
      </c>
      <c r="F89" s="19">
        <v>0.28257310037883915</v>
      </c>
      <c r="G89" s="19">
        <v>2.707201424061235E-05</v>
      </c>
      <c r="H89" s="19">
        <v>0.0010665893217911122</v>
      </c>
      <c r="I89" s="19">
        <f t="shared" si="1"/>
        <v>0.28256932355320746</v>
      </c>
      <c r="J89" s="18">
        <f>IF(E89&lt;&gt;0,10000*((F89/K!$F$14)-1),"")+0.8</f>
        <v>-6.693311921100698</v>
      </c>
      <c r="K89" s="18">
        <f>IF(E89&lt;&gt;0,10000*((F89/K!$F$14)-1)-10000*(((F89-G89)/K!$F$14)-1),"")</f>
        <v>0.9573355814718187</v>
      </c>
      <c r="L89" s="18">
        <f>IF(E89&lt;&gt;0,10000*((I89/(K!$F$14-(K!$E$14*(EXP((1000000*M89)*1.867*10^-11)-1))))-1),"")+0.8</f>
        <v>-2.6209209755631244</v>
      </c>
      <c r="M89" s="32">
        <v>189.32919679746445</v>
      </c>
      <c r="P89" s="2"/>
    </row>
    <row r="90" spans="1:16" ht="12.75">
      <c r="A90" t="s">
        <v>371</v>
      </c>
      <c r="B90" s="21">
        <v>909</v>
      </c>
      <c r="C90" s="18" t="s">
        <v>108</v>
      </c>
      <c r="D90" s="18">
        <v>0.8891199010569177</v>
      </c>
      <c r="E90" s="18">
        <v>3.6146069942652335</v>
      </c>
      <c r="F90" s="19">
        <v>0.281859197564719</v>
      </c>
      <c r="G90" s="19">
        <v>3.6052826925878277E-05</v>
      </c>
      <c r="H90" s="19">
        <v>4.521740223741008E-05</v>
      </c>
      <c r="I90" s="19">
        <f t="shared" si="1"/>
        <v>0.281858472203439</v>
      </c>
      <c r="J90" s="18">
        <f>IF(E90&lt;&gt;0,10000*((F90/K!$F$14)-1),"")+0.8</f>
        <v>-31.93873915805359</v>
      </c>
      <c r="K90" s="18">
        <f>IF(E90&lt;&gt;0,10000*((F90/K!$F$14)-1)-10000*(((F90-G90)/K!$F$14)-1),"")</f>
        <v>1.2749200603234812</v>
      </c>
      <c r="L90" s="18">
        <f>IF(E90&lt;&gt;0,10000*((I90/(K!$F$14-(K!$E$14*(EXP((1000000*M90)*1.867*10^-11)-1))))-1),"")+0.8</f>
        <v>-12.930175010703282</v>
      </c>
      <c r="M90" s="32">
        <v>852.4013060700875</v>
      </c>
      <c r="P90" s="2"/>
    </row>
    <row r="91" spans="1:16" ht="12.75">
      <c r="A91" t="s">
        <v>371</v>
      </c>
      <c r="B91" s="21">
        <v>910</v>
      </c>
      <c r="C91" s="18" t="s">
        <v>109</v>
      </c>
      <c r="D91" s="18">
        <v>13.14262598980609</v>
      </c>
      <c r="E91" s="18">
        <v>3.570840127598566</v>
      </c>
      <c r="F91" s="19">
        <v>0.28203169199446837</v>
      </c>
      <c r="G91" s="19">
        <v>2.6725871356207477E-05</v>
      </c>
      <c r="H91" s="19">
        <v>0.0007569652952078789</v>
      </c>
      <c r="I91" s="19">
        <f t="shared" si="1"/>
        <v>0.2820133134356338</v>
      </c>
      <c r="J91" s="18">
        <f>IF(E91&lt;&gt;0,10000*((F91/K!$F$14)-1),"")+0.8</f>
        <v>-25.83889546940745</v>
      </c>
      <c r="K91" s="18">
        <f>IF(E91&lt;&gt;0,10000*((F91/K!$F$14)-1)-10000*(((F91-G91)/K!$F$14)-1),"")</f>
        <v>0.9450950848244339</v>
      </c>
      <c r="L91" s="18">
        <f>IF(E91&lt;&gt;0,10000*((I91/(K!$F$14-(K!$E$14*(EXP((1000000*M91)*1.867*10^-11)-1))))-1),"")+0.8</f>
        <v>2.363881479655915</v>
      </c>
      <c r="M91" s="32">
        <v>1284.90660804168</v>
      </c>
      <c r="P91" s="2"/>
    </row>
    <row r="92" spans="1:16" ht="12.75">
      <c r="A92" t="s">
        <v>371</v>
      </c>
      <c r="B92" s="21">
        <v>911</v>
      </c>
      <c r="C92" s="18" t="s">
        <v>110</v>
      </c>
      <c r="D92" s="18">
        <v>15.220156066886402</v>
      </c>
      <c r="E92" s="18">
        <v>2.958886987096774</v>
      </c>
      <c r="F92" s="19">
        <v>0.28214817644389556</v>
      </c>
      <c r="G92" s="19">
        <v>3.6912119089743195E-05</v>
      </c>
      <c r="H92" s="19">
        <v>0.0008549177969836438</v>
      </c>
      <c r="I92" s="19">
        <f t="shared" si="1"/>
        <v>0.28213227748512215</v>
      </c>
      <c r="J92" s="18">
        <f>IF(E92&lt;&gt;0,10000*((F92/K!$F$14)-1),"")+0.8</f>
        <v>-21.719707767542086</v>
      </c>
      <c r="K92" s="18">
        <f>IF(E92&lt;&gt;0,10000*((F92/K!$F$14)-1)-10000*(((F92-G92)/K!$F$14)-1),"")</f>
        <v>1.3053068263790806</v>
      </c>
      <c r="L92" s="18">
        <f>IF(E92&lt;&gt;0,10000*((I92/(K!$F$14-(K!$E$14*(EXP((1000000*M92)*1.867*10^-11)-1))))-1),"")+0.8</f>
        <v>-0.18742691058140148</v>
      </c>
      <c r="M92" s="32">
        <v>986.9443244052212</v>
      </c>
      <c r="P92" s="2"/>
    </row>
    <row r="93" spans="1:16" ht="12.75">
      <c r="A93" t="s">
        <v>371</v>
      </c>
      <c r="B93" s="21">
        <v>912</v>
      </c>
      <c r="C93" s="18" t="s">
        <v>111</v>
      </c>
      <c r="D93" s="18">
        <v>11.460270210519433</v>
      </c>
      <c r="E93" s="18">
        <v>3.266756225806452</v>
      </c>
      <c r="F93" s="19">
        <v>0.28243110700178703</v>
      </c>
      <c r="G93" s="19">
        <v>3.220507648423622E-05</v>
      </c>
      <c r="H93" s="19">
        <v>0.0007143422152424802</v>
      </c>
      <c r="I93" s="19">
        <f t="shared" si="1"/>
        <v>0.2824285904504939</v>
      </c>
      <c r="J93" s="18">
        <f>IF(E93&lt;&gt;0,10000*((F93/K!$F$14)-1),"")+0.8</f>
        <v>-11.714560468659396</v>
      </c>
      <c r="K93" s="18">
        <f>IF(E93&lt;&gt;0,10000*((F93/K!$F$14)-1)-10000*(((F93-G93)/K!$F$14)-1),"")</f>
        <v>1.1388537752787808</v>
      </c>
      <c r="L93" s="18">
        <f>IF(E93&lt;&gt;0,10000*((I93/(K!$F$14-(K!$E$14*(EXP((1000000*M93)*1.867*10^-11)-1))))-1),"")+0.8</f>
        <v>-7.621239506585243</v>
      </c>
      <c r="M93" s="32">
        <v>188.36112974306383</v>
      </c>
      <c r="P93" s="2"/>
    </row>
    <row r="94" spans="1:16" ht="12.75">
      <c r="A94" t="s">
        <v>371</v>
      </c>
      <c r="B94" s="21">
        <v>913</v>
      </c>
      <c r="C94" s="18" t="s">
        <v>112</v>
      </c>
      <c r="D94" s="18">
        <v>29.80763028049324</v>
      </c>
      <c r="E94" s="18">
        <v>2.6912149396057354</v>
      </c>
      <c r="F94" s="19">
        <v>0.28254913844707996</v>
      </c>
      <c r="G94" s="19">
        <v>3.060837006347626E-05</v>
      </c>
      <c r="H94" s="19">
        <v>0.0018293486745218621</v>
      </c>
      <c r="I94" s="19">
        <f t="shared" si="1"/>
        <v>0.2825436623981284</v>
      </c>
      <c r="J94" s="18">
        <f>IF(E94&lt;&gt;0,10000*((F94/K!$F$14)-1),"")+0.8</f>
        <v>-7.540667041040195</v>
      </c>
      <c r="K94" s="18">
        <f>IF(E94&lt;&gt;0,10000*((F94/K!$F$14)-1)-10000*(((F94-G94)/K!$F$14)-1),"")</f>
        <v>1.0823901573087102</v>
      </c>
      <c r="L94" s="18">
        <f>IF(E94&lt;&gt;0,10000*((I94/(K!$F$14-(K!$E$14*(EXP((1000000*M94)*1.867*10^-11)-1))))-1),"")+0.8</f>
        <v>-4.1793318723301285</v>
      </c>
      <c r="M94" s="32">
        <v>160.09482928386282</v>
      </c>
      <c r="P94" s="2"/>
    </row>
    <row r="95" spans="1:16" ht="12.75">
      <c r="A95" t="s">
        <v>371</v>
      </c>
      <c r="B95" s="21">
        <v>914</v>
      </c>
      <c r="C95" s="18" t="s">
        <v>113</v>
      </c>
      <c r="D95" s="18">
        <v>7.263558466630186</v>
      </c>
      <c r="E95" s="18">
        <v>2.96157660483871</v>
      </c>
      <c r="F95" s="19">
        <v>0.28246140983396306</v>
      </c>
      <c r="G95" s="19">
        <v>2.9111911170620416E-05</v>
      </c>
      <c r="H95" s="19">
        <v>0.0004281901204585077</v>
      </c>
      <c r="I95" s="19">
        <f t="shared" si="1"/>
        <v>0.28245997282508134</v>
      </c>
      <c r="J95" s="18">
        <f>IF(E95&lt;&gt;0,10000*((F95/K!$F$14)-1),"")+0.8</f>
        <v>-10.642974911574088</v>
      </c>
      <c r="K95" s="18">
        <f>IF(E95&lt;&gt;0,10000*((F95/K!$F$14)-1)-10000*(((F95-G95)/K!$F$14)-1),"")</f>
        <v>1.0294715480174688</v>
      </c>
      <c r="L95" s="18">
        <f>IF(E95&lt;&gt;0,10000*((I95/(K!$F$14-(K!$E$14*(EXP((1000000*M95)*1.867*10^-11)-1))))-1),"")+0.8</f>
        <v>-6.709239451082284</v>
      </c>
      <c r="M95" s="32">
        <v>179.45301575043084</v>
      </c>
      <c r="P95" s="2"/>
    </row>
    <row r="96" spans="1:16" ht="12.75">
      <c r="A96" t="s">
        <v>371</v>
      </c>
      <c r="B96" s="21">
        <v>915</v>
      </c>
      <c r="C96" s="18" t="s">
        <v>114</v>
      </c>
      <c r="D96" s="18">
        <v>38.75795198875456</v>
      </c>
      <c r="E96" s="18">
        <v>2.4722557485663077</v>
      </c>
      <c r="F96" s="19">
        <v>0.2815494945853591</v>
      </c>
      <c r="G96" s="19">
        <v>3.93729057058234E-05</v>
      </c>
      <c r="H96" s="19">
        <v>0.0021031036470715117</v>
      </c>
      <c r="I96" s="19">
        <f t="shared" si="1"/>
        <v>0.2814697025917266</v>
      </c>
      <c r="J96" s="18">
        <f>IF(E96&lt;&gt;0,10000*((F96/K!$F$14)-1),"")+0.8</f>
        <v>-42.89062767264565</v>
      </c>
      <c r="K96" s="18">
        <f>IF(E96&lt;&gt;0,10000*((F96/K!$F$14)-1)-10000*(((F96-G96)/K!$F$14)-1),"")</f>
        <v>1.3923265274262633</v>
      </c>
      <c r="L96" s="18">
        <f>IF(E96&lt;&gt;0,10000*((I96/(K!$F$14-(K!$E$14*(EXP((1000000*M96)*1.867*10^-11)-1))))-1),"")+0.8</f>
        <v>-0.6390083208426496</v>
      </c>
      <c r="M96" s="32">
        <v>1994.541517350676</v>
      </c>
      <c r="P96" s="2"/>
    </row>
    <row r="97" spans="1:16" ht="12.75">
      <c r="A97" t="s">
        <v>371</v>
      </c>
      <c r="B97" s="21">
        <v>916</v>
      </c>
      <c r="C97" s="18" t="s">
        <v>115</v>
      </c>
      <c r="D97" s="18">
        <v>10.290303999829202</v>
      </c>
      <c r="E97" s="18">
        <v>3.4549634876344086</v>
      </c>
      <c r="F97" s="19">
        <v>0.281798209045812</v>
      </c>
      <c r="G97" s="19">
        <v>2.176375682733761E-05</v>
      </c>
      <c r="H97" s="19">
        <v>0.0007548417835901697</v>
      </c>
      <c r="I97" s="19">
        <f t="shared" si="1"/>
        <v>0.28177420738255815</v>
      </c>
      <c r="J97" s="18">
        <f>IF(E97&lt;&gt;0,10000*((F97/K!$F$14)-1),"")+0.8</f>
        <v>-34.09544898732322</v>
      </c>
      <c r="K97" s="18">
        <f>IF(E97&lt;&gt;0,10000*((F97/K!$F$14)-1)-10000*(((F97-G97)/K!$F$14)-1),"")</f>
        <v>0.769622038910839</v>
      </c>
      <c r="L97" s="18">
        <f>IF(E97&lt;&gt;0,10000*((I97/(K!$F$14-(K!$E$14*(EXP((1000000*M97)*1.867*10^-11)-1))))-1),"")+0.8</f>
        <v>2.8440668257126758</v>
      </c>
      <c r="M97" s="32">
        <v>1676.5875586574916</v>
      </c>
      <c r="P97" s="2"/>
    </row>
    <row r="98" spans="9:16" ht="12.75">
      <c r="I98" s="19">
        <f t="shared" si="1"/>
      </c>
      <c r="P98" s="2"/>
    </row>
    <row r="99" spans="1:16" ht="12.75">
      <c r="A99" t="s">
        <v>372</v>
      </c>
      <c r="B99" s="21">
        <v>340</v>
      </c>
      <c r="C99" s="18" t="s">
        <v>224</v>
      </c>
      <c r="D99" s="18">
        <v>16.75901686508945</v>
      </c>
      <c r="E99" s="18">
        <v>2.4931573211469535</v>
      </c>
      <c r="F99" s="19">
        <v>0.28293138954024727</v>
      </c>
      <c r="G99" s="19">
        <v>3.533146470547255E-05</v>
      </c>
      <c r="H99" s="19">
        <v>0.0011732699278622796</v>
      </c>
      <c r="I99" s="19">
        <f t="shared" si="1"/>
        <v>0.28292987469350517</v>
      </c>
      <c r="J99" s="18">
        <f>IF(E99&lt;&gt;0,10000*((F99/K!$F$14)-1),"")+0.8</f>
        <v>5.976708108536321</v>
      </c>
      <c r="K99" s="18">
        <f>IF(E99&lt;&gt;0,10000*((F99/K!$F$14)-1)-10000*(((F99-G99)/K!$F$14)-1),"")</f>
        <v>1.249410849424315</v>
      </c>
      <c r="L99" s="18">
        <f>IF(E99&lt;&gt;0,10000*((I99/(K!$F$14-(K!$E$14*(EXP((1000000*M99)*1.867*10^-11)-1))))-1),"")+0.8</f>
        <v>7.4582606883258675</v>
      </c>
      <c r="M99" s="32">
        <v>69.11084846723324</v>
      </c>
      <c r="P99" s="2"/>
    </row>
    <row r="100" spans="1:16" ht="12.75">
      <c r="A100" t="s">
        <v>372</v>
      </c>
      <c r="B100" s="21">
        <v>341</v>
      </c>
      <c r="C100" s="18" t="s">
        <v>225</v>
      </c>
      <c r="D100" s="18">
        <v>19.796626860318344</v>
      </c>
      <c r="E100" s="18">
        <v>2.43148535483871</v>
      </c>
      <c r="F100" s="19">
        <v>0.2827848737349359</v>
      </c>
      <c r="G100" s="19">
        <v>3.8160657807090856E-05</v>
      </c>
      <c r="H100" s="19">
        <v>0.0012873700416414508</v>
      </c>
      <c r="I100" s="19">
        <f t="shared" si="1"/>
        <v>0.28278306494454675</v>
      </c>
      <c r="J100" s="18">
        <f>IF(E100&lt;&gt;0,10000*((F100/K!$F$14)-1),"")+0.8</f>
        <v>0.7955349447766651</v>
      </c>
      <c r="K100" s="18">
        <f>IF(E100&lt;&gt;0,10000*((F100/K!$F$14)-1)-10000*(((F100-G100)/K!$F$14)-1),"")</f>
        <v>1.3494583449291664</v>
      </c>
      <c r="L100" s="18">
        <f>IF(E100&lt;&gt;0,10000*((I100/(K!$F$14-(K!$E$14*(EXP((1000000*M100)*1.867*10^-11)-1))))-1),"")+0.8</f>
        <v>2.40126704002117</v>
      </c>
      <c r="M100" s="32">
        <v>75.20307621417855</v>
      </c>
      <c r="P100" s="2"/>
    </row>
    <row r="101" spans="1:16" ht="12.75">
      <c r="A101" t="s">
        <v>372</v>
      </c>
      <c r="B101" s="21">
        <v>342</v>
      </c>
      <c r="C101" s="18" t="s">
        <v>226</v>
      </c>
      <c r="D101" s="18">
        <v>30.515387979059696</v>
      </c>
      <c r="E101" s="18">
        <v>2.8073850741935495</v>
      </c>
      <c r="F101" s="19">
        <v>0.28266762233667825</v>
      </c>
      <c r="G101" s="19">
        <v>3.1168660994392424E-05</v>
      </c>
      <c r="H101" s="19">
        <v>0.0017345115167935767</v>
      </c>
      <c r="I101" s="19">
        <f t="shared" si="1"/>
        <v>0.28266003215290486</v>
      </c>
      <c r="J101" s="18">
        <f>IF(E101&lt;&gt;0,10000*((F101/K!$F$14)-1),"")+0.8</f>
        <v>-3.350774026973059</v>
      </c>
      <c r="K101" s="18">
        <f>IF(E101&lt;&gt;0,10000*((F101/K!$F$14)-1)-10000*(((F101-G101)/K!$F$14)-1),"")</f>
        <v>1.1022034759411437</v>
      </c>
      <c r="L101" s="18">
        <f>IF(E101&lt;&gt;0,10000*((I101/(K!$F$14-(K!$E$14*(EXP((1000000*M101)*1.867*10^-11)-1))))-1),"")+0.8</f>
        <v>1.5806808449362102</v>
      </c>
      <c r="M101" s="32">
        <v>233.87418222989095</v>
      </c>
      <c r="P101" s="2"/>
    </row>
    <row r="102" spans="1:16" ht="12.75">
      <c r="A102" t="s">
        <v>372</v>
      </c>
      <c r="B102" s="21">
        <v>343</v>
      </c>
      <c r="C102" s="18" t="s">
        <v>227</v>
      </c>
      <c r="D102" s="18">
        <v>20.471867705197628</v>
      </c>
      <c r="E102" s="18">
        <v>2.7506017872759854</v>
      </c>
      <c r="F102" s="19">
        <v>0.2824037541009319</v>
      </c>
      <c r="G102" s="19">
        <v>2.8962677881043045E-05</v>
      </c>
      <c r="H102" s="19">
        <v>0.0012610837955790203</v>
      </c>
      <c r="I102" s="19">
        <f t="shared" si="1"/>
        <v>0.2823981269112023</v>
      </c>
      <c r="J102" s="18">
        <f>IF(E102&lt;&gt;0,10000*((F102/K!$F$14)-1),"")+0.8</f>
        <v>-12.681828918370242</v>
      </c>
      <c r="K102" s="18">
        <f>IF(E102&lt;&gt;0,10000*((F102/K!$F$14)-1)-10000*(((F102-G102)/K!$F$14)-1),"")</f>
        <v>1.024194277667867</v>
      </c>
      <c r="L102" s="18">
        <f>IF(E102&lt;&gt;0,10000*((I102/(K!$F$14-(K!$E$14*(EXP((1000000*M102)*1.867*10^-11)-1))))-1),"")+0.8</f>
        <v>-7.583377834679795</v>
      </c>
      <c r="M102" s="32">
        <v>238.47131174788575</v>
      </c>
      <c r="P102" s="2"/>
    </row>
    <row r="103" spans="1:16" ht="12.75">
      <c r="A103" t="s">
        <v>372</v>
      </c>
      <c r="B103" s="21">
        <v>344</v>
      </c>
      <c r="C103" s="18" t="s">
        <v>228</v>
      </c>
      <c r="D103" s="18">
        <v>2.154876007615784</v>
      </c>
      <c r="E103" s="18">
        <v>2.995002284408602</v>
      </c>
      <c r="F103" s="19">
        <v>0.2823671461232925</v>
      </c>
      <c r="G103" s="19">
        <v>3.941657560459932E-05</v>
      </c>
      <c r="H103" s="19">
        <v>9.841440796267748E-05</v>
      </c>
      <c r="I103" s="19">
        <f t="shared" si="1"/>
        <v>0.28236610195801287</v>
      </c>
      <c r="J103" s="18">
        <f>IF(E103&lt;&gt;0,10000*((F103/K!$F$14)-1),"")+0.8</f>
        <v>-13.976380526106968</v>
      </c>
      <c r="K103" s="18">
        <f>IF(E103&lt;&gt;0,10000*((F103/K!$F$14)-1)-10000*(((F103-G103)/K!$F$14)-1),"")</f>
        <v>1.3938708066041343</v>
      </c>
      <c r="L103" s="18">
        <f>IF(E103&lt;&gt;0,10000*((I103/(K!$F$14-(K!$E$14*(EXP((1000000*M103)*1.867*10^-11)-1))))-1),"")+0.8</f>
        <v>-1.4096210833832952</v>
      </c>
      <c r="M103" s="32">
        <v>565.2915061201019</v>
      </c>
      <c r="P103" s="2"/>
    </row>
    <row r="104" spans="1:16" ht="12.75">
      <c r="A104" t="s">
        <v>372</v>
      </c>
      <c r="B104" s="21">
        <v>345</v>
      </c>
      <c r="C104" s="18" t="s">
        <v>229</v>
      </c>
      <c r="D104" s="18">
        <v>13.753323123451285</v>
      </c>
      <c r="E104" s="18">
        <v>2.0842064342293907</v>
      </c>
      <c r="F104" s="19">
        <v>0.282070705224367</v>
      </c>
      <c r="G104" s="19">
        <v>3.9971554871082364E-05</v>
      </c>
      <c r="H104" s="19">
        <v>0.0007599851282750811</v>
      </c>
      <c r="I104" s="19">
        <f t="shared" si="1"/>
        <v>0.2820558937523709</v>
      </c>
      <c r="J104" s="18">
        <f>IF(E104&lt;&gt;0,10000*((F104/K!$F$14)-1),"")+0.8</f>
        <v>-24.45928799734789</v>
      </c>
      <c r="K104" s="18">
        <f>IF(E104&lt;&gt;0,10000*((F104/K!$F$14)-1)-10000*(((F104-G104)/K!$F$14)-1),"")</f>
        <v>1.413496291212681</v>
      </c>
      <c r="L104" s="18">
        <f>IF(E104&lt;&gt;0,10000*((I104/(K!$F$14-(K!$E$14*(EXP((1000000*M104)*1.867*10^-11)-1))))-1),"")+0.8</f>
        <v>-1.8324892097540075</v>
      </c>
      <c r="M104" s="32">
        <v>1033.833883995751</v>
      </c>
      <c r="P104" s="2"/>
    </row>
    <row r="105" spans="1:16" ht="12.75">
      <c r="A105" t="s">
        <v>372</v>
      </c>
      <c r="B105" s="21">
        <v>346</v>
      </c>
      <c r="C105" s="18" t="s">
        <v>230</v>
      </c>
      <c r="D105" s="18">
        <v>47.43692148546912</v>
      </c>
      <c r="E105" s="18">
        <v>2.0838819879928314</v>
      </c>
      <c r="F105" s="19">
        <v>0.28292416831360306</v>
      </c>
      <c r="G105" s="19">
        <v>5.3284144055671885E-05</v>
      </c>
      <c r="H105" s="19">
        <v>0.00288884817340005</v>
      </c>
      <c r="I105" s="19">
        <f t="shared" si="1"/>
        <v>0.28292026838631845</v>
      </c>
      <c r="J105" s="18">
        <f>IF(E105&lt;&gt;0,10000*((F105/K!$F$14)-1),"")+0.8</f>
        <v>5.721347087116778</v>
      </c>
      <c r="K105" s="18">
        <f>IF(E105&lt;&gt;0,10000*((F105/K!$F$14)-1)-10000*(((F105-G105)/K!$F$14)-1),"")</f>
        <v>1.884263453000301</v>
      </c>
      <c r="L105" s="18">
        <f>IF(E105&lt;&gt;0,10000*((I105/(K!$F$14-(K!$E$14*(EXP((1000000*M105)*1.867*10^-11)-1))))-1),"")+0.8</f>
        <v>7.188498611071824</v>
      </c>
      <c r="M105" s="32">
        <v>72.25942332299662</v>
      </c>
      <c r="P105" s="2"/>
    </row>
    <row r="106" spans="1:16" ht="12.75">
      <c r="A106" t="s">
        <v>372</v>
      </c>
      <c r="B106" s="21">
        <v>347</v>
      </c>
      <c r="C106" s="18" t="s">
        <v>231</v>
      </c>
      <c r="D106" s="18">
        <v>25.93063700698901</v>
      </c>
      <c r="E106" s="18">
        <v>2.1903302164874545</v>
      </c>
      <c r="F106" s="19">
        <v>0.28286734030661875</v>
      </c>
      <c r="G106" s="19">
        <v>4.280353860812923E-05</v>
      </c>
      <c r="H106" s="19">
        <v>0.001505970074756977</v>
      </c>
      <c r="I106" s="19">
        <f t="shared" si="1"/>
        <v>0.28286523776147354</v>
      </c>
      <c r="J106" s="18">
        <f>IF(E106&lt;&gt;0,10000*((F106/K!$F$14)-1),"")+0.8</f>
        <v>3.711763587840621</v>
      </c>
      <c r="K106" s="18">
        <f>IF(E106&lt;&gt;0,10000*((F106/K!$F$14)-1)-10000*(((F106-G106)/K!$F$14)-1),"")</f>
        <v>1.513642470716281</v>
      </c>
      <c r="L106" s="18">
        <f>IF(E106&lt;&gt;0,10000*((I106/(K!$F$14-(K!$E$14*(EXP((1000000*M106)*1.867*10^-11)-1))))-1),"")+0.8</f>
        <v>5.297026470957621</v>
      </c>
      <c r="M106" s="32">
        <v>74.72771071744725</v>
      </c>
      <c r="P106" s="2"/>
    </row>
    <row r="107" spans="1:16" ht="12.75">
      <c r="A107" t="s">
        <v>372</v>
      </c>
      <c r="B107" s="21">
        <v>348</v>
      </c>
      <c r="C107" s="18" t="s">
        <v>232</v>
      </c>
      <c r="D107" s="18">
        <v>22.835210524091913</v>
      </c>
      <c r="E107" s="18">
        <v>2.503829215770608</v>
      </c>
      <c r="F107" s="19">
        <v>0.28290069956525593</v>
      </c>
      <c r="G107" s="19">
        <v>3.652553955041273E-05</v>
      </c>
      <c r="H107" s="19">
        <v>0.001333087637593436</v>
      </c>
      <c r="I107" s="19">
        <f t="shared" si="1"/>
        <v>0.28289878716587263</v>
      </c>
      <c r="J107" s="18">
        <f>IF(E107&lt;&gt;0,10000*((F107/K!$F$14)-1),"")+0.8</f>
        <v>4.891432192510069</v>
      </c>
      <c r="K107" s="18">
        <f>IF(E107&lt;&gt;0,10000*((F107/K!$F$14)-1)-10000*(((F107-G107)/K!$F$14)-1),"")</f>
        <v>1.2916363863135771</v>
      </c>
      <c r="L107" s="18">
        <f>IF(E107&lt;&gt;0,10000*((I107/(K!$F$14-(K!$E$14*(EXP((1000000*M107)*1.867*10^-11)-1))))-1),"")+0.8</f>
        <v>6.52930418866413</v>
      </c>
      <c r="M107" s="32">
        <v>76.78285396005022</v>
      </c>
      <c r="P107" s="2"/>
    </row>
    <row r="108" spans="1:16" ht="12.75">
      <c r="A108" t="s">
        <v>372</v>
      </c>
      <c r="B108" s="21">
        <v>349</v>
      </c>
      <c r="C108" s="18" t="s">
        <v>233</v>
      </c>
      <c r="D108" s="18">
        <v>24.66499907981598</v>
      </c>
      <c r="E108" s="18">
        <v>2.2153711749103944</v>
      </c>
      <c r="F108" s="19">
        <v>0.2829600860560655</v>
      </c>
      <c r="G108" s="19">
        <v>3.18599152532548E-05</v>
      </c>
      <c r="H108" s="19">
        <v>0.001503011492184687</v>
      </c>
      <c r="I108" s="19">
        <f t="shared" si="1"/>
        <v>0.2829578451357052</v>
      </c>
      <c r="J108" s="18">
        <f>IF(E108&lt;&gt;0,10000*((F108/K!$F$14)-1),"")+0.8</f>
        <v>6.991490215727846</v>
      </c>
      <c r="K108" s="18">
        <f>IF(E108&lt;&gt;0,10000*((F108/K!$F$14)-1)-10000*(((F108-G108)/K!$F$14)-1),"")</f>
        <v>1.1266479924043615</v>
      </c>
      <c r="L108" s="18">
        <f>IF(E108&lt;&gt;0,10000*((I108/(K!$F$14-(K!$E$14*(EXP((1000000*M108)*1.867*10^-11)-1))))-1),"")+0.8</f>
        <v>8.685166378982512</v>
      </c>
      <c r="M108" s="32">
        <v>79.79877927616899</v>
      </c>
      <c r="P108" s="2"/>
    </row>
    <row r="109" spans="1:16" ht="12.75">
      <c r="A109" t="s">
        <v>372</v>
      </c>
      <c r="B109" s="21">
        <v>350</v>
      </c>
      <c r="C109" s="18" t="s">
        <v>234</v>
      </c>
      <c r="D109" s="18">
        <v>13.333419456433512</v>
      </c>
      <c r="E109" s="18">
        <v>1.8226047939068095</v>
      </c>
      <c r="F109" s="19">
        <v>0.2829708795460658</v>
      </c>
      <c r="G109" s="19">
        <v>3.85568725171185E-05</v>
      </c>
      <c r="H109" s="19">
        <v>0.0010184099423057244</v>
      </c>
      <c r="I109" s="19">
        <f t="shared" si="1"/>
        <v>0.28296921137681225</v>
      </c>
      <c r="J109" s="18">
        <f>IF(E109&lt;&gt;0,10000*((F109/K!$F$14)-1),"")+0.8</f>
        <v>7.373175595092628</v>
      </c>
      <c r="K109" s="18">
        <f>IF(E109&lt;&gt;0,10000*((F109/K!$F$14)-1)-10000*(((F109-G109)/K!$F$14)-1),"")</f>
        <v>1.3634695092434868</v>
      </c>
      <c r="L109" s="18">
        <f>IF(E109&lt;&gt;0,10000*((I109/(K!$F$14-(K!$E$14*(EXP((1000000*M109)*1.867*10^-11)-1))))-1),"")+0.8</f>
        <v>9.262089717484745</v>
      </c>
      <c r="M109" s="32">
        <v>87.66328003437062</v>
      </c>
      <c r="P109" s="2"/>
    </row>
    <row r="110" spans="1:16" ht="12.75">
      <c r="A110" t="s">
        <v>372</v>
      </c>
      <c r="B110" s="21">
        <v>351</v>
      </c>
      <c r="C110" s="18" t="s">
        <v>235</v>
      </c>
      <c r="D110" s="18">
        <v>22.739971514097117</v>
      </c>
      <c r="E110" s="18">
        <v>2.208397594802868</v>
      </c>
      <c r="F110" s="19">
        <v>0.28252476004940374</v>
      </c>
      <c r="G110" s="19">
        <v>3.541883618919262E-05</v>
      </c>
      <c r="H110" s="19">
        <v>0.001266764706029233</v>
      </c>
      <c r="I110" s="19">
        <f t="shared" si="1"/>
        <v>0.28251900594299545</v>
      </c>
      <c r="J110" s="18">
        <f>IF(E110&lt;&gt;0,10000*((F110/K!$F$14)-1),"")+0.8</f>
        <v>-8.402749459704673</v>
      </c>
      <c r="K110" s="18">
        <f>IF(E110&lt;&gt;0,10000*((F110/K!$F$14)-1)-10000*(((F110-G110)/K!$F$14)-1),"")</f>
        <v>1.2525005282881807</v>
      </c>
      <c r="L110" s="18">
        <f>IF(E110&lt;&gt;0,10000*((I110/(K!$F$14-(K!$E$14*(EXP((1000000*M110)*1.867*10^-11)-1))))-1),"")+0.8</f>
        <v>-3.211239889951668</v>
      </c>
      <c r="M110" s="32">
        <v>242.74657784349978</v>
      </c>
      <c r="P110" s="2"/>
    </row>
    <row r="111" spans="1:16" ht="12.75">
      <c r="A111" t="s">
        <v>372</v>
      </c>
      <c r="B111" s="21">
        <v>352</v>
      </c>
      <c r="C111" s="18" t="s">
        <v>236</v>
      </c>
      <c r="D111" s="18">
        <v>9.064762513211964</v>
      </c>
      <c r="E111" s="18">
        <v>2.331660452688172</v>
      </c>
      <c r="F111" s="19">
        <v>0.282371878818808</v>
      </c>
      <c r="G111" s="19">
        <v>3.504957362100509E-05</v>
      </c>
      <c r="H111" s="19">
        <v>0.0005089089967250699</v>
      </c>
      <c r="I111" s="19">
        <f t="shared" si="1"/>
        <v>0.2823655458749209</v>
      </c>
      <c r="J111" s="18">
        <f>IF(E111&lt;&gt;0,10000*((F111/K!$F$14)-1),"")+0.8</f>
        <v>-13.809020322577936</v>
      </c>
      <c r="K111" s="18">
        <f>IF(E111&lt;&gt;0,10000*((F111/K!$F$14)-1)-10000*(((F111-G111)/K!$F$14)-1),"")</f>
        <v>1.239442460562179</v>
      </c>
      <c r="L111" s="18">
        <f>IF(E111&lt;&gt;0,10000*((I111/(K!$F$14-(K!$E$14*(EXP((1000000*M111)*1.867*10^-11)-1))))-1),"")+0.8</f>
        <v>0.7528832382467148</v>
      </c>
      <c r="M111" s="32">
        <v>662.4191611080657</v>
      </c>
      <c r="P111" s="2"/>
    </row>
    <row r="112" spans="1:16" ht="12.75">
      <c r="A112" t="s">
        <v>372</v>
      </c>
      <c r="B112" s="21">
        <v>353</v>
      </c>
      <c r="C112" s="18" t="s">
        <v>237</v>
      </c>
      <c r="D112" s="18">
        <v>14.427585754151558</v>
      </c>
      <c r="E112" s="18">
        <v>2.2772903557347663</v>
      </c>
      <c r="F112" s="19">
        <v>0.2828865086910163</v>
      </c>
      <c r="G112" s="19">
        <v>4.142141273128566E-05</v>
      </c>
      <c r="H112" s="19">
        <v>0.0009201616967414297</v>
      </c>
      <c r="I112" s="19">
        <f t="shared" si="1"/>
        <v>0.2828851510462988</v>
      </c>
      <c r="J112" s="18">
        <f>IF(E112&lt;&gt;0,10000*((F112/K!$F$14)-1),"")+0.8</f>
        <v>4.389606627518726</v>
      </c>
      <c r="K112" s="18">
        <f>IF(E112&lt;&gt;0,10000*((F112/K!$F$14)-1)-10000*(((F112-G112)/K!$F$14)-1),"")</f>
        <v>1.4647669689438203</v>
      </c>
      <c r="L112" s="18">
        <f>IF(E112&lt;&gt;0,10000*((I112/(K!$F$14-(K!$E$14*(EXP((1000000*M112)*1.867*10^-11)-1))))-1),"")+0.8</f>
        <v>6.0956179535734725</v>
      </c>
      <c r="M112" s="32">
        <v>78.96915189817418</v>
      </c>
      <c r="P112" s="2"/>
    </row>
    <row r="113" spans="1:16" ht="12.75">
      <c r="A113" t="s">
        <v>372</v>
      </c>
      <c r="B113" s="21">
        <v>354</v>
      </c>
      <c r="C113" s="18" t="s">
        <v>238</v>
      </c>
      <c r="D113" s="18">
        <v>17.5390914098081</v>
      </c>
      <c r="E113" s="18">
        <v>2.1641110026881725</v>
      </c>
      <c r="F113" s="19">
        <v>0.2829184090706376</v>
      </c>
      <c r="G113" s="19">
        <v>4.3364745229847186E-05</v>
      </c>
      <c r="H113" s="19">
        <v>0.0012228414322447052</v>
      </c>
      <c r="I113" s="19">
        <f t="shared" si="1"/>
        <v>0.2829163322416096</v>
      </c>
      <c r="J113" s="18">
        <f>IF(E113&lt;&gt;0,10000*((F113/K!$F$14)-1),"")+0.8</f>
        <v>5.517685543349503</v>
      </c>
      <c r="K113" s="18">
        <f>IF(E113&lt;&gt;0,10000*((F113/K!$F$14)-1)-10000*(((F113-G113)/K!$F$14)-1),"")</f>
        <v>1.5334881705153514</v>
      </c>
      <c r="L113" s="18">
        <f>IF(E113&lt;&gt;0,10000*((I113/(K!$F$14-(K!$E$14*(EXP((1000000*M113)*1.867*10^-11)-1))))-1),"")+0.8</f>
        <v>7.463552682959484</v>
      </c>
      <c r="M113" s="32">
        <v>90.89034420937452</v>
      </c>
      <c r="P113" s="2"/>
    </row>
    <row r="114" spans="1:16" ht="12.75">
      <c r="A114" t="s">
        <v>372</v>
      </c>
      <c r="B114" s="21">
        <v>355</v>
      </c>
      <c r="C114" s="18" t="s">
        <v>51</v>
      </c>
      <c r="D114" s="18">
        <v>9.276497232938912</v>
      </c>
      <c r="E114" s="18">
        <v>2.3200764589605734</v>
      </c>
      <c r="F114" s="19">
        <v>0.2830217942529605</v>
      </c>
      <c r="G114" s="19">
        <v>4.4746981169451135E-05</v>
      </c>
      <c r="H114" s="19">
        <v>0.0006954878304289326</v>
      </c>
      <c r="I114" s="19">
        <f t="shared" si="1"/>
        <v>0.2830207260557762</v>
      </c>
      <c r="J114" s="18">
        <f>IF(E114&lt;&gt;0,10000*((F114/K!$F$14)-1),"")+0.8</f>
        <v>9.173649697135389</v>
      </c>
      <c r="K114" s="18">
        <f>IF(E114&lt;&gt;0,10000*((F114/K!$F$14)-1)-10000*(((F114-G114)/K!$F$14)-1),"")</f>
        <v>1.5823675643833468</v>
      </c>
      <c r="L114" s="18">
        <f>IF(E114&lt;&gt;0,10000*((I114/(K!$F$14-(K!$E$14*(EXP((1000000*M114)*1.867*10^-11)-1))))-1),"")+0.8</f>
        <v>10.962654204020073</v>
      </c>
      <c r="M114" s="32">
        <v>82.20235757158284</v>
      </c>
      <c r="P114" s="2"/>
    </row>
    <row r="115" spans="1:16" ht="12.75">
      <c r="A115" t="s">
        <v>372</v>
      </c>
      <c r="B115" s="21">
        <v>356</v>
      </c>
      <c r="C115" s="18" t="s">
        <v>52</v>
      </c>
      <c r="D115" s="18">
        <v>7.278477819135232</v>
      </c>
      <c r="E115" s="18">
        <v>2.04218396953405</v>
      </c>
      <c r="F115" s="19">
        <v>0.28150169096141786</v>
      </c>
      <c r="G115" s="19">
        <v>3.548455271416716E-05</v>
      </c>
      <c r="H115" s="19">
        <v>0.00041888302960134676</v>
      </c>
      <c r="I115" s="19">
        <f t="shared" si="1"/>
        <v>0.2814850811577539</v>
      </c>
      <c r="J115" s="18">
        <f>IF(E115&lt;&gt;0,10000*((F115/K!$F$14)-1),"")+0.8</f>
        <v>-44.58108593391211</v>
      </c>
      <c r="K115" s="18">
        <f>IF(E115&lt;&gt;0,10000*((F115/K!$F$14)-1)-10000*(((F115-G115)/K!$F$14)-1),"")</f>
        <v>1.2548244324905866</v>
      </c>
      <c r="L115" s="18">
        <f>IF(E115&lt;&gt;0,10000*((I115/(K!$F$14-(K!$E$14*(EXP((1000000*M115)*1.867*10^-11)-1))))-1),"")+0.8</f>
        <v>1.9514800533873882</v>
      </c>
      <c r="M115" s="32">
        <v>2082.8400911340264</v>
      </c>
      <c r="P115" s="2"/>
    </row>
    <row r="116" spans="1:16" ht="12.75">
      <c r="A116" t="s">
        <v>372</v>
      </c>
      <c r="B116" s="21">
        <v>357</v>
      </c>
      <c r="C116" s="18" t="s">
        <v>53</v>
      </c>
      <c r="D116" s="18">
        <v>11.445342674196556</v>
      </c>
      <c r="E116" s="18">
        <v>2.480413388888889</v>
      </c>
      <c r="F116" s="19">
        <v>0.28099664982633077</v>
      </c>
      <c r="G116" s="19">
        <v>3.521834367041069E-05</v>
      </c>
      <c r="H116" s="19">
        <v>0.0006502634423179237</v>
      </c>
      <c r="I116" s="19">
        <f t="shared" si="1"/>
        <v>0.2809631785636666</v>
      </c>
      <c r="J116" s="18">
        <f>IF(E116&lt;&gt;0,10000*((F116/K!$F$14)-1),"")+0.8</f>
        <v>-62.44063064410246</v>
      </c>
      <c r="K116" s="18">
        <f>IF(E116&lt;&gt;0,10000*((F116/K!$F$14)-1)-10000*(((F116-G116)/K!$F$14)-1),"")</f>
        <v>1.245410600647638</v>
      </c>
      <c r="L116" s="18">
        <f>IF(E116&lt;&gt;0,10000*((I116/(K!$F$14-(K!$E$14*(EXP((1000000*M116)*1.867*10^-11)-1))))-1),"")+0.8</f>
        <v>-2.4846036227573984</v>
      </c>
      <c r="M116" s="32">
        <v>2688.398903031479</v>
      </c>
      <c r="P116" s="2"/>
    </row>
    <row r="117" spans="1:16" ht="12.75">
      <c r="A117" t="s">
        <v>372</v>
      </c>
      <c r="B117" s="21">
        <v>358</v>
      </c>
      <c r="C117" s="18" t="s">
        <v>54</v>
      </c>
      <c r="D117" s="18">
        <v>10.802764001533054</v>
      </c>
      <c r="E117" s="18">
        <v>2.052005373655914</v>
      </c>
      <c r="F117" s="19">
        <v>0.2830260569121242</v>
      </c>
      <c r="G117" s="19">
        <v>3.020932688665088E-05</v>
      </c>
      <c r="H117" s="19">
        <v>0.0007517594773161475</v>
      </c>
      <c r="I117" s="19">
        <f t="shared" si="1"/>
        <v>0.2830245153711692</v>
      </c>
      <c r="J117" s="18">
        <f>IF(E117&lt;&gt;0,10000*((F117/K!$F$14)-1),"")+0.8</f>
        <v>9.324388214514734</v>
      </c>
      <c r="K117" s="18">
        <f>IF(E117&lt;&gt;0,10000*((F117/K!$F$14)-1)-10000*(((F117-G117)/K!$F$14)-1),"")</f>
        <v>1.068278971183556</v>
      </c>
      <c r="L117" s="18">
        <f>IF(E117&lt;&gt;0,10000*((I117/(K!$F$14-(K!$E$14*(EXP((1000000*M117)*1.867*10^-11)-1))))-1),"")+0.8</f>
        <v>11.70899207334184</v>
      </c>
      <c r="M117" s="32">
        <v>109.72028835183647</v>
      </c>
      <c r="P117" s="2"/>
    </row>
    <row r="118" spans="1:16" ht="12.75">
      <c r="A118" t="s">
        <v>372</v>
      </c>
      <c r="B118" s="21">
        <v>359</v>
      </c>
      <c r="C118" s="18" t="s">
        <v>55</v>
      </c>
      <c r="D118" s="18">
        <v>15.626633795723768</v>
      </c>
      <c r="E118" s="18">
        <v>2.1197777433691756</v>
      </c>
      <c r="F118" s="19">
        <v>0.28259141297414797</v>
      </c>
      <c r="G118" s="19">
        <v>3.559297932049418E-05</v>
      </c>
      <c r="H118" s="19">
        <v>0.0009021605765963779</v>
      </c>
      <c r="I118" s="19">
        <f t="shared" si="1"/>
        <v>0.2825868272085051</v>
      </c>
      <c r="J118" s="18">
        <f>IF(E118&lt;&gt;0,10000*((F118/K!$F$14)-1),"")+0.8</f>
        <v>-6.045731769791197</v>
      </c>
      <c r="K118" s="18">
        <f>IF(E118&lt;&gt;0,10000*((F118/K!$F$14)-1)-10000*(((F118-G118)/K!$F$14)-1),"")</f>
        <v>1.2586586742746597</v>
      </c>
      <c r="L118" s="18">
        <f>IF(E118&lt;&gt;0,10000*((I118/(K!$F$14-(K!$E$14*(EXP((1000000*M118)*1.867*10^-11)-1))))-1),"")+0.8</f>
        <v>-0.16884315700540564</v>
      </c>
      <c r="M118" s="32">
        <v>271.57028270720133</v>
      </c>
      <c r="P118" s="2"/>
    </row>
    <row r="119" spans="1:16" ht="12.75">
      <c r="A119" t="s">
        <v>372</v>
      </c>
      <c r="B119" s="21">
        <v>360</v>
      </c>
      <c r="C119" s="18" t="s">
        <v>56</v>
      </c>
      <c r="D119" s="18">
        <v>27.190194493218744</v>
      </c>
      <c r="E119" s="18">
        <v>2.139181401254481</v>
      </c>
      <c r="F119" s="19">
        <v>0.2825423408985352</v>
      </c>
      <c r="G119" s="19">
        <v>4.289720000901103E-05</v>
      </c>
      <c r="H119" s="19">
        <v>0.001737787219742393</v>
      </c>
      <c r="I119" s="19">
        <f t="shared" si="1"/>
        <v>0.28253419533429897</v>
      </c>
      <c r="J119" s="18">
        <f>IF(E119&lt;&gt;0,10000*((F119/K!$F$14)-1),"")+0.8</f>
        <v>-7.781045722538816</v>
      </c>
      <c r="K119" s="18">
        <f>IF(E119&lt;&gt;0,10000*((F119/K!$F$14)-1)-10000*(((F119-G119)/K!$F$14)-1),"")</f>
        <v>1.516954577116536</v>
      </c>
      <c r="L119" s="18">
        <f>IF(E119&lt;&gt;0,10000*((I119/(K!$F$14-(K!$E$14*(EXP((1000000*M119)*1.867*10^-11)-1))))-1),"")+0.8</f>
        <v>-2.501544344542773</v>
      </c>
      <c r="M119" s="32">
        <v>250.47500835844005</v>
      </c>
      <c r="P119" s="2"/>
    </row>
    <row r="120" spans="1:16" ht="12.75">
      <c r="A120" t="s">
        <v>372</v>
      </c>
      <c r="B120" s="21">
        <v>361</v>
      </c>
      <c r="C120" s="18" t="s">
        <v>57</v>
      </c>
      <c r="D120" s="18">
        <v>32.53754742310391</v>
      </c>
      <c r="E120" s="18">
        <v>2.0134736960573476</v>
      </c>
      <c r="F120" s="19">
        <v>0.28225176588951034</v>
      </c>
      <c r="G120" s="19">
        <v>4.3913841593795505E-05</v>
      </c>
      <c r="H120" s="19">
        <v>0.0018415989592134915</v>
      </c>
      <c r="I120" s="19">
        <f t="shared" si="1"/>
        <v>0.2822349737787158</v>
      </c>
      <c r="J120" s="18">
        <f>IF(E120&lt;&gt;0,10000*((F120/K!$F$14)-1),"")+0.8</f>
        <v>-18.056520341944402</v>
      </c>
      <c r="K120" s="18">
        <f>IF(E120&lt;&gt;0,10000*((F120/K!$F$14)-1)-10000*(((F120-G120)/K!$F$14)-1),"")</f>
        <v>1.5529056206586844</v>
      </c>
      <c r="L120" s="18">
        <f>IF(E120&lt;&gt;0,10000*((I120/(K!$F$14-(K!$E$14*(EXP((1000000*M120)*1.867*10^-11)-1))))-1),"")+0.8</f>
        <v>-7.825569861179239</v>
      </c>
      <c r="M120" s="32">
        <v>486.175866423536</v>
      </c>
      <c r="P120" s="2"/>
    </row>
    <row r="121" spans="1:16" ht="12.75">
      <c r="A121" t="s">
        <v>372</v>
      </c>
      <c r="B121" s="21">
        <v>362</v>
      </c>
      <c r="C121" s="18" t="s">
        <v>58</v>
      </c>
      <c r="D121" s="18">
        <v>14.95721573122234</v>
      </c>
      <c r="E121" s="18">
        <v>2.2509755869175625</v>
      </c>
      <c r="F121" s="19">
        <v>0.28179259251480443</v>
      </c>
      <c r="G121" s="19">
        <v>4.1598962218751675E-05</v>
      </c>
      <c r="H121" s="19">
        <v>0.0008767979369407719</v>
      </c>
      <c r="I121" s="19">
        <f t="shared" si="1"/>
        <v>0.2817668983528974</v>
      </c>
      <c r="J121" s="18">
        <f>IF(E121&lt;&gt;0,10000*((F121/K!$F$14)-1),"")+0.8</f>
        <v>-34.29406387169012</v>
      </c>
      <c r="K121" s="18">
        <f>IF(E121&lt;&gt;0,10000*((F121/K!$F$14)-1)-10000*(((F121-G121)/K!$F$14)-1),"")</f>
        <v>1.471045572385421</v>
      </c>
      <c r="L121" s="18">
        <f>IF(E121&lt;&gt;0,10000*((I121/(K!$F$14-(K!$E$14*(EXP((1000000*M121)*1.867*10^-11)-1))))-1),"")+0.8</f>
        <v>-0.3876861116777437</v>
      </c>
      <c r="M121" s="32">
        <v>1547.0472512102488</v>
      </c>
      <c r="P121" s="2"/>
    </row>
    <row r="122" spans="9:16" ht="12.75">
      <c r="I122" s="19">
        <f t="shared" si="1"/>
      </c>
      <c r="P122" s="2"/>
    </row>
    <row r="123" spans="1:16" ht="12.75">
      <c r="A123" t="s">
        <v>373</v>
      </c>
      <c r="B123" s="21">
        <v>22</v>
      </c>
      <c r="C123" s="18" t="s">
        <v>30</v>
      </c>
      <c r="D123" s="18">
        <v>15.385860604263112</v>
      </c>
      <c r="E123" s="18">
        <v>4.878065206272401</v>
      </c>
      <c r="F123" s="19">
        <v>0.28294856483823</v>
      </c>
      <c r="G123" s="19">
        <v>2.778955648662431E-05</v>
      </c>
      <c r="H123" s="19">
        <v>0.0010773598924225434</v>
      </c>
      <c r="I123" s="19">
        <f t="shared" si="1"/>
        <v>0.28294695120504904</v>
      </c>
      <c r="J123" s="18">
        <f>IF(E123&lt;&gt;0,10000*((F123/K!$F$14)-1),"")+0.8</f>
        <v>6.584070521066553</v>
      </c>
      <c r="K123" s="18">
        <v>0.9827097083170422</v>
      </c>
      <c r="L123" s="18">
        <f>IF(E123&lt;&gt;0,10000*((I123/(K!$F$14-(K!$E$14*(EXP((1000000*M123)*1.867*10^-11)-1))))-1),"")+0.8</f>
        <v>8.30796299505474</v>
      </c>
      <c r="M123" s="32">
        <v>80.16312906025357</v>
      </c>
      <c r="P123" s="2"/>
    </row>
    <row r="124" spans="1:16" ht="12.75">
      <c r="A124" t="s">
        <v>373</v>
      </c>
      <c r="B124" s="21">
        <v>23</v>
      </c>
      <c r="C124" s="18" t="s">
        <v>31</v>
      </c>
      <c r="D124" s="18">
        <v>11.87640711832493</v>
      </c>
      <c r="E124" s="18">
        <v>4.588219884946238</v>
      </c>
      <c r="F124" s="19">
        <v>0.2825434982133135</v>
      </c>
      <c r="G124" s="19">
        <v>3.1739060678934095E-05</v>
      </c>
      <c r="H124" s="19">
        <v>0.0010768946757036867</v>
      </c>
      <c r="I124" s="19">
        <f t="shared" si="1"/>
        <v>0.2825395058689542</v>
      </c>
      <c r="J124" s="18">
        <f>IF(E124&lt;&gt;0,10000*((F124/K!$F$14)-1),"")+0.8</f>
        <v>-7.7401201155121955</v>
      </c>
      <c r="K124" s="18">
        <v>1.1223742659249858</v>
      </c>
      <c r="L124" s="18">
        <f>IF(E124&lt;&gt;0,10000*((I124/(K!$F$14-(K!$E$14*(EXP((1000000*M124)*1.867*10^-11)-1))))-1),"")+0.8</f>
        <v>-3.4782677281949512</v>
      </c>
      <c r="M124" s="32">
        <v>198.2013749130019</v>
      </c>
      <c r="P124" s="2"/>
    </row>
    <row r="125" spans="1:16" ht="12.75">
      <c r="A125" t="s">
        <v>373</v>
      </c>
      <c r="B125" s="21">
        <v>24</v>
      </c>
      <c r="C125" s="18" t="s">
        <v>32</v>
      </c>
      <c r="D125" s="18">
        <v>9.04603224572798</v>
      </c>
      <c r="E125" s="18">
        <v>3.832905758781361</v>
      </c>
      <c r="F125" s="19">
        <v>0.2819137243319612</v>
      </c>
      <c r="G125" s="19">
        <v>4.049374555492254E-05</v>
      </c>
      <c r="H125" s="19">
        <v>0.0005359944880658328</v>
      </c>
      <c r="I125" s="19">
        <f t="shared" si="1"/>
        <v>0.28190454367924184</v>
      </c>
      <c r="J125" s="18">
        <f>IF(E125&lt;&gt;0,10000*((F125/K!$F$14)-1),"")+0.8</f>
        <v>-30.010533374783233</v>
      </c>
      <c r="K125" s="18">
        <v>1.4319622877778642</v>
      </c>
      <c r="L125" s="18">
        <f>IF(E125&lt;&gt;0,10000*((I125/(K!$F$14-(K!$E$14*(EXP((1000000*M125)*1.867*10^-11)-1))))-1),"")+0.8</f>
        <v>-10.005689018820174</v>
      </c>
      <c r="M125" s="32">
        <v>909.6531718601442</v>
      </c>
      <c r="P125" s="2"/>
    </row>
    <row r="126" spans="1:16" ht="12.75">
      <c r="A126" t="s">
        <v>373</v>
      </c>
      <c r="B126" s="21">
        <v>25</v>
      </c>
      <c r="C126" s="18" t="s">
        <v>33</v>
      </c>
      <c r="D126" s="18">
        <v>8.584205882445378</v>
      </c>
      <c r="E126" s="18">
        <v>4.578167728136201</v>
      </c>
      <c r="F126" s="19">
        <v>0.28218843196880644</v>
      </c>
      <c r="G126" s="19">
        <v>3.117339484820679E-05</v>
      </c>
      <c r="H126" s="19">
        <v>0.0005013644160531991</v>
      </c>
      <c r="I126" s="19">
        <f t="shared" si="1"/>
        <v>0.2821794414436717</v>
      </c>
      <c r="J126" s="18">
        <f>IF(E126&lt;&gt;0,10000*((F126/K!$F$14)-1),"")+0.8</f>
        <v>-20.29616957029381</v>
      </c>
      <c r="K126" s="18">
        <v>1.1023708771051872</v>
      </c>
      <c r="L126" s="18">
        <f>IF(E126&lt;&gt;0,10000*((I126/(K!$F$14-(K!$E$14*(EXP((1000000*M126)*1.867*10^-11)-1))))-1),"")+0.8</f>
        <v>0.6922881119289841</v>
      </c>
      <c r="M126" s="32">
        <v>951.9674738154371</v>
      </c>
      <c r="P126" s="2"/>
    </row>
    <row r="127" spans="1:16" ht="12.75">
      <c r="A127" t="s">
        <v>373</v>
      </c>
      <c r="B127" s="21">
        <v>26</v>
      </c>
      <c r="C127" s="18" t="s">
        <v>34</v>
      </c>
      <c r="D127" s="18">
        <v>29.81263811025653</v>
      </c>
      <c r="E127" s="18">
        <v>3.7523781921146933</v>
      </c>
      <c r="F127" s="19">
        <v>0.28253128126923155</v>
      </c>
      <c r="G127" s="19">
        <v>3.651236069348032E-05</v>
      </c>
      <c r="H127" s="19">
        <v>0.0017485806320596247</v>
      </c>
      <c r="I127" s="19">
        <f t="shared" si="1"/>
        <v>0.28252469253670404</v>
      </c>
      <c r="J127" s="18">
        <f>IF(E127&lt;&gt;0,10000*((F127/K!$F$14)-1),"")+0.8</f>
        <v>-8.172142467544852</v>
      </c>
      <c r="K127" s="18">
        <v>1.2911703482665349</v>
      </c>
      <c r="L127" s="18">
        <f>IF(E127&lt;&gt;0,10000*((I127/(K!$F$14-(K!$E$14*(EXP((1000000*M127)*1.867*10^-11)-1))))-1),"")+0.8</f>
        <v>-3.930130627220719</v>
      </c>
      <c r="M127" s="32">
        <v>201.44428773848287</v>
      </c>
      <c r="P127" s="2"/>
    </row>
    <row r="128" spans="1:16" ht="12.75">
      <c r="A128" t="s">
        <v>373</v>
      </c>
      <c r="B128" s="21">
        <v>27</v>
      </c>
      <c r="C128" s="18" t="s">
        <v>35</v>
      </c>
      <c r="D128" s="18">
        <v>21.96376309918348</v>
      </c>
      <c r="E128" s="18">
        <v>4.245834119892473</v>
      </c>
      <c r="F128" s="19">
        <v>0.2823857140609287</v>
      </c>
      <c r="G128" s="19">
        <v>3.847676682333642E-05</v>
      </c>
      <c r="H128" s="19">
        <v>0.0014250853498157779</v>
      </c>
      <c r="I128" s="19">
        <f t="shared" si="1"/>
        <v>0.2823802475246122</v>
      </c>
      <c r="J128" s="18">
        <f>IF(E128&lt;&gt;0,10000*((F128/K!$F$14)-1),"")+0.8</f>
        <v>-13.319770817804244</v>
      </c>
      <c r="K128" s="18">
        <v>1.3606367672736042</v>
      </c>
      <c r="L128" s="18">
        <f>IF(E128&lt;&gt;0,10000*((I128/(K!$F$14-(K!$E$14*(EXP((1000000*M128)*1.867*10^-11)-1))))-1),"")+0.8</f>
        <v>-8.959740218259205</v>
      </c>
      <c r="M128" s="32">
        <v>205.06682602998205</v>
      </c>
      <c r="P128" s="2"/>
    </row>
    <row r="129" spans="1:16" ht="12.75">
      <c r="A129" t="s">
        <v>373</v>
      </c>
      <c r="B129" s="21">
        <v>28</v>
      </c>
      <c r="C129" s="18" t="s">
        <v>36</v>
      </c>
      <c r="D129" s="18">
        <v>16.060329854853197</v>
      </c>
      <c r="E129" s="18">
        <v>4.408034453942653</v>
      </c>
      <c r="F129" s="19">
        <v>0.282576492714983</v>
      </c>
      <c r="G129" s="19">
        <v>3.2601535485217855E-05</v>
      </c>
      <c r="H129" s="19">
        <v>0.0011286559888810921</v>
      </c>
      <c r="I129" s="19">
        <f t="shared" si="1"/>
        <v>0.2825722573912595</v>
      </c>
      <c r="J129" s="18">
        <f>IF(E129&lt;&gt;0,10000*((F129/K!$F$14)-1),"")+0.8</f>
        <v>-6.573350249024746</v>
      </c>
      <c r="K129" s="18">
        <v>1.1528735783450372</v>
      </c>
      <c r="L129" s="18">
        <f>IF(E129&lt;&gt;0,10000*((I129/(K!$F$14-(K!$E$14*(EXP((1000000*M129)*1.867*10^-11)-1))))-1),"")+0.8</f>
        <v>-2.2657923792987154</v>
      </c>
      <c r="M129" s="32">
        <v>200.61671770469098</v>
      </c>
      <c r="P129" s="2"/>
    </row>
    <row r="130" spans="1:16" ht="12.75">
      <c r="A130" t="s">
        <v>373</v>
      </c>
      <c r="B130" s="21">
        <v>29</v>
      </c>
      <c r="C130" s="18" t="s">
        <v>37</v>
      </c>
      <c r="D130" s="18">
        <v>41.95497370077244</v>
      </c>
      <c r="E130" s="18">
        <v>3.3309648863799284</v>
      </c>
      <c r="F130" s="19">
        <v>0.2824183202468405</v>
      </c>
      <c r="G130" s="19">
        <v>3.3953315799027416E-05</v>
      </c>
      <c r="H130" s="19">
        <v>0.0024911488757908776</v>
      </c>
      <c r="I130" s="19">
        <f t="shared" si="1"/>
        <v>0.28240838796499407</v>
      </c>
      <c r="J130" s="18">
        <f>IF(E130&lt;&gt;0,10000*((F130/K!$F$14)-1),"")+0.8</f>
        <v>-12.16673278849747</v>
      </c>
      <c r="K130" s="18">
        <v>1.2006759834859437</v>
      </c>
      <c r="L130" s="18">
        <f>IF(E130&lt;&gt;0,10000*((I130/(K!$F$14-(K!$E$14*(EXP((1000000*M130)*1.867*10^-11)-1))))-1),"")+0.8</f>
        <v>-7.784715527295561</v>
      </c>
      <c r="M130" s="32">
        <v>213.1280920019679</v>
      </c>
      <c r="P130" s="2"/>
    </row>
    <row r="131" spans="1:16" ht="12.75">
      <c r="A131" t="s">
        <v>373</v>
      </c>
      <c r="B131" s="21">
        <v>30</v>
      </c>
      <c r="C131" s="18" t="s">
        <v>38</v>
      </c>
      <c r="D131" s="18">
        <v>19.08574796382925</v>
      </c>
      <c r="E131" s="18">
        <v>4.378121139964158</v>
      </c>
      <c r="F131" s="19">
        <v>0.2822323257967553</v>
      </c>
      <c r="G131" s="19">
        <v>2.475931164509681E-05</v>
      </c>
      <c r="H131" s="19">
        <v>0.001213756176655774</v>
      </c>
      <c r="I131" s="19">
        <f t="shared" si="1"/>
        <v>0.2822215468926747</v>
      </c>
      <c r="J131" s="18">
        <f>IF(E131&lt;&gt;0,10000*((F131/K!$F$14)-1),"")+0.8</f>
        <v>-18.743971683247953</v>
      </c>
      <c r="K131" s="18">
        <v>0.8755525096837395</v>
      </c>
      <c r="L131" s="18">
        <f>IF(E131&lt;&gt;0,10000*((I131/(K!$F$14-(K!$E$14*(EXP((1000000*M131)*1.867*10^-11)-1))))-1),"")+0.8</f>
        <v>-8.583254144759156</v>
      </c>
      <c r="M131" s="32">
        <v>473.5627485667408</v>
      </c>
      <c r="P131" s="2"/>
    </row>
    <row r="132" spans="1:16" ht="12.75">
      <c r="A132" t="s">
        <v>373</v>
      </c>
      <c r="B132" s="21">
        <v>31</v>
      </c>
      <c r="C132" s="18" t="s">
        <v>39</v>
      </c>
      <c r="D132" s="18">
        <v>13.090739937864637</v>
      </c>
      <c r="E132" s="18">
        <v>4.1257294681003565</v>
      </c>
      <c r="F132" s="19">
        <v>0.2822066727421088</v>
      </c>
      <c r="G132" s="19">
        <v>3.572368806707536E-05</v>
      </c>
      <c r="H132" s="19">
        <v>0.0007771880722852948</v>
      </c>
      <c r="I132" s="19">
        <f t="shared" si="1"/>
        <v>0.28219219739727747</v>
      </c>
      <c r="J132" s="18">
        <f>IF(E132&lt;&gt;0,10000*((F132/K!$F$14)-1),"")+0.8</f>
        <v>-19.65112922860803</v>
      </c>
      <c r="K132" s="18">
        <v>1.2632808694623705</v>
      </c>
      <c r="L132" s="18">
        <f>IF(E132&lt;&gt;0,10000*((I132/(K!$F$14-(K!$E$14*(EXP((1000000*M132)*1.867*10^-11)-1))))-1),"")+0.8</f>
        <v>1.9697927709342082</v>
      </c>
      <c r="M132" s="32">
        <v>988.4281063621875</v>
      </c>
      <c r="P132" s="2"/>
    </row>
    <row r="133" spans="1:16" ht="12.75">
      <c r="A133" t="s">
        <v>373</v>
      </c>
      <c r="B133" s="21">
        <v>32</v>
      </c>
      <c r="C133" s="18" t="s">
        <v>40</v>
      </c>
      <c r="D133" s="18">
        <v>8.390747879300148</v>
      </c>
      <c r="E133" s="18">
        <v>3.7498012032258066</v>
      </c>
      <c r="F133" s="19">
        <v>0.28212259072344686</v>
      </c>
      <c r="G133" s="19">
        <v>3.40454357361681E-05</v>
      </c>
      <c r="H133" s="19">
        <v>0.0004964392816979978</v>
      </c>
      <c r="I133" s="19">
        <f aca="true" t="shared" si="2" ref="I133:I196">IF(E133&lt;&gt;0,F133-(H133*(EXP((1000000*M133)*1.867*10^-11)-1)),"")</f>
        <v>0.28211260461215876</v>
      </c>
      <c r="J133" s="18">
        <f>IF(E133&lt;&gt;0,10000*((F133/K!$F$14)-1),"")+0.8</f>
        <v>-22.624484203657946</v>
      </c>
      <c r="K133" s="18">
        <v>1.2039335797919826</v>
      </c>
      <c r="L133" s="18">
        <f>IF(E133&lt;&gt;0,10000*((I133/(K!$F$14-(K!$E$14*(EXP((1000000*M133)*1.867*10^-11)-1))))-1),"")+0.8</f>
        <v>0.9235169809588044</v>
      </c>
      <c r="M133" s="32">
        <v>1066.728995491857</v>
      </c>
      <c r="P133" s="2"/>
    </row>
    <row r="134" spans="1:16" ht="12.75">
      <c r="A134" t="s">
        <v>373</v>
      </c>
      <c r="B134" s="21">
        <v>33</v>
      </c>
      <c r="C134" s="18" t="s">
        <v>41</v>
      </c>
      <c r="D134" s="18">
        <v>12.152726587100867</v>
      </c>
      <c r="E134" s="18">
        <v>4.8281463166666665</v>
      </c>
      <c r="F134" s="19">
        <v>0.28187376463194086</v>
      </c>
      <c r="G134" s="19">
        <v>2.8681002423855986E-05</v>
      </c>
      <c r="H134" s="19">
        <v>0.0007581076351152706</v>
      </c>
      <c r="I134" s="19">
        <f t="shared" si="2"/>
        <v>0.2818559632738896</v>
      </c>
      <c r="J134" s="18">
        <f>IF(E134&lt;&gt;0,10000*((F134/K!$F$14)-1),"")+0.8</f>
        <v>-31.423610448189887</v>
      </c>
      <c r="K134" s="18">
        <v>1.01423351393737</v>
      </c>
      <c r="L134" s="18">
        <f>IF(E134&lt;&gt;0,10000*((I134/(K!$F$14-(K!$E$14*(EXP((1000000*M134)*1.867*10^-11)-1))))-1),"")+0.8</f>
        <v>-4.16690733102434</v>
      </c>
      <c r="M134" s="32">
        <v>1243.1634742440021</v>
      </c>
      <c r="P134" s="2"/>
    </row>
    <row r="135" spans="1:16" ht="12.75">
      <c r="A135" t="s">
        <v>373</v>
      </c>
      <c r="B135" s="21">
        <v>34</v>
      </c>
      <c r="C135" s="18" t="s">
        <v>42</v>
      </c>
      <c r="D135" s="18">
        <v>8.820152627885399</v>
      </c>
      <c r="E135" s="18">
        <v>4.099626090681004</v>
      </c>
      <c r="F135" s="19">
        <v>0.28195713030418207</v>
      </c>
      <c r="G135" s="19">
        <v>3.245210685263248E-05</v>
      </c>
      <c r="H135" s="19">
        <v>0.0005208137579400527</v>
      </c>
      <c r="I135" s="19">
        <f t="shared" si="2"/>
        <v>0.281944048339926</v>
      </c>
      <c r="J135" s="18">
        <f>IF(E135&lt;&gt;0,10000*((F135/K!$F$14)-1),"")+0.8</f>
        <v>-28.475587312549422</v>
      </c>
      <c r="K135" s="18">
        <v>1.1475894001689007</v>
      </c>
      <c r="L135" s="18">
        <f>IF(E135&lt;&gt;0,10000*((I135/(K!$F$14-(K!$E$14*(EXP((1000000*M135)*1.867*10^-11)-1))))-1),"")+0.8</f>
        <v>0.9072472027474625</v>
      </c>
      <c r="M135" s="32">
        <v>1328.7646290256039</v>
      </c>
      <c r="P135" s="2"/>
    </row>
    <row r="136" spans="1:16" ht="12.75">
      <c r="A136" t="s">
        <v>373</v>
      </c>
      <c r="B136" s="21">
        <v>35</v>
      </c>
      <c r="C136" s="18" t="s">
        <v>43</v>
      </c>
      <c r="D136" s="18">
        <v>7.147766011588325</v>
      </c>
      <c r="E136" s="18">
        <v>4.132801723655916</v>
      </c>
      <c r="F136" s="19">
        <v>0.28179969975066027</v>
      </c>
      <c r="G136" s="19">
        <v>2.8055891783864173E-05</v>
      </c>
      <c r="H136" s="19">
        <v>0.00042102402161236287</v>
      </c>
      <c r="I136" s="19">
        <f t="shared" si="2"/>
        <v>0.28178858905818754</v>
      </c>
      <c r="J136" s="18">
        <f>IF(E136&lt;&gt;0,10000*((F136/K!$F$14)-1),"")+0.8</f>
        <v>-34.04273385574666</v>
      </c>
      <c r="K136" s="18">
        <v>0.9921280048041865</v>
      </c>
      <c r="L136" s="18">
        <f>IF(E136&lt;&gt;0,10000*((I136/(K!$F$14-(K!$E$14*(EXP((1000000*M136)*1.867*10^-11)-1))))-1),"")+0.8</f>
        <v>-3.092092656067048</v>
      </c>
      <c r="M136" s="32">
        <v>1395.151969807395</v>
      </c>
      <c r="P136" s="2"/>
    </row>
    <row r="137" spans="1:16" ht="12.75">
      <c r="A137" t="s">
        <v>373</v>
      </c>
      <c r="B137" s="21">
        <v>36</v>
      </c>
      <c r="C137" s="18" t="s">
        <v>44</v>
      </c>
      <c r="D137" s="18">
        <v>16.25969891793518</v>
      </c>
      <c r="E137" s="18">
        <v>3.8088457869175607</v>
      </c>
      <c r="F137" s="19">
        <v>0.2818468776194089</v>
      </c>
      <c r="G137" s="19">
        <v>4.1668632280946555E-05</v>
      </c>
      <c r="H137" s="19">
        <v>0.0009581250886707949</v>
      </c>
      <c r="I137" s="19">
        <f t="shared" si="2"/>
        <v>0.28182093807940456</v>
      </c>
      <c r="J137" s="18">
        <f>IF(E137&lt;&gt;0,10000*((F137/K!$F$14)-1),"")+0.8</f>
        <v>-32.37440389663862</v>
      </c>
      <c r="K137" s="18">
        <v>1.473509283764777</v>
      </c>
      <c r="L137" s="18">
        <f>IF(E137&lt;&gt;0,10000*((I137/(K!$F$14-(K!$E$14*(EXP((1000000*M137)*1.867*10^-11)-1))))-1),"")+0.8</f>
        <v>-1.1299816685558468</v>
      </c>
      <c r="M137" s="32">
        <v>1430.8105126479718</v>
      </c>
      <c r="P137" s="2"/>
    </row>
    <row r="138" spans="1:16" ht="12.75">
      <c r="A138" t="s">
        <v>373</v>
      </c>
      <c r="B138" s="21">
        <v>37</v>
      </c>
      <c r="C138" s="18" t="s">
        <v>45</v>
      </c>
      <c r="D138" s="18">
        <v>9.636258198114643</v>
      </c>
      <c r="E138" s="18">
        <v>4.066244502508961</v>
      </c>
      <c r="F138" s="19">
        <v>0.2818994111631044</v>
      </c>
      <c r="G138" s="19">
        <v>4.007864857882495E-05</v>
      </c>
      <c r="H138" s="19">
        <v>0.000555955157031135</v>
      </c>
      <c r="I138" s="19">
        <f t="shared" si="2"/>
        <v>0.2818840332498491</v>
      </c>
      <c r="J138" s="18">
        <f>IF(E138&lt;&gt;0,10000*((F138/K!$F$14)-1),"")+0.8</f>
        <v>-30.516683589851514</v>
      </c>
      <c r="K138" s="18">
        <v>1.4172833982983875</v>
      </c>
      <c r="L138" s="18">
        <f>IF(E138&lt;&gt;0,10000*((I138/(K!$F$14-(K!$E$14*(EXP((1000000*M138)*1.867*10^-11)-1))))-1),"")+0.8</f>
        <v>1.8083514336867161</v>
      </c>
      <c r="M138" s="32">
        <v>1461.4200270183367</v>
      </c>
      <c r="P138" s="2"/>
    </row>
    <row r="139" spans="1:16" ht="12.75">
      <c r="A139" t="s">
        <v>373</v>
      </c>
      <c r="B139" s="21">
        <v>38</v>
      </c>
      <c r="C139" s="18" t="s">
        <v>46</v>
      </c>
      <c r="D139" s="18">
        <v>12.220738175984867</v>
      </c>
      <c r="E139" s="18">
        <v>4.462309245878136</v>
      </c>
      <c r="F139" s="19">
        <v>0.28182996489177037</v>
      </c>
      <c r="G139" s="19">
        <v>3.2004714871363434E-05</v>
      </c>
      <c r="H139" s="19">
        <v>0.0006702975207390265</v>
      </c>
      <c r="I139" s="19">
        <f t="shared" si="2"/>
        <v>0.28181024084012396</v>
      </c>
      <c r="J139" s="18">
        <f>IF(E139&lt;&gt;0,10000*((F139/K!$F$14)-1),"")+0.8</f>
        <v>-32.97248115103871</v>
      </c>
      <c r="K139" s="18">
        <v>1.1317684768052914</v>
      </c>
      <c r="L139" s="18">
        <f>IF(E139&lt;&gt;0,10000*((I139/(K!$F$14-(K!$E$14*(EXP((1000000*M139)*1.867*10^-11)-1))))-1),"")+0.8</f>
        <v>1.2949768645579056</v>
      </c>
      <c r="M139" s="32">
        <v>1553.3576221511437</v>
      </c>
      <c r="P139" s="2"/>
    </row>
    <row r="140" spans="1:16" ht="12.75">
      <c r="A140" t="s">
        <v>373</v>
      </c>
      <c r="B140" s="21">
        <v>39</v>
      </c>
      <c r="C140" s="18" t="s">
        <v>47</v>
      </c>
      <c r="D140" s="18">
        <v>28.480088174640436</v>
      </c>
      <c r="E140" s="18">
        <v>4.546596988888889</v>
      </c>
      <c r="F140" s="19">
        <v>0.281655020527272</v>
      </c>
      <c r="G140" s="19">
        <v>3.172458852979766E-05</v>
      </c>
      <c r="H140" s="19">
        <v>0.001543254978181761</v>
      </c>
      <c r="I140" s="19">
        <f t="shared" si="2"/>
        <v>0.2816025778893051</v>
      </c>
      <c r="J140" s="18">
        <f>IF(E140&lt;&gt;0,10000*((F140/K!$F$14)-1),"")+0.8</f>
        <v>-39.158960790990044</v>
      </c>
      <c r="K140" s="18">
        <v>1.1218624937603394</v>
      </c>
      <c r="L140" s="18">
        <f>IF(E140&lt;&gt;0,10000*((I140/(K!$F$14-(K!$E$14*(EXP((1000000*M140)*1.867*10^-11)-1))))-1),"")+0.8</f>
        <v>-0.6426910030629347</v>
      </c>
      <c r="M140" s="32">
        <v>1789.8880260597061</v>
      </c>
      <c r="P140" s="2"/>
    </row>
    <row r="141" spans="1:16" ht="12.75">
      <c r="A141" t="s">
        <v>373</v>
      </c>
      <c r="B141" s="21">
        <v>40</v>
      </c>
      <c r="C141" s="18" t="s">
        <v>48</v>
      </c>
      <c r="D141" s="18">
        <v>10.374173215644953</v>
      </c>
      <c r="E141" s="18">
        <v>4.6449441424731175</v>
      </c>
      <c r="F141" s="19">
        <v>0.28177345546739513</v>
      </c>
      <c r="G141" s="19">
        <v>3.230334536007032E-05</v>
      </c>
      <c r="H141" s="19">
        <v>0.0006007480188338881</v>
      </c>
      <c r="I141" s="19">
        <f t="shared" si="2"/>
        <v>0.28175239043568095</v>
      </c>
      <c r="J141" s="18">
        <f>IF(E141&lt;&gt;0,10000*((F141/K!$F$14)-1),"")+0.8</f>
        <v>-34.970798755410115</v>
      </c>
      <c r="K141" s="18">
        <v>1.1423288137668592</v>
      </c>
      <c r="L141" s="18">
        <f>IF(E141&lt;&gt;0,10000*((I141/(K!$F$14-(K!$E$14*(EXP((1000000*M141)*1.867*10^-11)-1))))-1),"")+0.8</f>
        <v>5.969029006575343</v>
      </c>
      <c r="M141" s="32">
        <v>1845.9512025534736</v>
      </c>
      <c r="P141" s="2"/>
    </row>
    <row r="142" spans="1:16" ht="12.75">
      <c r="A142" t="s">
        <v>373</v>
      </c>
      <c r="B142" s="21">
        <v>41</v>
      </c>
      <c r="C142" s="18" t="s">
        <v>49</v>
      </c>
      <c r="D142" s="18">
        <v>6.289744983143452</v>
      </c>
      <c r="E142" s="18">
        <v>4.638263007168458</v>
      </c>
      <c r="F142" s="19">
        <v>0.28119935762558823</v>
      </c>
      <c r="G142" s="19">
        <v>2.640907288841865E-05</v>
      </c>
      <c r="H142" s="19">
        <v>0.00039760110348604816</v>
      </c>
      <c r="I142" s="19">
        <f t="shared" si="2"/>
        <v>0.28118357858727816</v>
      </c>
      <c r="J142" s="18">
        <f>IF(E142&lt;&gt;0,10000*((F142/K!$F$14)-1),"")+0.8</f>
        <v>-55.2723650268502</v>
      </c>
      <c r="K142" s="18">
        <v>0.9338922817125948</v>
      </c>
      <c r="L142" s="18">
        <f>IF(E142&lt;&gt;0,10000*((I142/(K!$F$14-(K!$E$14*(EXP((1000000*M142)*1.867*10^-11)-1))))-1),"")+0.8</f>
        <v>-8.72154085236967</v>
      </c>
      <c r="M142" s="32">
        <v>2084.5398850604065</v>
      </c>
      <c r="P142" s="2"/>
    </row>
    <row r="143" spans="9:16" ht="12.75">
      <c r="I143" s="19">
        <f t="shared" si="2"/>
      </c>
      <c r="N143" s="26"/>
      <c r="P143" s="2"/>
    </row>
    <row r="144" spans="1:16" ht="12.75">
      <c r="A144" t="s">
        <v>374</v>
      </c>
      <c r="B144" s="21">
        <v>247</v>
      </c>
      <c r="C144" s="18" t="s">
        <v>165</v>
      </c>
      <c r="D144" s="18">
        <v>19.513555185277262</v>
      </c>
      <c r="E144" s="18">
        <v>2.368607646774194</v>
      </c>
      <c r="F144" s="19">
        <v>0.28244306251753243</v>
      </c>
      <c r="G144" s="19">
        <v>4.139469018091028E-05</v>
      </c>
      <c r="H144" s="19">
        <v>0.0012739306808986594</v>
      </c>
      <c r="I144" s="19">
        <f t="shared" si="2"/>
        <v>0.28243886600554124</v>
      </c>
      <c r="J144" s="18">
        <f>IF(E144&lt;&gt;0,10000*((F144/K!$F$14)-1),"")+0.8</f>
        <v>-11.291782890449875</v>
      </c>
      <c r="K144" s="18">
        <f>IF(E144&lt;&gt;0,10000*((F144/K!$F$14)-1)-10000*(((F144-G144)/K!$F$14)-1),"")</f>
        <v>1.4638219912965766</v>
      </c>
      <c r="L144" s="18">
        <f>IF(E144&lt;&gt;0,10000*((I144/(K!$F$14-(K!$E$14*(EXP((1000000*M144)*1.867*10^-11)-1))))-1),"")+0.8</f>
        <v>-7.529399554422024</v>
      </c>
      <c r="M144" s="32">
        <v>176.15055618221703</v>
      </c>
      <c r="P144" s="2"/>
    </row>
    <row r="145" spans="1:16" ht="12.75">
      <c r="A145" t="s">
        <v>374</v>
      </c>
      <c r="B145" s="21">
        <v>248</v>
      </c>
      <c r="C145" s="18" t="s">
        <v>166</v>
      </c>
      <c r="D145" s="18">
        <v>21.897109355293352</v>
      </c>
      <c r="E145" s="18">
        <v>1.839107784408602</v>
      </c>
      <c r="F145" s="19">
        <v>0.2821149677557573</v>
      </c>
      <c r="G145" s="19">
        <v>5.557726075808097E-05</v>
      </c>
      <c r="H145" s="19">
        <v>0.0012354770477515202</v>
      </c>
      <c r="I145" s="19">
        <f t="shared" si="2"/>
        <v>0.2820978590365406</v>
      </c>
      <c r="J145" s="18">
        <f>IF(E145&lt;&gt;0,10000*((F145/K!$F$14)-1),"")+0.8</f>
        <v>-22.894051814725504</v>
      </c>
      <c r="K145" s="18">
        <f>IF(E145&lt;&gt;0,10000*((F145/K!$F$14)-1)-10000*(((F145-G145)/K!$F$14)-1),"")</f>
        <v>1.965353917572351</v>
      </c>
      <c r="L145" s="18">
        <f>IF(E145&lt;&gt;0,10000*((I145/(K!$F$14-(K!$E$14*(EXP((1000000*M145)*1.867*10^-11)-1))))-1),"")+0.8</f>
        <v>-7.058208065026906</v>
      </c>
      <c r="M145" s="32">
        <v>736.6287774621588</v>
      </c>
      <c r="P145" s="2"/>
    </row>
    <row r="146" spans="1:16" ht="12.75">
      <c r="A146" t="s">
        <v>374</v>
      </c>
      <c r="B146" s="21">
        <v>249</v>
      </c>
      <c r="C146" s="18" t="s">
        <v>167</v>
      </c>
      <c r="D146" s="18">
        <v>11.58931576104993</v>
      </c>
      <c r="E146" s="18">
        <v>2.1035176001792104</v>
      </c>
      <c r="F146" s="19">
        <v>0.28208491631280846</v>
      </c>
      <c r="G146" s="19">
        <v>3.250312904577104E-05</v>
      </c>
      <c r="H146" s="19">
        <v>0.0006528893513322695</v>
      </c>
      <c r="I146" s="19">
        <f t="shared" si="2"/>
        <v>0.28207275094355594</v>
      </c>
      <c r="J146" s="18">
        <f>IF(E146&lt;&gt;0,10000*((F146/K!$F$14)-1),"")+0.8</f>
        <v>-23.95674760654023</v>
      </c>
      <c r="K146" s="18">
        <f>IF(E146&lt;&gt;0,10000*((F146/K!$F$14)-1)-10000*(((F146-G146)/K!$F$14)-1),"")</f>
        <v>1.1493936752582385</v>
      </c>
      <c r="L146" s="18">
        <f>IF(E146&lt;&gt;0,10000*((I146/(K!$F$14-(K!$E$14*(EXP((1000000*M146)*1.867*10^-11)-1))))-1),"")+0.8</f>
        <v>-2.2541666337369213</v>
      </c>
      <c r="M146" s="32">
        <v>988.8406857832401</v>
      </c>
      <c r="P146" s="2"/>
    </row>
    <row r="147" spans="1:16" ht="12.75">
      <c r="A147" t="s">
        <v>374</v>
      </c>
      <c r="B147" s="21">
        <v>250</v>
      </c>
      <c r="C147" s="18" t="s">
        <v>168</v>
      </c>
      <c r="D147" s="18">
        <v>11.31101445549709</v>
      </c>
      <c r="E147" s="18">
        <v>2.4271167754480287</v>
      </c>
      <c r="F147" s="19">
        <v>0.2820696922128396</v>
      </c>
      <c r="G147" s="19">
        <v>4.432465919279517E-05</v>
      </c>
      <c r="H147" s="19">
        <v>0.0007598234537994765</v>
      </c>
      <c r="I147" s="19">
        <f t="shared" si="2"/>
        <v>0.2820554499341674</v>
      </c>
      <c r="J147" s="18">
        <f>IF(E147&lt;&gt;0,10000*((F147/K!$F$14)-1),"")+0.8</f>
        <v>-24.495110672786115</v>
      </c>
      <c r="K147" s="18">
        <f>IF(E147&lt;&gt;0,10000*((F147/K!$F$14)-1)-10000*(((F147-G147)/K!$F$14)-1),"")</f>
        <v>1.567433180430509</v>
      </c>
      <c r="L147" s="18">
        <f>IF(E147&lt;&gt;0,10000*((I147/(K!$F$14-(K!$E$14*(EXP((1000000*M147)*1.867*10^-11)-1))))-1),"")+0.8</f>
        <v>-2.7351157571694715</v>
      </c>
      <c r="M147" s="32">
        <v>994.6806103319639</v>
      </c>
      <c r="P147" s="2"/>
    </row>
    <row r="148" spans="1:16" ht="12.75">
      <c r="A148" t="s">
        <v>374</v>
      </c>
      <c r="B148" s="21">
        <v>251</v>
      </c>
      <c r="C148" s="18" t="s">
        <v>169</v>
      </c>
      <c r="D148" s="18">
        <v>7.805375958457501</v>
      </c>
      <c r="E148" s="18">
        <v>2.550654280645161</v>
      </c>
      <c r="F148" s="19">
        <v>0.2821730144667085</v>
      </c>
      <c r="G148" s="19">
        <v>3.607354968709865E-05</v>
      </c>
      <c r="H148" s="19">
        <v>0.00045504038033452915</v>
      </c>
      <c r="I148" s="19">
        <f t="shared" si="2"/>
        <v>0.2821644392128574</v>
      </c>
      <c r="J148" s="18">
        <f>IF(E148&lt;&gt;0,10000*((F148/K!$F$14)-1),"")+0.8</f>
        <v>-20.84137182988801</v>
      </c>
      <c r="K148" s="18">
        <f>IF(E148&lt;&gt;0,10000*((F148/K!$F$14)-1)-10000*(((F148-G148)/K!$F$14)-1),"")</f>
        <v>1.2756528700996732</v>
      </c>
      <c r="L148" s="18">
        <f>IF(E148&lt;&gt;0,10000*((I148/(K!$F$14-(K!$E$14*(EXP((1000000*M148)*1.867*10^-11)-1))))-1),"")+0.8</f>
        <v>1.2477211587072816</v>
      </c>
      <c r="M148" s="32">
        <v>999.9823960048528</v>
      </c>
      <c r="P148" s="2"/>
    </row>
    <row r="149" spans="1:16" ht="12.75">
      <c r="A149" t="s">
        <v>374</v>
      </c>
      <c r="B149" s="21">
        <v>252</v>
      </c>
      <c r="C149" s="18" t="s">
        <v>170</v>
      </c>
      <c r="D149" s="18">
        <v>10.722133207854897</v>
      </c>
      <c r="E149" s="18">
        <v>2.5147092775985667</v>
      </c>
      <c r="F149" s="19">
        <v>0.28197200743449286</v>
      </c>
      <c r="G149" s="19">
        <v>4.0060622340443345E-05</v>
      </c>
      <c r="H149" s="19">
        <v>0.0006393953449547679</v>
      </c>
      <c r="I149" s="19">
        <f t="shared" si="2"/>
        <v>0.2819599271659212</v>
      </c>
      <c r="J149" s="18">
        <f>IF(E149&lt;&gt;0,10000*((F149/K!$F$14)-1),"")+0.8</f>
        <v>-27.949493979778328</v>
      </c>
      <c r="K149" s="18">
        <f>IF(E149&lt;&gt;0,10000*((F149/K!$F$14)-1)-10000*(((F149-G149)/K!$F$14)-1),"")</f>
        <v>1.4166459444620045</v>
      </c>
      <c r="L149" s="18">
        <f>IF(E149&lt;&gt;0,10000*((I149/(K!$F$14-(K!$E$14*(EXP((1000000*M149)*1.867*10^-11)-1))))-1),"")+0.8</f>
        <v>-5.9431810467877275</v>
      </c>
      <c r="M149" s="32">
        <v>1002.5178536004515</v>
      </c>
      <c r="P149" s="2"/>
    </row>
    <row r="150" spans="1:16" ht="12.75">
      <c r="A150" t="s">
        <v>374</v>
      </c>
      <c r="B150" s="21">
        <v>253</v>
      </c>
      <c r="C150" s="18" t="s">
        <v>171</v>
      </c>
      <c r="D150" s="18">
        <v>22.43074952923921</v>
      </c>
      <c r="E150" s="18">
        <v>2.803479859498208</v>
      </c>
      <c r="F150" s="19">
        <v>0.2821906442772394</v>
      </c>
      <c r="G150" s="19">
        <v>3.467798475550759E-05</v>
      </c>
      <c r="H150" s="19">
        <v>0.0013346507906199312</v>
      </c>
      <c r="I150" s="19">
        <f t="shared" si="2"/>
        <v>0.28216508533189905</v>
      </c>
      <c r="J150" s="18">
        <f>IF(E150&lt;&gt;0,10000*((F150/K!$F$14)-1),"")+0.8</f>
        <v>-20.217936692562244</v>
      </c>
      <c r="K150" s="18">
        <f>IF(E150&lt;&gt;0,10000*((F150/K!$F$14)-1)-10000*(((F150-G150)/K!$F$14)-1),"")</f>
        <v>1.2263021290193095</v>
      </c>
      <c r="L150" s="18">
        <f>IF(E150&lt;&gt;0,10000*((I150/(K!$F$14-(K!$E$14*(EXP((1000000*M150)*1.867*10^-11)-1))))-1),"")+0.8</f>
        <v>1.6341545719692256</v>
      </c>
      <c r="M150" s="32">
        <v>1016.0272041389878</v>
      </c>
      <c r="P150" s="2"/>
    </row>
    <row r="151" spans="1:16" ht="12.75">
      <c r="A151" t="s">
        <v>374</v>
      </c>
      <c r="B151" s="21">
        <v>254</v>
      </c>
      <c r="C151" s="18" t="s">
        <v>172</v>
      </c>
      <c r="D151" s="18">
        <v>18.740599744749513</v>
      </c>
      <c r="E151" s="18">
        <v>2.5478277265232974</v>
      </c>
      <c r="F151" s="19">
        <v>0.2821173908389028</v>
      </c>
      <c r="G151" s="19">
        <v>3.385308007063194E-05</v>
      </c>
      <c r="H151" s="19">
        <v>0.001030656247770026</v>
      </c>
      <c r="I151" s="19">
        <f t="shared" si="2"/>
        <v>0.2820977895046248</v>
      </c>
      <c r="J151" s="18">
        <f>IF(E151&lt;&gt;0,10000*((F151/K!$F$14)-1),"")+0.8</f>
        <v>-22.808365404713673</v>
      </c>
      <c r="K151" s="18">
        <f>IF(E151&lt;&gt;0,10000*((F151/K!$F$14)-1)-10000*(((F151-G151)/K!$F$14)-1),"")</f>
        <v>1.1971313920700055</v>
      </c>
      <c r="L151" s="18">
        <f>IF(E151&lt;&gt;0,10000*((I151/(K!$F$14-(K!$E$14*(EXP((1000000*M151)*1.867*10^-11)-1))))-1),"")+0.8</f>
        <v>-0.9081748190361789</v>
      </c>
      <c r="M151" s="32">
        <v>1009.0903698581643</v>
      </c>
      <c r="P151" s="2"/>
    </row>
    <row r="152" spans="1:16" ht="12.75">
      <c r="A152" t="s">
        <v>374</v>
      </c>
      <c r="B152" s="21">
        <v>255</v>
      </c>
      <c r="C152" s="18" t="s">
        <v>173</v>
      </c>
      <c r="D152" s="18">
        <v>17.842647829912433</v>
      </c>
      <c r="E152" s="18">
        <v>2.385335443189964</v>
      </c>
      <c r="F152" s="19">
        <v>0.28210211074235997</v>
      </c>
      <c r="G152" s="19">
        <v>4.420946235472276E-05</v>
      </c>
      <c r="H152" s="19">
        <v>0.001019746047227021</v>
      </c>
      <c r="I152" s="19">
        <f t="shared" si="2"/>
        <v>0.2820825753352604</v>
      </c>
      <c r="J152" s="18">
        <f>IF(E152&lt;&gt;0,10000*((F152/K!$F$14)-1),"")+0.8</f>
        <v>-23.34870865286467</v>
      </c>
      <c r="K152" s="18">
        <f>IF(E152&lt;&gt;0,10000*((F152/K!$F$14)-1)-10000*(((F152-G152)/K!$F$14)-1),"")</f>
        <v>1.5633595259556543</v>
      </c>
      <c r="L152" s="18">
        <f>IF(E152&lt;&gt;0,10000*((I152/(K!$F$14-(K!$E$14*(EXP((1000000*M152)*1.867*10^-11)-1))))-1),"")+0.8</f>
        <v>-1.282116611908935</v>
      </c>
      <c r="M152" s="32">
        <v>1016.3868277328</v>
      </c>
      <c r="P152" s="2"/>
    </row>
    <row r="153" spans="1:16" ht="12.75">
      <c r="A153" t="s">
        <v>374</v>
      </c>
      <c r="B153" s="21">
        <v>256</v>
      </c>
      <c r="C153" s="18" t="s">
        <v>174</v>
      </c>
      <c r="D153" s="18">
        <v>8.826927113314078</v>
      </c>
      <c r="E153" s="18">
        <v>2.228371947849462</v>
      </c>
      <c r="F153" s="19">
        <v>0.28209118855321336</v>
      </c>
      <c r="G153" s="19">
        <v>4.0811171183679895E-05</v>
      </c>
      <c r="H153" s="19">
        <v>0.0004899180040931632</v>
      </c>
      <c r="I153" s="19">
        <f t="shared" si="2"/>
        <v>0.282081772443287</v>
      </c>
      <c r="J153" s="18">
        <f>IF(E153&lt;&gt;0,10000*((F153/K!$F$14)-1),"")+0.8</f>
        <v>-23.734945162814068</v>
      </c>
      <c r="K153" s="18">
        <f>IF(E153&lt;&gt;0,10000*((F153/K!$F$14)-1)-10000*(((F153-G153)/K!$F$14)-1),"")</f>
        <v>1.44318726890247</v>
      </c>
      <c r="L153" s="18">
        <f>IF(E153&lt;&gt;0,10000*((I153/(K!$F$14-(K!$E$14*(EXP((1000000*M153)*1.867*10^-11)-1))))-1),"")+0.8</f>
        <v>-1.235994276776698</v>
      </c>
      <c r="M153" s="32">
        <v>1019.6786474648322</v>
      </c>
      <c r="P153" s="2"/>
    </row>
    <row r="154" spans="1:16" ht="12.75">
      <c r="A154" t="s">
        <v>374</v>
      </c>
      <c r="B154" s="21">
        <v>257</v>
      </c>
      <c r="C154" s="18" t="s">
        <v>175</v>
      </c>
      <c r="D154" s="18">
        <v>10.236442456354848</v>
      </c>
      <c r="E154" s="18">
        <v>2.2352753354838706</v>
      </c>
      <c r="F154" s="19">
        <v>0.28212380368188655</v>
      </c>
      <c r="G154" s="19">
        <v>4.2471282680337655E-05</v>
      </c>
      <c r="H154" s="19">
        <v>0.0005986369114801725</v>
      </c>
      <c r="I154" s="19">
        <f t="shared" si="2"/>
        <v>0.28211228730725685</v>
      </c>
      <c r="J154" s="18">
        <f>IF(E154&lt;&gt;0,10000*((F154/K!$F$14)-1),"")+0.8</f>
        <v>-22.581590894617776</v>
      </c>
      <c r="K154" s="18">
        <f>IF(E154&lt;&gt;0,10000*((F154/K!$F$14)-1)-10000*(((F154-G154)/K!$F$14)-1),"")</f>
        <v>1.501893052330285</v>
      </c>
      <c r="L154" s="18">
        <f>IF(E154&lt;&gt;0,10000*((I154/(K!$F$14-(K!$E$14*(EXP((1000000*M154)*1.867*10^-11)-1))))-1),"")+0.8</f>
        <v>-0.13313160567598525</v>
      </c>
      <c r="M154" s="32">
        <v>1020.6190558585871</v>
      </c>
      <c r="P154" s="2"/>
    </row>
    <row r="155" spans="1:16" ht="12.75">
      <c r="A155" t="s">
        <v>374</v>
      </c>
      <c r="B155" s="21">
        <v>258</v>
      </c>
      <c r="C155" s="18" t="s">
        <v>176</v>
      </c>
      <c r="D155" s="18">
        <v>12.948735758315955</v>
      </c>
      <c r="E155" s="18">
        <v>2.256816197132616</v>
      </c>
      <c r="F155" s="19">
        <v>0.2821032768537322</v>
      </c>
      <c r="G155" s="19">
        <v>3.907310828147581E-05</v>
      </c>
      <c r="H155" s="19">
        <v>0.0007425748719590744</v>
      </c>
      <c r="I155" s="19">
        <f t="shared" si="2"/>
        <v>0.28208882924234985</v>
      </c>
      <c r="J155" s="18">
        <f>IF(E155&lt;&gt;0,10000*((F155/K!$F$14)-1),"")+0.8</f>
        <v>-23.307471975804983</v>
      </c>
      <c r="K155" s="18">
        <f>IF(E155&lt;&gt;0,10000*((F155/K!$F$14)-1)-10000*(((F155-G155)/K!$F$14)-1),"")</f>
        <v>1.3817249246417234</v>
      </c>
      <c r="L155" s="18">
        <f>IF(E155&lt;&gt;0,10000*((I155/(K!$F$14-(K!$E$14*(EXP((1000000*M155)*1.867*10^-11)-1))))-1),"")+0.8</f>
        <v>-0.7044691100718488</v>
      </c>
      <c r="M155" s="32">
        <v>1032.096964709659</v>
      </c>
      <c r="P155" s="2"/>
    </row>
    <row r="156" spans="1:16" ht="12.75">
      <c r="A156" t="s">
        <v>374</v>
      </c>
      <c r="B156" s="21">
        <v>259</v>
      </c>
      <c r="C156" s="18" t="s">
        <v>177</v>
      </c>
      <c r="D156" s="18">
        <v>8.648685297997307</v>
      </c>
      <c r="E156" s="18">
        <v>2.2508218218637994</v>
      </c>
      <c r="F156" s="19">
        <v>0.28212616141126373</v>
      </c>
      <c r="G156" s="19">
        <v>3.2803967847028525E-05</v>
      </c>
      <c r="H156" s="19">
        <v>0.0005028993530808289</v>
      </c>
      <c r="I156" s="19">
        <f t="shared" si="2"/>
        <v>0.2821162956784565</v>
      </c>
      <c r="J156" s="18">
        <f>IF(E156&lt;&gt;0,10000*((F156/K!$F$14)-1),"")+0.8</f>
        <v>-22.498215560806354</v>
      </c>
      <c r="K156" s="18">
        <f>IF(E156&lt;&gt;0,10000*((F156/K!$F$14)-1)-10000*(((F156-G156)/K!$F$14)-1),"")</f>
        <v>1.1600321037918988</v>
      </c>
      <c r="L156" s="18">
        <f>IF(E156&lt;&gt;0,10000*((I156/(K!$F$14-(K!$E$14*(EXP((1000000*M156)*1.867*10^-11)-1))))-1),"")+0.8</f>
        <v>0.4615225716511955</v>
      </c>
      <c r="M156" s="32">
        <v>1040.5871048274362</v>
      </c>
      <c r="P156" s="2"/>
    </row>
    <row r="157" spans="1:16" ht="12.75">
      <c r="A157" t="s">
        <v>374</v>
      </c>
      <c r="B157" s="21">
        <v>260</v>
      </c>
      <c r="C157" s="18" t="s">
        <v>178</v>
      </c>
      <c r="D157" s="18">
        <v>6.5434451580879776</v>
      </c>
      <c r="E157" s="18">
        <v>1.5476482455197131</v>
      </c>
      <c r="F157" s="19">
        <v>0.2820494996993806</v>
      </c>
      <c r="G157" s="19">
        <v>4.8152878632800396E-05</v>
      </c>
      <c r="H157" s="19">
        <v>0.0004241644076503708</v>
      </c>
      <c r="I157" s="19">
        <f t="shared" si="2"/>
        <v>0.2820409655151351</v>
      </c>
      <c r="J157" s="18">
        <f>IF(E157&lt;&gt;0,10000*((F157/K!$F$14)-1),"")+0.8</f>
        <v>-25.20916953230947</v>
      </c>
      <c r="K157" s="18">
        <f>IF(E157&lt;&gt;0,10000*((F157/K!$F$14)-1)-10000*(((F157-G157)/K!$F$14)-1),"")</f>
        <v>1.7028087993631331</v>
      </c>
      <c r="L157" s="18">
        <f>IF(E157&lt;&gt;0,10000*((I157/(K!$F$14-(K!$E$14*(EXP((1000000*M157)*1.867*10^-11)-1))))-1),"")+0.8</f>
        <v>-1.610514395757568</v>
      </c>
      <c r="M157" s="32">
        <v>1066.966204127525</v>
      </c>
      <c r="P157" s="2"/>
    </row>
    <row r="158" spans="1:16" ht="12.75">
      <c r="A158" t="s">
        <v>374</v>
      </c>
      <c r="B158" s="21">
        <v>261</v>
      </c>
      <c r="C158" s="18" t="s">
        <v>179</v>
      </c>
      <c r="D158" s="18">
        <v>9.482962537804532</v>
      </c>
      <c r="E158" s="18">
        <v>2.1098343747311827</v>
      </c>
      <c r="F158" s="19">
        <v>0.28208306821167717</v>
      </c>
      <c r="G158" s="19">
        <v>3.955962632488449E-05</v>
      </c>
      <c r="H158" s="19">
        <v>0.0005487567370854741</v>
      </c>
      <c r="I158" s="19">
        <f t="shared" si="2"/>
        <v>0.28207178813891887</v>
      </c>
      <c r="J158" s="18">
        <f>IF(E158&lt;&gt;0,10000*((F158/K!$F$14)-1),"")+0.8</f>
        <v>-24.022101183684665</v>
      </c>
      <c r="K158" s="18">
        <f>IF(E158&lt;&gt;0,10000*((F158/K!$F$14)-1)-10000*(((F158-G158)/K!$F$14)-1),"")</f>
        <v>1.3989294455118966</v>
      </c>
      <c r="L158" s="18">
        <f>IF(E158&lt;&gt;0,10000*((I158/(K!$F$14-(K!$E$14*(EXP((1000000*M158)*1.867*10^-11)-1))))-1),"")+0.8</f>
        <v>0.0009511567558899703</v>
      </c>
      <c r="M158" s="32">
        <v>1089.8378130623803</v>
      </c>
      <c r="P158" s="2"/>
    </row>
    <row r="159" spans="1:16" ht="12.75">
      <c r="A159" t="s">
        <v>374</v>
      </c>
      <c r="B159" s="21">
        <v>262</v>
      </c>
      <c r="C159" s="18" t="s">
        <v>180</v>
      </c>
      <c r="D159" s="18">
        <v>9.583096959598025</v>
      </c>
      <c r="E159" s="18">
        <v>2.2110244315412175</v>
      </c>
      <c r="F159" s="19">
        <v>0.2820772368803018</v>
      </c>
      <c r="G159" s="19">
        <v>3.3470132921550546E-05</v>
      </c>
      <c r="H159" s="19">
        <v>0.0005731715545572641</v>
      </c>
      <c r="I159" s="19">
        <f t="shared" si="2"/>
        <v>0.282065322664313</v>
      </c>
      <c r="J159" s="18">
        <f>IF(E159&lt;&gt;0,10000*((F159/K!$F$14)-1),"")+0.8</f>
        <v>-24.228311957785433</v>
      </c>
      <c r="K159" s="18">
        <f>IF(E159&lt;&gt;0,10000*((F159/K!$F$14)-1)-10000*(((F159-G159)/K!$F$14)-1),"")</f>
        <v>1.1835894026035447</v>
      </c>
      <c r="L159" s="18">
        <f>IF(E159&lt;&gt;0,10000*((I159/(K!$F$14-(K!$E$14*(EXP((1000000*M159)*1.867*10^-11)-1))))-1),"")+0.8</f>
        <v>0.046621804110946075</v>
      </c>
      <c r="M159" s="32">
        <v>1101.9487822870003</v>
      </c>
      <c r="P159" s="2"/>
    </row>
    <row r="160" spans="1:16" ht="12.75">
      <c r="A160" t="s">
        <v>374</v>
      </c>
      <c r="B160" s="21">
        <v>263</v>
      </c>
      <c r="C160" s="18" t="s">
        <v>340</v>
      </c>
      <c r="D160" s="18">
        <v>13.920937737825</v>
      </c>
      <c r="E160" s="18">
        <v>2.714242949641577</v>
      </c>
      <c r="F160" s="19">
        <v>0.28192374114830426</v>
      </c>
      <c r="G160" s="19">
        <v>3.693812121909711E-05</v>
      </c>
      <c r="H160" s="19">
        <v>0.0008134608202294098</v>
      </c>
      <c r="I160" s="19">
        <f t="shared" si="2"/>
        <v>0.28190646172803935</v>
      </c>
      <c r="J160" s="18">
        <f>IF(E160&lt;&gt;0,10000*((F160/K!$F$14)-1),"")+0.8</f>
        <v>-29.656313160024393</v>
      </c>
      <c r="K160" s="18">
        <f>IF(E160&lt;&gt;0,10000*((F160/K!$F$14)-1)-10000*(((F160-G160)/K!$F$14)-1),"")</f>
        <v>1.3062263280960735</v>
      </c>
      <c r="L160" s="18">
        <f>IF(E160&lt;&gt;0,10000*((I160/(K!$F$14-(K!$E$14*(EXP((1000000*M160)*1.867*10^-11)-1))))-1),"")+0.8</f>
        <v>-5.042913332818611</v>
      </c>
      <c r="M160" s="32">
        <v>1125.8380193468604</v>
      </c>
      <c r="P160" s="2"/>
    </row>
    <row r="161" spans="1:16" ht="12.75">
      <c r="A161" t="s">
        <v>374</v>
      </c>
      <c r="B161" s="21">
        <v>264</v>
      </c>
      <c r="C161" s="18" t="s">
        <v>341</v>
      </c>
      <c r="D161" s="18">
        <v>8.980603127971433</v>
      </c>
      <c r="E161" s="18">
        <v>2.4098380080645154</v>
      </c>
      <c r="F161" s="19">
        <v>0.2820664325986224</v>
      </c>
      <c r="G161" s="19">
        <v>2.9417073853362976E-05</v>
      </c>
      <c r="H161" s="19">
        <v>0.000519940570421715</v>
      </c>
      <c r="I161" s="19">
        <f t="shared" si="2"/>
        <v>0.2820549421972187</v>
      </c>
      <c r="J161" s="18">
        <f>IF(E161&lt;&gt;0,10000*((F161/K!$F$14)-1),"")+0.8</f>
        <v>-24.610378958488077</v>
      </c>
      <c r="K161" s="18">
        <f>IF(E161&lt;&gt;0,10000*((F161/K!$F$14)-1)-10000*(((F161-G161)/K!$F$14)-1),"")</f>
        <v>1.0402628800443274</v>
      </c>
      <c r="L161" s="18">
        <f>IF(E161&lt;&gt;0,10000*((I161/(K!$F$14-(K!$E$14*(EXP((1000000*M161)*1.867*10^-11)-1))))-1),"")+0.8</f>
        <v>1.2426201183682644</v>
      </c>
      <c r="M161" s="32">
        <v>1170.797947713573</v>
      </c>
      <c r="P161" s="2"/>
    </row>
    <row r="162" spans="1:16" ht="12.75">
      <c r="A162" t="s">
        <v>374</v>
      </c>
      <c r="B162" s="21">
        <v>265</v>
      </c>
      <c r="C162" s="18" t="s">
        <v>342</v>
      </c>
      <c r="D162" s="18">
        <v>18.624166585343374</v>
      </c>
      <c r="E162" s="18">
        <v>2.7776764252688166</v>
      </c>
      <c r="F162" s="19">
        <v>0.2819311218672624</v>
      </c>
      <c r="G162" s="19">
        <v>3.249110330470207E-05</v>
      </c>
      <c r="H162" s="19">
        <v>0.0012185255813283533</v>
      </c>
      <c r="I162" s="19">
        <f t="shared" si="2"/>
        <v>0.281896884644931</v>
      </c>
      <c r="J162" s="18">
        <f>IF(E162&lt;&gt;0,10000*((F162/K!$F$14)-1),"")+0.8</f>
        <v>-29.3953120829479</v>
      </c>
      <c r="K162" s="18">
        <f>IF(E162&lt;&gt;0,10000*((F162/K!$F$14)-1)-10000*(((F162-G162)/K!$F$14)-1),"")</f>
        <v>1.1489684143328738</v>
      </c>
      <c r="L162" s="18">
        <f>IF(E162&lt;&gt;0,10000*((I162/(K!$F$14-(K!$E$14*(EXP((1000000*M162)*1.867*10^-11)-1))))-1),"")+0.8</f>
        <v>2.7852463213076986</v>
      </c>
      <c r="M162" s="32">
        <v>1484.1867847441247</v>
      </c>
      <c r="P162" s="2"/>
    </row>
    <row r="163" spans="1:16" ht="12.75">
      <c r="A163" t="s">
        <v>374</v>
      </c>
      <c r="B163" s="21">
        <v>266</v>
      </c>
      <c r="C163" s="18" t="s">
        <v>343</v>
      </c>
      <c r="D163" s="18">
        <v>21.53392588919703</v>
      </c>
      <c r="E163" s="18">
        <v>2.3276379204301083</v>
      </c>
      <c r="F163" s="19">
        <v>0.2812671534952782</v>
      </c>
      <c r="G163" s="19">
        <v>4.629861122832894E-05</v>
      </c>
      <c r="H163" s="19">
        <v>0.0012769446002239284</v>
      </c>
      <c r="I163" s="19">
        <f t="shared" si="2"/>
        <v>0.28121827795222</v>
      </c>
      <c r="J163" s="18">
        <f>IF(E163&lt;&gt;0,10000*((F163/K!$F$14)-1),"")+0.8</f>
        <v>-52.874929883897885</v>
      </c>
      <c r="K163" s="18">
        <f>IF(E163&lt;&gt;0,10000*((F163/K!$F$14)-1)-10000*(((F163-G163)/K!$F$14)-1),"")</f>
        <v>1.6372371670469974</v>
      </c>
      <c r="L163" s="18">
        <f>IF(E163&lt;&gt;0,10000*((I163/(K!$F$14-(K!$E$14*(EXP((1000000*M163)*1.867*10^-11)-1))))-1),"")+0.8</f>
        <v>-9.170523770059802</v>
      </c>
      <c r="M163" s="32">
        <v>2011.8398852456658</v>
      </c>
      <c r="P163" s="2"/>
    </row>
    <row r="164" spans="1:16" ht="12.75">
      <c r="A164" t="s">
        <v>374</v>
      </c>
      <c r="B164" s="21">
        <v>267</v>
      </c>
      <c r="C164" s="18" t="s">
        <v>344</v>
      </c>
      <c r="D164" s="18">
        <v>15.265276911586026</v>
      </c>
      <c r="E164" s="18">
        <v>2.017421450537633</v>
      </c>
      <c r="F164" s="19">
        <v>0.2820498061831093</v>
      </c>
      <c r="G164" s="19">
        <v>3.989959537650072E-05</v>
      </c>
      <c r="H164" s="19">
        <v>0.0008340239320393822</v>
      </c>
      <c r="I164" s="19">
        <f t="shared" si="2"/>
        <v>0.28203089484047394</v>
      </c>
      <c r="J164" s="18">
        <f>IF(E164&lt;&gt;0,10000*((F164/K!$F$14)-1),"")+0.8</f>
        <v>-25.19833148472119</v>
      </c>
      <c r="K164" s="18">
        <f>IF(E164&lt;&gt;0,10000*((F164/K!$F$14)-1)-10000*(((F164-G164)/K!$F$14)-1),"")</f>
        <v>1.4109516196569878</v>
      </c>
      <c r="L164" s="18">
        <f>IF(E164&lt;&gt;0,10000*((I164/(K!$F$14-(K!$E$14*(EXP((1000000*M164)*1.867*10^-11)-1))))-1),"")+0.8</f>
        <v>1.0754666484228175</v>
      </c>
      <c r="M164" s="32">
        <v>1200.940950390187</v>
      </c>
      <c r="P164" s="2"/>
    </row>
    <row r="165" spans="1:16" ht="12.75">
      <c r="A165" t="s">
        <v>374</v>
      </c>
      <c r="B165" s="21">
        <v>268</v>
      </c>
      <c r="C165" s="18" t="s">
        <v>345</v>
      </c>
      <c r="D165" s="18">
        <v>13.092070430948759</v>
      </c>
      <c r="E165" s="18">
        <v>2.6909664473118275</v>
      </c>
      <c r="F165" s="19">
        <v>0.28205441963775707</v>
      </c>
      <c r="G165" s="19">
        <v>4.065995627895902E-05</v>
      </c>
      <c r="H165" s="19">
        <v>0.0007140086780265121</v>
      </c>
      <c r="I165" s="19">
        <f t="shared" si="2"/>
        <v>0.2820373690380402</v>
      </c>
      <c r="J165" s="18">
        <f>IF(E165&lt;&gt;0,10000*((F165/K!$F$14)-1),"")+0.8</f>
        <v>-25.03518794288753</v>
      </c>
      <c r="K165" s="18">
        <f>IF(E165&lt;&gt;0,10000*((F165/K!$F$14)-1)-10000*(((F165-G165)/K!$F$14)-1),"")</f>
        <v>1.4378399235792614</v>
      </c>
      <c r="L165" s="18">
        <f>IF(E165&lt;&gt;0,10000*((I165/(K!$F$14-(K!$E$14*(EXP((1000000*M165)*1.867*10^-11)-1))))-1),"")+0.8</f>
        <v>2.7412702604637564</v>
      </c>
      <c r="M165" s="32">
        <v>1264.0295341062877</v>
      </c>
      <c r="P165" s="2"/>
    </row>
    <row r="166" spans="1:16" ht="12.75">
      <c r="A166" t="s">
        <v>374</v>
      </c>
      <c r="B166" s="21">
        <v>269</v>
      </c>
      <c r="C166" s="18" t="s">
        <v>346</v>
      </c>
      <c r="D166" s="18">
        <v>15.54178210070995</v>
      </c>
      <c r="E166" s="18">
        <v>2.1821150750896057</v>
      </c>
      <c r="F166" s="19">
        <v>0.2819066363211276</v>
      </c>
      <c r="G166" s="19">
        <v>3.267696561836881E-05</v>
      </c>
      <c r="H166" s="19">
        <v>0.0009266303553650402</v>
      </c>
      <c r="I166" s="19">
        <f t="shared" si="2"/>
        <v>0.2818836901534673</v>
      </c>
      <c r="J166" s="18">
        <f>IF(E166&lt;&gt;0,10000*((F166/K!$F$14)-1),"")+0.8</f>
        <v>-30.26118354482712</v>
      </c>
      <c r="K166" s="18">
        <f>IF(E166&lt;&gt;0,10000*((F166/K!$F$14)-1)-10000*(((F166-G166)/K!$F$14)-1),"")</f>
        <v>1.1555409805463732</v>
      </c>
      <c r="L166" s="18">
        <f>IF(E166&lt;&gt;0,10000*((I166/(K!$F$14-(K!$E$14*(EXP((1000000*M166)*1.867*10^-11)-1))))-1),"")+0.8</f>
        <v>-1.6568748822406671</v>
      </c>
      <c r="M166" s="32">
        <v>1310.1975138872488</v>
      </c>
      <c r="P166" s="2"/>
    </row>
    <row r="167" spans="1:16" ht="12.75">
      <c r="A167" t="s">
        <v>374</v>
      </c>
      <c r="B167" s="21">
        <v>270</v>
      </c>
      <c r="C167" s="18" t="s">
        <v>347</v>
      </c>
      <c r="D167" s="18">
        <v>13.986085644283765</v>
      </c>
      <c r="E167" s="18">
        <v>2.5280622826164887</v>
      </c>
      <c r="F167" s="19">
        <v>0.2820689967596727</v>
      </c>
      <c r="G167" s="19">
        <v>3.413410755820214E-05</v>
      </c>
      <c r="H167" s="19">
        <v>0.0007885185785391468</v>
      </c>
      <c r="I167" s="19">
        <f t="shared" si="2"/>
        <v>0.2820488942946408</v>
      </c>
      <c r="J167" s="18">
        <f>IF(E167&lt;&gt;0,10000*((F167/K!$F$14)-1),"")+0.8</f>
        <v>-24.519703673367665</v>
      </c>
      <c r="K167" s="18">
        <f>IF(E167&lt;&gt;0,10000*((F167/K!$F$14)-1)-10000*(((F167-G167)/K!$F$14)-1),"")</f>
        <v>1.207069241940804</v>
      </c>
      <c r="L167" s="18">
        <f>IF(E167&lt;&gt;0,10000*((I167/(K!$F$14-(K!$E$14*(EXP((1000000*M167)*1.867*10^-11)-1))))-1),"")+0.8</f>
        <v>5.073833958383655</v>
      </c>
      <c r="M167" s="32">
        <v>1348.3885144565754</v>
      </c>
      <c r="P167" s="2"/>
    </row>
    <row r="168" ht="12.75">
      <c r="P168" s="2"/>
    </row>
    <row r="169" spans="1:16" ht="12.75">
      <c r="A169" t="s">
        <v>375</v>
      </c>
      <c r="B169" s="21">
        <v>736</v>
      </c>
      <c r="C169" s="18" t="s">
        <v>271</v>
      </c>
      <c r="D169" s="18">
        <v>10.499466007225323</v>
      </c>
      <c r="E169" s="18">
        <v>2.746520608422939</v>
      </c>
      <c r="F169" s="19">
        <v>0.28223328188918423</v>
      </c>
      <c r="G169" s="19">
        <v>3.3280518678728765E-05</v>
      </c>
      <c r="H169" s="19">
        <v>0.0006204153729407858</v>
      </c>
      <c r="I169" s="19">
        <f t="shared" si="2"/>
        <v>0.28223291872875444</v>
      </c>
      <c r="J169" s="18">
        <f>IF(E169&lt;&gt;0,10000*((F169/K!$F$14)-1),"")+0.8</f>
        <v>-18.710161812534842</v>
      </c>
      <c r="K169" s="18">
        <f>IF(E169&lt;&gt;0,10000*((F169/K!$F$14)-1)-10000*(((F169-G169)/K!$F$14)-1),"")</f>
        <v>1.1768841585924044</v>
      </c>
      <c r="L169" s="18">
        <f>IF(E169&lt;&gt;0,10000*((I169/(K!$F$14-(K!$E$14*(EXP((1000000*M169)*1.867*10^-11)-1))))-1),"")+0.8</f>
        <v>-18.028810847644205</v>
      </c>
      <c r="M169" s="32">
        <v>31.343289699315108</v>
      </c>
      <c r="P169" s="2"/>
    </row>
    <row r="170" spans="1:16" ht="12.75">
      <c r="A170" t="s">
        <v>375</v>
      </c>
      <c r="B170" s="21">
        <v>737</v>
      </c>
      <c r="C170" s="18" t="s">
        <v>272</v>
      </c>
      <c r="D170" s="18">
        <v>30.32572995714869</v>
      </c>
      <c r="E170" s="18">
        <v>2.937468276164874</v>
      </c>
      <c r="F170" s="19">
        <v>0.28219401347282075</v>
      </c>
      <c r="G170" s="19">
        <v>3.349481489659075E-05</v>
      </c>
      <c r="H170" s="19">
        <v>0.0017226740728503319</v>
      </c>
      <c r="I170" s="19">
        <f t="shared" si="2"/>
        <v>0.28218931577230727</v>
      </c>
      <c r="J170" s="18">
        <f>IF(E170&lt;&gt;0,10000*((F170/K!$F$14)-1),"")+0.8</f>
        <v>-20.098793329888753</v>
      </c>
      <c r="K170" s="18">
        <f>IF(E170&lt;&gt;0,10000*((F170/K!$F$14)-1)-10000*(((F170-G170)/K!$F$14)-1),"")</f>
        <v>1.1844622202950035</v>
      </c>
      <c r="L170" s="18">
        <f>IF(E170&lt;&gt;0,10000*((I170/(K!$F$14-(K!$E$14*(EXP((1000000*M170)*1.867*10^-11)-1))))-1),"")+0.8</f>
        <v>-17.030543375122466</v>
      </c>
      <c r="M170" s="32">
        <v>145.8634247283497</v>
      </c>
      <c r="P170" s="2"/>
    </row>
    <row r="171" spans="1:16" ht="12.75">
      <c r="A171" t="s">
        <v>375</v>
      </c>
      <c r="B171" s="21">
        <v>738</v>
      </c>
      <c r="C171" s="18" t="s">
        <v>273</v>
      </c>
      <c r="D171" s="18">
        <v>11.185176441040051</v>
      </c>
      <c r="E171" s="18">
        <v>2.210722891039426</v>
      </c>
      <c r="F171" s="19">
        <v>0.2828450073190993</v>
      </c>
      <c r="G171" s="19">
        <v>4.263462293416955E-05</v>
      </c>
      <c r="H171" s="19">
        <v>0.0007208810319863863</v>
      </c>
      <c r="I171" s="19">
        <f t="shared" si="2"/>
        <v>0.2828427794586146</v>
      </c>
      <c r="J171" s="18">
        <f>IF(E171&lt;&gt;0,10000*((F171/K!$F$14)-1),"")+0.8</f>
        <v>2.922012097505177</v>
      </c>
      <c r="K171" s="18">
        <f>IF(E171&lt;&gt;0,10000*((F171/K!$F$14)-1)-10000*(((F171-G171)/K!$F$14)-1),"")</f>
        <v>1.5076691809756682</v>
      </c>
      <c r="L171" s="18">
        <f>IF(E171&lt;&gt;0,10000*((I171/(K!$F$14-(K!$E$14*(EXP((1000000*M171)*1.867*10^-11)-1))))-1),"")+0.8</f>
        <v>6.517367828885766</v>
      </c>
      <c r="M171" s="32">
        <v>165.27602146031083</v>
      </c>
      <c r="P171" s="2"/>
    </row>
    <row r="172" spans="1:16" ht="12.75">
      <c r="A172" t="s">
        <v>375</v>
      </c>
      <c r="B172" s="21">
        <v>739</v>
      </c>
      <c r="C172" s="18" t="s">
        <v>274</v>
      </c>
      <c r="D172" s="18">
        <v>18.363907833194556</v>
      </c>
      <c r="E172" s="18">
        <v>2.506095330824372</v>
      </c>
      <c r="F172" s="19">
        <v>0.282619088421375</v>
      </c>
      <c r="G172" s="19">
        <v>3.8178200901354E-05</v>
      </c>
      <c r="H172" s="19">
        <v>0.0010795225406897513</v>
      </c>
      <c r="I172" s="19">
        <f t="shared" si="2"/>
        <v>0.28261500009839235</v>
      </c>
      <c r="J172" s="18">
        <f>IF(E172&lt;&gt;0,10000*((F172/K!$F$14)-1),"")+0.8</f>
        <v>-5.0670572563956915</v>
      </c>
      <c r="K172" s="18">
        <f>IF(E172&lt;&gt;0,10000*((F172/K!$F$14)-1)-10000*(((F172-G172)/K!$F$14)-1),"")</f>
        <v>1.3500787135589665</v>
      </c>
      <c r="L172" s="18">
        <f>IF(E172&lt;&gt;0,10000*((I172/(K!$F$14-(K!$E$14*(EXP((1000000*M172)*1.867*10^-11)-1))))-1),"")+0.8</f>
        <v>-0.7124784395403878</v>
      </c>
      <c r="M172" s="32">
        <v>202.4641288305206</v>
      </c>
      <c r="P172" s="2"/>
    </row>
    <row r="173" spans="1:16" ht="12.75">
      <c r="A173" t="s">
        <v>375</v>
      </c>
      <c r="B173" s="21">
        <v>740</v>
      </c>
      <c r="C173" s="18" t="s">
        <v>275</v>
      </c>
      <c r="D173" s="18">
        <v>15.22216501521323</v>
      </c>
      <c r="E173" s="18">
        <v>2.710829111469533</v>
      </c>
      <c r="F173" s="19">
        <v>0.2826088628540553</v>
      </c>
      <c r="G173" s="19">
        <v>3.3596546327308725E-05</v>
      </c>
      <c r="H173" s="19">
        <v>0.0010869660732736965</v>
      </c>
      <c r="I173" s="19">
        <f t="shared" si="2"/>
        <v>0.28260320814533546</v>
      </c>
      <c r="J173" s="18">
        <f>IF(E173&lt;&gt;0,10000*((F173/K!$F$14)-1),"")+0.8</f>
        <v>-5.4286594389626694</v>
      </c>
      <c r="K173" s="18">
        <f>IF(E173&lt;&gt;0,10000*((F173/K!$F$14)-1)-10000*(((F173-G173)/K!$F$14)-1),"")</f>
        <v>1.1880597035662799</v>
      </c>
      <c r="L173" s="18">
        <f>IF(E173&lt;&gt;0,10000*((I173/(K!$F$14-(K!$E$14*(EXP((1000000*M173)*1.867*10^-11)-1))))-1),"")+0.8</f>
        <v>0.5524847068575138</v>
      </c>
      <c r="M173" s="32">
        <v>277.9218620801443</v>
      </c>
      <c r="P173" s="2"/>
    </row>
    <row r="174" spans="1:16" ht="12.75">
      <c r="A174" t="s">
        <v>375</v>
      </c>
      <c r="B174" s="21">
        <v>741</v>
      </c>
      <c r="C174" s="18" t="s">
        <v>276</v>
      </c>
      <c r="D174" s="18">
        <v>32.620962573217206</v>
      </c>
      <c r="E174" s="18">
        <v>2.2709947105734773</v>
      </c>
      <c r="F174" s="19">
        <v>0.28270103131296526</v>
      </c>
      <c r="G174" s="19">
        <v>5.356491119826547E-05</v>
      </c>
      <c r="H174" s="19">
        <v>0.002183511823393366</v>
      </c>
      <c r="I174" s="19">
        <f t="shared" si="2"/>
        <v>0.2826997531932944</v>
      </c>
      <c r="J174" s="18">
        <f>IF(E174&lt;&gt;0,10000*((F174/K!$F$14)-1),"")+0.8</f>
        <v>-2.1693472791958444</v>
      </c>
      <c r="K174" s="18">
        <f>IF(E174&lt;&gt;0,10000*((F174/K!$F$14)-1)-10000*(((F174-G174)/K!$F$14)-1),"")</f>
        <v>1.8941920964088421</v>
      </c>
      <c r="L174" s="18">
        <f>IF(E174&lt;&gt;0,10000*((I174/(K!$F$14-(K!$E$14*(EXP((1000000*M174)*1.867*10^-11)-1))))-1),"")+0.8</f>
        <v>-1.5192033626029395</v>
      </c>
      <c r="M174" s="32">
        <v>31.343289699315108</v>
      </c>
      <c r="P174" s="2"/>
    </row>
    <row r="175" spans="1:16" ht="12.75">
      <c r="A175" t="s">
        <v>375</v>
      </c>
      <c r="B175" s="21">
        <v>742</v>
      </c>
      <c r="C175" s="18" t="s">
        <v>277</v>
      </c>
      <c r="D175" s="18">
        <v>10.646319386431907</v>
      </c>
      <c r="E175" s="18">
        <v>2.528530684408602</v>
      </c>
      <c r="F175" s="19">
        <v>0.2826400799167055</v>
      </c>
      <c r="G175" s="19">
        <v>3.8608189791925564E-05</v>
      </c>
      <c r="H175" s="19">
        <v>0.0006398010451735036</v>
      </c>
      <c r="I175" s="19">
        <f t="shared" si="2"/>
        <v>0.2826381026314068</v>
      </c>
      <c r="J175" s="18">
        <f>IF(E175&lt;&gt;0,10000*((F175/K!$F$14)-1),"")+0.8</f>
        <v>-4.3247443568269714</v>
      </c>
      <c r="K175" s="18">
        <f>IF(E175&lt;&gt;0,10000*((F175/K!$F$14)-1)-10000*(((F175-G175)/K!$F$14)-1),"")</f>
        <v>1.3652842191735903</v>
      </c>
      <c r="L175" s="18">
        <f>IF(E175&lt;&gt;0,10000*((I175/(K!$F$14-(K!$E$14*(EXP((1000000*M175)*1.867*10^-11)-1))))-1),"")+0.8</f>
        <v>-0.7231864065978761</v>
      </c>
      <c r="M175" s="32">
        <v>165.27602146031083</v>
      </c>
      <c r="P175" s="2"/>
    </row>
    <row r="176" spans="1:16" ht="12.75">
      <c r="A176" t="s">
        <v>375</v>
      </c>
      <c r="B176" s="21">
        <v>743</v>
      </c>
      <c r="C176" s="18" t="s">
        <v>278</v>
      </c>
      <c r="D176" s="18">
        <v>9.298151383705884</v>
      </c>
      <c r="E176" s="18">
        <v>2.6096164725806448</v>
      </c>
      <c r="F176" s="19">
        <v>0.28214675215186424</v>
      </c>
      <c r="G176" s="19">
        <v>4.2878192341543766E-05</v>
      </c>
      <c r="H176" s="19">
        <v>0.0005488734878764347</v>
      </c>
      <c r="I176" s="19">
        <f t="shared" si="2"/>
        <v>0.2821437944161322</v>
      </c>
      <c r="J176" s="18">
        <f>IF(E176&lt;&gt;0,10000*((F176/K!$F$14)-1),"")+0.8</f>
        <v>-21.770074372253443</v>
      </c>
      <c r="K176" s="18">
        <f>IF(E176&lt;&gt;0,10000*((F176/K!$F$14)-1)-10000*(((F176-G176)/K!$F$14)-1),"")</f>
        <v>1.516282417438621</v>
      </c>
      <c r="L176" s="18">
        <f>IF(E176&lt;&gt;0,10000*((I176/(K!$F$14-(K!$E$14*(EXP((1000000*M176)*1.867*10^-11)-1))))-1),"")+0.8</f>
        <v>-15.482291417315519</v>
      </c>
      <c r="M176" s="32">
        <v>287.8559863352691</v>
      </c>
      <c r="P176" s="2"/>
    </row>
    <row r="177" spans="1:16" ht="12.75">
      <c r="A177" t="s">
        <v>375</v>
      </c>
      <c r="B177" s="21">
        <v>744</v>
      </c>
      <c r="C177" s="18" t="s">
        <v>279</v>
      </c>
      <c r="D177" s="18">
        <v>8.37359588435673</v>
      </c>
      <c r="E177" s="18">
        <v>2.582662431720431</v>
      </c>
      <c r="F177" s="19">
        <v>0.28211164984099335</v>
      </c>
      <c r="G177" s="19">
        <v>3.851692512477526E-05</v>
      </c>
      <c r="H177" s="19">
        <v>0.0004943058008525547</v>
      </c>
      <c r="I177" s="19">
        <f t="shared" si="2"/>
        <v>0.28210245445866805</v>
      </c>
      <c r="J177" s="18">
        <f>IF(E177&lt;&gt;0,10000*((F177/K!$F$14)-1),"")+0.8</f>
        <v>-23.011381756693172</v>
      </c>
      <c r="K177" s="18">
        <f>IF(E177&lt;&gt;0,10000*((F177/K!$F$14)-1)-10000*(((F177-G177)/K!$F$14)-1),"")</f>
        <v>1.362056867401094</v>
      </c>
      <c r="L177" s="18">
        <f>IF(E177&lt;&gt;0,10000*((I177/(K!$F$14-(K!$E$14*(EXP((1000000*M177)*1.867*10^-11)-1))))-1),"")+0.8</f>
        <v>-1.2377645100233543</v>
      </c>
      <c r="M177" s="32">
        <v>987.2365467825238</v>
      </c>
      <c r="P177" s="2"/>
    </row>
    <row r="178" spans="1:16" ht="12.75">
      <c r="A178" t="s">
        <v>375</v>
      </c>
      <c r="B178" s="21">
        <v>745</v>
      </c>
      <c r="C178" s="18" t="s">
        <v>280</v>
      </c>
      <c r="D178" s="18">
        <v>7.287323800550563</v>
      </c>
      <c r="E178" s="18">
        <v>2.656689566308243</v>
      </c>
      <c r="F178" s="19">
        <v>0.2821897824700564</v>
      </c>
      <c r="G178" s="19">
        <v>3.061794537854153E-05</v>
      </c>
      <c r="H178" s="19">
        <v>0.00045607963892712727</v>
      </c>
      <c r="I178" s="19">
        <f t="shared" si="2"/>
        <v>0.2821809749056595</v>
      </c>
      <c r="J178" s="18">
        <f>IF(E178&lt;&gt;0,10000*((F178/K!$F$14)-1),"")+0.8</f>
        <v>-20.248412396118542</v>
      </c>
      <c r="K178" s="18">
        <f>IF(E178&lt;&gt;0,10000*((F178/K!$F$14)-1)-10000*(((F178-G178)/K!$F$14)-1),"")</f>
        <v>1.0827287649117778</v>
      </c>
      <c r="L178" s="18">
        <f>IF(E178&lt;&gt;0,10000*((I178/(K!$F$14-(K!$E$14*(EXP((1000000*M178)*1.867*10^-11)-1))))-1),"")+0.8</f>
        <v>2.3893041394798855</v>
      </c>
      <c r="M178" s="32">
        <v>1024.4971413743142</v>
      </c>
      <c r="P178" s="2"/>
    </row>
    <row r="179" spans="1:16" ht="12.75">
      <c r="A179" t="s">
        <v>375</v>
      </c>
      <c r="B179" s="21">
        <v>746</v>
      </c>
      <c r="C179" s="18" t="s">
        <v>281</v>
      </c>
      <c r="D179" s="18">
        <v>8.395199146137804</v>
      </c>
      <c r="E179" s="18">
        <v>2.592451186021506</v>
      </c>
      <c r="F179" s="19">
        <v>0.2821310536227112</v>
      </c>
      <c r="G179" s="19">
        <v>3.292685823279425E-05</v>
      </c>
      <c r="H179" s="19">
        <v>0.00047492178119512427</v>
      </c>
      <c r="I179" s="19">
        <f t="shared" si="2"/>
        <v>0.282122002629221</v>
      </c>
      <c r="J179" s="18">
        <f>IF(E179&lt;&gt;0,10000*((F179/K!$F$14)-1),"")+0.8</f>
        <v>-22.325214466426235</v>
      </c>
      <c r="K179" s="18">
        <f>IF(E179&lt;&gt;0,10000*((F179/K!$F$14)-1)-10000*(((F179-G179)/K!$F$14)-1),"")</f>
        <v>1.1643778217651501</v>
      </c>
      <c r="L179" s="18">
        <f>IF(E179&lt;&gt;0,10000*((I179/(K!$F$14-(K!$E$14*(EXP((1000000*M179)*1.867*10^-11)-1))))-1),"")+0.8</f>
        <v>-0.0028940715132381722</v>
      </c>
      <c r="M179" s="32">
        <v>1011.1695328135063</v>
      </c>
      <c r="P179" s="2"/>
    </row>
    <row r="180" spans="1:16" ht="12.75">
      <c r="A180" t="s">
        <v>375</v>
      </c>
      <c r="B180" s="21">
        <v>747</v>
      </c>
      <c r="C180" s="18" t="s">
        <v>282</v>
      </c>
      <c r="D180" s="18">
        <v>17.227238167847222</v>
      </c>
      <c r="E180" s="18">
        <v>2.114468919892473</v>
      </c>
      <c r="F180" s="19">
        <v>0.2825860676828892</v>
      </c>
      <c r="G180" s="19">
        <v>4.088934157745901E-05</v>
      </c>
      <c r="H180" s="19">
        <v>0.0010188433938459263</v>
      </c>
      <c r="I180" s="19">
        <f t="shared" si="2"/>
        <v>0.28256524479285205</v>
      </c>
      <c r="J180" s="18">
        <f>IF(E180&lt;&gt;0,10000*((F180/K!$F$14)-1),"")+0.8</f>
        <v>-6.234754923734843</v>
      </c>
      <c r="K180" s="18">
        <f>IF(E180&lt;&gt;0,10000*((F180/K!$F$14)-1)-10000*(((F180-G180)/K!$F$14)-1),"")</f>
        <v>1.4459515737208495</v>
      </c>
      <c r="L180" s="18">
        <f>IF(E180&lt;&gt;0,10000*((I180/(K!$F$14-(K!$E$14*(EXP((1000000*M180)*1.867*10^-11)-1))))-1),"")+0.8</f>
        <v>17.352881809805965</v>
      </c>
      <c r="M180" s="32">
        <v>1083.6488734055945</v>
      </c>
      <c r="P180" s="2"/>
    </row>
    <row r="181" spans="1:16" ht="12.75">
      <c r="A181" t="s">
        <v>375</v>
      </c>
      <c r="B181" s="21">
        <v>748</v>
      </c>
      <c r="C181" s="18" t="s">
        <v>283</v>
      </c>
      <c r="D181" s="18">
        <v>13.049170776546163</v>
      </c>
      <c r="E181" s="18">
        <v>2.427928848207886</v>
      </c>
      <c r="F181" s="19">
        <v>0.28208611357200786</v>
      </c>
      <c r="G181" s="19">
        <v>2.931504011621953E-05</v>
      </c>
      <c r="H181" s="19">
        <v>0.0007788299757356866</v>
      </c>
      <c r="I181" s="19">
        <f t="shared" si="2"/>
        <v>0.2820701960217344</v>
      </c>
      <c r="J181" s="18">
        <f>IF(E181&lt;&gt;0,10000*((F181/K!$F$14)-1),"")+0.8</f>
        <v>-23.914409462741613</v>
      </c>
      <c r="K181" s="18">
        <f>IF(E181&lt;&gt;0,10000*((F181/K!$F$14)-1)-10000*(((F181-G181)/K!$F$14)-1),"")</f>
        <v>1.036654706445539</v>
      </c>
      <c r="L181" s="18">
        <f>IF(E181&lt;&gt;0,10000*((I181/(K!$F$14-(K!$E$14*(EXP((1000000*M181)*1.867*10^-11)-1))))-1),"")+0.8</f>
        <v>-0.19592253310021301</v>
      </c>
      <c r="M181" s="32">
        <v>1083.6488734055945</v>
      </c>
      <c r="P181" s="2"/>
    </row>
    <row r="182" spans="1:16" ht="12.75">
      <c r="A182" t="s">
        <v>375</v>
      </c>
      <c r="B182" s="21">
        <v>749</v>
      </c>
      <c r="C182" s="18" t="s">
        <v>284</v>
      </c>
      <c r="D182" s="18">
        <v>15.364123996882347</v>
      </c>
      <c r="E182" s="18">
        <v>2.6224127684587817</v>
      </c>
      <c r="F182" s="19">
        <v>0.28194735563924045</v>
      </c>
      <c r="G182" s="19">
        <v>3.59497027482224E-05</v>
      </c>
      <c r="H182" s="19">
        <v>0.0009154224180512322</v>
      </c>
      <c r="I182" s="19">
        <f t="shared" si="2"/>
        <v>0.2819214283490209</v>
      </c>
      <c r="J182" s="18">
        <f>IF(E182&lt;&gt;0,10000*((F182/K!$F$14)-1),"")+0.8</f>
        <v>-28.821244435156235</v>
      </c>
      <c r="K182" s="18">
        <f>IF(E182&lt;&gt;0,10000*((F182/K!$F$14)-1)-10000*(((F182-G182)/K!$F$14)-1),"")</f>
        <v>1.27127332596233</v>
      </c>
      <c r="L182" s="18">
        <f>IF(E182&lt;&gt;0,10000*((I182/(K!$F$14-(K!$E$14*(EXP((1000000*M182)*1.867*10^-11)-1))))-1),"")+0.8</f>
        <v>3.925006739335134</v>
      </c>
      <c r="M182" s="32">
        <v>1495.9339822924496</v>
      </c>
      <c r="P182" s="2"/>
    </row>
    <row r="183" spans="1:16" ht="12.75">
      <c r="A183" t="s">
        <v>375</v>
      </c>
      <c r="B183" s="21">
        <v>750</v>
      </c>
      <c r="C183" s="18" t="s">
        <v>285</v>
      </c>
      <c r="D183" s="18">
        <v>17.09379490847087</v>
      </c>
      <c r="E183" s="18">
        <v>2.522984998924731</v>
      </c>
      <c r="F183" s="19">
        <v>0.2825892205334602</v>
      </c>
      <c r="G183" s="19">
        <v>3.7385330605753543E-05</v>
      </c>
      <c r="H183" s="19">
        <v>0.0010009823586228418</v>
      </c>
      <c r="I183" s="19">
        <f t="shared" si="2"/>
        <v>0.28258580494242125</v>
      </c>
      <c r="J183" s="18">
        <f>IF(E183&lt;&gt;0,10000*((F183/K!$F$14)-1),"")+0.8</f>
        <v>-6.123262073299519</v>
      </c>
      <c r="K183" s="18">
        <f>IF(E183&lt;&gt;0,10000*((F183/K!$F$14)-1)-10000*(((F183-G183)/K!$F$14)-1),"")</f>
        <v>1.322040794446977</v>
      </c>
      <c r="L183" s="18">
        <f>IF(E183&lt;&gt;0,10000*((I183/(K!$F$14-(K!$E$14*(EXP((1000000*M183)*1.867*10^-11)-1))))-1),"")+0.8</f>
        <v>-2.1908983260384938</v>
      </c>
      <c r="M183" s="32">
        <v>182.4547680002048</v>
      </c>
      <c r="P183" s="2"/>
    </row>
    <row r="184" spans="1:16" ht="12.75">
      <c r="A184" t="s">
        <v>375</v>
      </c>
      <c r="B184" s="21">
        <v>751</v>
      </c>
      <c r="C184" s="18" t="s">
        <v>286</v>
      </c>
      <c r="D184" s="18">
        <v>20.351096052253727</v>
      </c>
      <c r="E184" s="18">
        <v>1.7935378363799284</v>
      </c>
      <c r="F184" s="19">
        <v>0.2821623400796945</v>
      </c>
      <c r="G184" s="19">
        <v>4.4561754861742045E-05</v>
      </c>
      <c r="H184" s="19">
        <v>0.0011994255961131487</v>
      </c>
      <c r="I184" s="19">
        <f t="shared" si="2"/>
        <v>0.2821366960069693</v>
      </c>
      <c r="J184" s="18">
        <f>IF(E184&lt;&gt;0,10000*((F184/K!$F$14)-1),"")+0.8</f>
        <v>-21.21884542339716</v>
      </c>
      <c r="K184" s="18">
        <f>IF(E184&lt;&gt;0,10000*((F184/K!$F$14)-1)-10000*(((F184-G184)/K!$F$14)-1),"")</f>
        <v>1.5758174889657361</v>
      </c>
      <c r="L184" s="18">
        <f>IF(E184&lt;&gt;0,10000*((I184/(K!$F$14-(K!$E$14*(EXP((1000000*M184)*1.867*10^-11)-1))))-1),"")+0.8</f>
        <v>3.284303482497285</v>
      </c>
      <c r="M184" s="32">
        <v>1133.0981580808698</v>
      </c>
      <c r="P184" s="2"/>
    </row>
    <row r="185" spans="1:16" ht="12.75">
      <c r="A185" t="s">
        <v>375</v>
      </c>
      <c r="B185" s="21">
        <v>752</v>
      </c>
      <c r="C185" s="18" t="s">
        <v>287</v>
      </c>
      <c r="D185" s="18">
        <v>42.30471623987238</v>
      </c>
      <c r="E185" s="18">
        <v>2.0336380503584235</v>
      </c>
      <c r="F185" s="19">
        <v>0.2821111366819613</v>
      </c>
      <c r="G185" s="19">
        <v>3.4814862536404106E-05</v>
      </c>
      <c r="H185" s="19">
        <v>0.0024486517723050034</v>
      </c>
      <c r="I185" s="19">
        <f t="shared" si="2"/>
        <v>0.282058061271356</v>
      </c>
      <c r="J185" s="18">
        <f>IF(E185&lt;&gt;0,10000*((F185/K!$F$14)-1),"")+0.8</f>
        <v>-23.029528370977737</v>
      </c>
      <c r="K185" s="18">
        <f>IF(E185&lt;&gt;0,10000*((F185/K!$F$14)-1)-10000*(((F185-G185)/K!$F$14)-1),"")</f>
        <v>1.231142477020608</v>
      </c>
      <c r="L185" s="18">
        <f>IF(E185&lt;&gt;0,10000*((I185/(K!$F$14-(K!$E$14*(EXP((1000000*M185)*1.867*10^-11)-1))))-1),"")+0.8</f>
        <v>0.8479830383692815</v>
      </c>
      <c r="M185" s="32">
        <v>1148.5693854301603</v>
      </c>
      <c r="P185" s="2"/>
    </row>
    <row r="186" spans="1:16" ht="12.75">
      <c r="A186" t="s">
        <v>375</v>
      </c>
      <c r="B186" s="21">
        <v>753</v>
      </c>
      <c r="C186" s="18" t="s">
        <v>288</v>
      </c>
      <c r="D186" s="18">
        <v>11.647866783520756</v>
      </c>
      <c r="E186" s="18">
        <v>2.3728380378136196</v>
      </c>
      <c r="F186" s="19">
        <v>0.28203161750366246</v>
      </c>
      <c r="G186" s="19">
        <v>4.013501434238581E-05</v>
      </c>
      <c r="H186" s="19">
        <v>0.0006807221585142417</v>
      </c>
      <c r="I186" s="19">
        <f t="shared" si="2"/>
        <v>0.28201692230575737</v>
      </c>
      <c r="J186" s="18">
        <f>IF(E186&lt;&gt;0,10000*((F186/K!$F$14)-1),"")+0.8</f>
        <v>-25.84152965459854</v>
      </c>
      <c r="K186" s="18">
        <f>IF(E186&lt;&gt;0,10000*((F186/K!$F$14)-1)-10000*(((F186-G186)/K!$F$14)-1),"")</f>
        <v>1.4192766356913005</v>
      </c>
      <c r="L186" s="18">
        <f>IF(E186&lt;&gt;0,10000*((I186/(K!$F$14-(K!$E$14*(EXP((1000000*M186)*1.867*10^-11)-1))))-1),"")+0.8</f>
        <v>-0.7150110098227642</v>
      </c>
      <c r="M186" s="32">
        <v>1143.9713818000696</v>
      </c>
      <c r="P186" s="2"/>
    </row>
    <row r="187" spans="1:16" ht="12.75">
      <c r="A187" t="s">
        <v>375</v>
      </c>
      <c r="B187" s="21">
        <v>754</v>
      </c>
      <c r="C187" s="18" t="s">
        <v>289</v>
      </c>
      <c r="D187" s="18">
        <v>9.34407400561427</v>
      </c>
      <c r="E187" s="18">
        <v>2.411325073655914</v>
      </c>
      <c r="F187" s="19">
        <v>0.28198446576904485</v>
      </c>
      <c r="G187" s="19">
        <v>3.4392487459649846E-05</v>
      </c>
      <c r="H187" s="19">
        <v>0.0005667211295234937</v>
      </c>
      <c r="I187" s="19">
        <f t="shared" si="2"/>
        <v>0.2819717092138702</v>
      </c>
      <c r="J187" s="18">
        <f>IF(E187&lt;&gt;0,10000*((F187/K!$F$14)-1),"")+0.8</f>
        <v>-27.508935444071316</v>
      </c>
      <c r="K187" s="18">
        <f>IF(E187&lt;&gt;0,10000*((F187/K!$F$14)-1)-10000*(((F187-G187)/K!$F$14)-1),"")</f>
        <v>1.2162062153087092</v>
      </c>
      <c r="L187" s="18">
        <f>IF(E187&lt;&gt;0,10000*((I187/(K!$F$14-(K!$E$14*(EXP((1000000*M187)*1.867*10^-11)-1))))-1),"")+0.8</f>
        <v>-1.220177247638033</v>
      </c>
      <c r="M187" s="32">
        <v>1192.2767274730786</v>
      </c>
      <c r="P187" s="2"/>
    </row>
    <row r="188" spans="1:16" ht="12.75">
      <c r="A188" t="s">
        <v>375</v>
      </c>
      <c r="B188" s="21">
        <v>755</v>
      </c>
      <c r="C188" s="18" t="s">
        <v>290</v>
      </c>
      <c r="D188" s="18">
        <v>21.354286835458407</v>
      </c>
      <c r="E188" s="18">
        <v>2.376400678315412</v>
      </c>
      <c r="F188" s="19">
        <v>0.282899400243696</v>
      </c>
      <c r="G188" s="19">
        <v>3.391668352786096E-05</v>
      </c>
      <c r="H188" s="19">
        <v>0.0014105838579065643</v>
      </c>
      <c r="I188" s="19">
        <f t="shared" si="2"/>
        <v>0.2828688639245089</v>
      </c>
      <c r="J188" s="18">
        <f>IF(E188&lt;&gt;0,10000*((F188/K!$F$14)-1),"")+0.8</f>
        <v>4.845484862915671</v>
      </c>
      <c r="K188" s="18">
        <f>IF(E188&lt;&gt;0,10000*((F188/K!$F$14)-1)-10000*(((F188-G188)/K!$F$14)-1),"")</f>
        <v>1.1993805727983364</v>
      </c>
      <c r="L188" s="18">
        <f>IF(E188&lt;&gt;0,10000*((I188/(K!$F$14-(K!$E$14*(EXP((1000000*M188)*1.867*10^-11)-1))))-1),"")+0.8</f>
        <v>29.561382151845095</v>
      </c>
      <c r="M188" s="32">
        <v>1147.1349564330806</v>
      </c>
      <c r="P188" s="2"/>
    </row>
    <row r="189" spans="9:16" ht="12.75">
      <c r="I189" s="19">
        <f t="shared" si="2"/>
      </c>
      <c r="P189" s="2"/>
    </row>
    <row r="190" spans="1:16" ht="12.75">
      <c r="A190" t="s">
        <v>376</v>
      </c>
      <c r="B190" s="21">
        <v>414</v>
      </c>
      <c r="C190" s="18" t="s">
        <v>59</v>
      </c>
      <c r="D190" s="18">
        <v>43.43131004173106</v>
      </c>
      <c r="E190" s="18">
        <v>1.7693632740143368</v>
      </c>
      <c r="F190" s="19">
        <v>0.2827164726595623</v>
      </c>
      <c r="G190" s="19">
        <v>4.468971108129779E-05</v>
      </c>
      <c r="H190" s="19">
        <v>0.0023863176354765804</v>
      </c>
      <c r="I190" s="19">
        <f t="shared" si="2"/>
        <v>0.282716468012111</v>
      </c>
      <c r="J190" s="18">
        <f>IF(E190&lt;&gt;0,10000*((F190/K!$F$14)-1),"")+0.8</f>
        <v>-1.6233018172015174</v>
      </c>
      <c r="K190" s="18">
        <f>IF(E190&lt;&gt;0,10000*((F190/K!$F$14)-1)-10000*(((F190-G190)/K!$F$14)-1),"")</f>
        <v>1.5803423477656064</v>
      </c>
      <c r="L190" s="18">
        <f>IF(E190&lt;&gt;0,10000*((I190/(K!$F$14-(K!$E$14*(EXP((1000000*M190)*1.867*10^-11)-1))))-1),"")+0.8</f>
        <v>-1.621152690444961</v>
      </c>
      <c r="M190" s="32">
        <v>0.1043138214835606</v>
      </c>
      <c r="P190" s="2"/>
    </row>
    <row r="191" spans="1:16" ht="12.75">
      <c r="A191" t="s">
        <v>376</v>
      </c>
      <c r="B191" s="21">
        <v>415</v>
      </c>
      <c r="C191" s="18" t="s">
        <v>60</v>
      </c>
      <c r="D191" s="18">
        <v>56.742223467363004</v>
      </c>
      <c r="E191" s="18">
        <v>1.7018632182795703</v>
      </c>
      <c r="F191" s="19">
        <v>0.2827291684085314</v>
      </c>
      <c r="G191" s="19">
        <v>5.327713000068985E-05</v>
      </c>
      <c r="H191" s="19">
        <v>0.0033605548204461216</v>
      </c>
      <c r="I191" s="19">
        <f t="shared" si="2"/>
        <v>0.28272900785186267</v>
      </c>
      <c r="J191" s="18">
        <f>IF(E191&lt;&gt;0,10000*((F191/K!$F$14)-1),"")+0.8</f>
        <v>-1.174347701207968</v>
      </c>
      <c r="K191" s="18">
        <f>IF(E191&lt;&gt;0,10000*((F191/K!$F$14)-1)-10000*(((F191-G191)/K!$F$14)-1),"")</f>
        <v>1.8840154180976842</v>
      </c>
      <c r="L191" s="18">
        <f>IF(E191&lt;&gt;0,10000*((I191/(K!$F$14-(K!$E$14*(EXP((1000000*M191)*1.867*10^-11)-1))))-1),"")+0.8</f>
        <v>-1.123268747222595</v>
      </c>
      <c r="M191" s="32">
        <v>2.558955136719011</v>
      </c>
      <c r="P191" s="2"/>
    </row>
    <row r="192" spans="1:16" ht="12.75">
      <c r="A192" t="s">
        <v>376</v>
      </c>
      <c r="B192" s="21">
        <v>416</v>
      </c>
      <c r="C192" s="18" t="s">
        <v>61</v>
      </c>
      <c r="D192" s="18">
        <v>38.67374772705115</v>
      </c>
      <c r="E192" s="18">
        <v>2.0298312492831543</v>
      </c>
      <c r="F192" s="19">
        <v>0.2828042714715204</v>
      </c>
      <c r="G192" s="19">
        <v>4.5484457881863176E-05</v>
      </c>
      <c r="H192" s="19">
        <v>0.0022517928285604974</v>
      </c>
      <c r="I192" s="19">
        <f t="shared" si="2"/>
        <v>0.28280415600243985</v>
      </c>
      <c r="J192" s="18">
        <f>IF(E192&lt;&gt;0,10000*((F192/K!$F$14)-1),"")+0.8</f>
        <v>1.4814884636874297</v>
      </c>
      <c r="K192" s="18">
        <f>IF(E192&lt;&gt;0,10000*((F192/K!$F$14)-1)-10000*(((F192-G192)/K!$F$14)-1),"")</f>
        <v>1.6084466248877938</v>
      </c>
      <c r="L192" s="18">
        <f>IF(E192&lt;&gt;0,10000*((I192/(K!$F$14-(K!$E$14*(EXP((1000000*M192)*1.867*10^-11)-1))))-1),"")+0.8</f>
        <v>1.5383381382086718</v>
      </c>
      <c r="M192" s="32">
        <v>2.7465140379106328</v>
      </c>
      <c r="P192" s="2"/>
    </row>
    <row r="193" spans="1:16" ht="12.75">
      <c r="A193" t="s">
        <v>376</v>
      </c>
      <c r="B193" s="21">
        <v>417</v>
      </c>
      <c r="C193" s="18" t="s">
        <v>62</v>
      </c>
      <c r="D193" s="18">
        <v>20.2789186246766</v>
      </c>
      <c r="E193" s="18">
        <v>1.9930054173835128</v>
      </c>
      <c r="F193" s="19">
        <v>0.28279200714588115</v>
      </c>
      <c r="G193" s="19">
        <v>4.33483930385942E-05</v>
      </c>
      <c r="H193" s="19">
        <v>0.001346061501115534</v>
      </c>
      <c r="I193" s="19">
        <f t="shared" si="2"/>
        <v>0.2827918725840524</v>
      </c>
      <c r="J193" s="18">
        <f>IF(E193&lt;&gt;0,10000*((F193/K!$F$14)-1),"")+0.8</f>
        <v>1.0477905787490187</v>
      </c>
      <c r="K193" s="18">
        <f>IF(E193&lt;&gt;0,10000*((F193/K!$F$14)-1)-10000*(((F193-G193)/K!$F$14)-1),"")</f>
        <v>1.53290991525723</v>
      </c>
      <c r="L193" s="18">
        <f>IF(E193&lt;&gt;0,10000*((I193/(K!$F$14-(K!$E$14*(EXP((1000000*M193)*1.867*10^-11)-1))))-1),"")+0.8</f>
        <v>1.1618154868667567</v>
      </c>
      <c r="M193" s="32">
        <v>5.354155164893185</v>
      </c>
      <c r="P193" s="2"/>
    </row>
    <row r="194" spans="1:16" ht="12.75">
      <c r="A194" t="s">
        <v>376</v>
      </c>
      <c r="B194" s="21">
        <v>418</v>
      </c>
      <c r="C194" s="18" t="s">
        <v>63</v>
      </c>
      <c r="D194" s="18">
        <v>17.491764942501767</v>
      </c>
      <c r="E194" s="18">
        <v>2.099379957706093</v>
      </c>
      <c r="F194" s="19">
        <v>0.2829001785248493</v>
      </c>
      <c r="G194" s="19">
        <v>4.041897241486675E-05</v>
      </c>
      <c r="H194" s="19">
        <v>0.0011884565226005232</v>
      </c>
      <c r="I194" s="19">
        <f t="shared" si="2"/>
        <v>0.28289888373673994</v>
      </c>
      <c r="J194" s="18">
        <f>IF(E194&lt;&gt;0,10000*((F194/K!$F$14)-1),"")+0.8</f>
        <v>4.873006872686857</v>
      </c>
      <c r="K194" s="18">
        <f>IF(E194&lt;&gt;0,10000*((F194/K!$F$14)-1)-10000*(((F194-G194)/K!$F$14)-1),"")</f>
        <v>1.4293181185309756</v>
      </c>
      <c r="L194" s="18">
        <f>IF(E194&lt;&gt;0,10000*((I194/(K!$F$14-(K!$E$14*(EXP((1000000*M194)*1.867*10^-11)-1))))-1),"")+0.8</f>
        <v>6.122397680478374</v>
      </c>
      <c r="M194" s="32">
        <v>58.32229668206801</v>
      </c>
      <c r="P194" s="2"/>
    </row>
    <row r="195" spans="1:16" ht="12.75">
      <c r="A195" t="s">
        <v>376</v>
      </c>
      <c r="B195" s="21">
        <v>419</v>
      </c>
      <c r="C195" s="18" t="s">
        <v>64</v>
      </c>
      <c r="D195" s="18">
        <v>24.923654575477777</v>
      </c>
      <c r="E195" s="18">
        <v>2.081584511648745</v>
      </c>
      <c r="F195" s="19">
        <v>0.28286835375192815</v>
      </c>
      <c r="G195" s="19">
        <v>4.939750302944178E-05</v>
      </c>
      <c r="H195" s="19">
        <v>0.0015667009573142917</v>
      </c>
      <c r="I195" s="19">
        <f t="shared" si="2"/>
        <v>0.28286451404422813</v>
      </c>
      <c r="J195" s="18">
        <f>IF(E195&lt;&gt;0,10000*((F195/K!$F$14)-1),"")+0.8</f>
        <v>3.7476016029184036</v>
      </c>
      <c r="K195" s="18">
        <f>IF(E195&lt;&gt;0,10000*((F195/K!$F$14)-1)-10000*(((F195-G195)/K!$F$14)-1),"")</f>
        <v>1.7468218975347227</v>
      </c>
      <c r="L195" s="18">
        <f>IF(E195&lt;&gt;0,10000*((I195/(K!$F$14-(K!$E$14*(EXP((1000000*M195)*1.867*10^-11)-1))))-1),"")+0.8</f>
        <v>6.525511107819159</v>
      </c>
      <c r="M195" s="32">
        <v>131.11008261222844</v>
      </c>
      <c r="P195" s="2"/>
    </row>
    <row r="196" spans="1:16" ht="12.75">
      <c r="A196" t="s">
        <v>376</v>
      </c>
      <c r="B196" s="21">
        <v>420</v>
      </c>
      <c r="C196" s="18" t="s">
        <v>65</v>
      </c>
      <c r="D196" s="18">
        <v>42.185284442694325</v>
      </c>
      <c r="E196" s="18">
        <v>1.9623937998207885</v>
      </c>
      <c r="F196" s="19">
        <v>0.2827981326339595</v>
      </c>
      <c r="G196" s="19">
        <v>4.2104248165034585E-05</v>
      </c>
      <c r="H196" s="19">
        <v>0.0026475553913730145</v>
      </c>
      <c r="I196" s="19">
        <f t="shared" si="2"/>
        <v>0.2827914459181199</v>
      </c>
      <c r="J196" s="18">
        <f>IF(E196&lt;&gt;0,10000*((F196/K!$F$14)-1),"")+0.8</f>
        <v>1.2644034853140689</v>
      </c>
      <c r="K196" s="18">
        <f>IF(E196&lt;&gt;0,10000*((F196/K!$F$14)-1)-10000*(((F196-G196)/K!$F$14)-1),"")</f>
        <v>1.4889137742457592</v>
      </c>
      <c r="L196" s="18">
        <f>IF(E196&lt;&gt;0,10000*((I196/(K!$F$14-(K!$E$14*(EXP((1000000*M196)*1.867*10^-11)-1))))-1),"")+0.8</f>
        <v>4.029807816951258</v>
      </c>
      <c r="M196" s="32">
        <v>135.10631218531574</v>
      </c>
      <c r="P196" s="2"/>
    </row>
    <row r="197" spans="1:16" ht="12.75">
      <c r="A197" t="s">
        <v>376</v>
      </c>
      <c r="B197" s="21">
        <v>421</v>
      </c>
      <c r="C197" s="18" t="s">
        <v>66</v>
      </c>
      <c r="D197" s="18">
        <v>18.29958201500417</v>
      </c>
      <c r="E197" s="18">
        <v>1.9221766363799282</v>
      </c>
      <c r="F197" s="19">
        <v>0.2828745112936853</v>
      </c>
      <c r="G197" s="19">
        <v>3.405018732197544E-05</v>
      </c>
      <c r="H197" s="19">
        <v>0.0011665786848139954</v>
      </c>
      <c r="I197" s="19">
        <f aca="true" t="shared" si="3" ref="I197:I260">IF(E197&lt;&gt;0,F197-(H197*(EXP((1000000*M197)*1.867*10^-11)-1)),"")</f>
        <v>0.28287148988652877</v>
      </c>
      <c r="J197" s="18">
        <f>IF(E197&lt;&gt;0,10000*((F197/K!$F$14)-1),"")+0.8</f>
        <v>3.965348009452895</v>
      </c>
      <c r="K197" s="18">
        <f>IF(E197&lt;&gt;0,10000*((F197/K!$F$14)-1)-10000*(((F197-G197)/K!$F$14)-1),"")</f>
        <v>1.2041016080077682</v>
      </c>
      <c r="L197" s="18">
        <f>IF(E197&lt;&gt;0,10000*((I197/(K!$F$14-(K!$E$14*(EXP((1000000*M197)*1.867*10^-11)-1))))-1),"")+0.8</f>
        <v>6.937750867778457</v>
      </c>
      <c r="M197" s="32">
        <v>138.54443923778135</v>
      </c>
      <c r="P197" s="2"/>
    </row>
    <row r="198" spans="1:16" ht="12.75">
      <c r="A198" t="s">
        <v>376</v>
      </c>
      <c r="B198" s="21">
        <v>422</v>
      </c>
      <c r="C198" s="18" t="s">
        <v>67</v>
      </c>
      <c r="D198" s="18">
        <v>21.320444466583375</v>
      </c>
      <c r="E198" s="18">
        <v>2.2390335587813617</v>
      </c>
      <c r="F198" s="19">
        <v>0.2828090015273926</v>
      </c>
      <c r="G198" s="19">
        <v>2.7324902096899467E-05</v>
      </c>
      <c r="H198" s="19">
        <v>0.0014011863549649966</v>
      </c>
      <c r="I198" s="19">
        <f t="shared" si="3"/>
        <v>0.2828052903445123</v>
      </c>
      <c r="J198" s="18">
        <f>IF(E198&lt;&gt;0,10000*((F198/K!$F$14)-1),"")+0.8</f>
        <v>1.6487553226865785</v>
      </c>
      <c r="K198" s="18">
        <f>IF(E198&lt;&gt;0,10000*((F198/K!$F$14)-1)-10000*(((F198-G198)/K!$F$14)-1),"")</f>
        <v>0.9662783420938403</v>
      </c>
      <c r="L198" s="18">
        <f>IF(E198&lt;&gt;0,10000*((I198/(K!$F$14-(K!$E$14*(EXP((1000000*M198)*1.867*10^-11)-1))))-1),"")+0.8</f>
        <v>4.665753975826891</v>
      </c>
      <c r="M198" s="32">
        <v>141.67644021095015</v>
      </c>
      <c r="P198" s="2"/>
    </row>
    <row r="199" spans="1:16" ht="12.75">
      <c r="A199" t="s">
        <v>376</v>
      </c>
      <c r="B199" s="21">
        <v>423</v>
      </c>
      <c r="C199" s="18" t="s">
        <v>68</v>
      </c>
      <c r="D199" s="18">
        <v>26.32471231205768</v>
      </c>
      <c r="E199" s="18">
        <v>1.7420035734767023</v>
      </c>
      <c r="F199" s="19">
        <v>0.2828112881684021</v>
      </c>
      <c r="G199" s="19">
        <v>5.1287157288963536E-05</v>
      </c>
      <c r="H199" s="19">
        <v>0.0017167426352091523</v>
      </c>
      <c r="I199" s="19">
        <f t="shared" si="3"/>
        <v>0.2828065295057922</v>
      </c>
      <c r="J199" s="18">
        <f>IF(E199&lt;&gt;0,10000*((F199/K!$F$14)-1),"")+0.8</f>
        <v>1.729616790215082</v>
      </c>
      <c r="K199" s="18">
        <f>IF(E199&lt;&gt;0,10000*((F199/K!$F$14)-1)-10000*(((F199-G199)/K!$F$14)-1),"")</f>
        <v>1.8136448994454657</v>
      </c>
      <c r="L199" s="18">
        <f>IF(E199&lt;&gt;0,10000*((I199/(K!$F$14-(K!$E$14*(EXP((1000000*M199)*1.867*10^-11)-1))))-1),"")+0.8</f>
        <v>4.856211881573457</v>
      </c>
      <c r="M199" s="32">
        <v>148.26347811369772</v>
      </c>
      <c r="P199" s="2"/>
    </row>
    <row r="200" spans="1:16" ht="12.75">
      <c r="A200" t="s">
        <v>376</v>
      </c>
      <c r="B200" s="21">
        <v>424</v>
      </c>
      <c r="C200" s="18" t="s">
        <v>69</v>
      </c>
      <c r="D200" s="18">
        <v>7.128140800651406</v>
      </c>
      <c r="E200" s="18">
        <v>1.8933182335125451</v>
      </c>
      <c r="F200" s="19">
        <v>0.28242940898203545</v>
      </c>
      <c r="G200" s="19">
        <v>4.331257375111058E-05</v>
      </c>
      <c r="H200" s="19">
        <v>0.00043289618576762697</v>
      </c>
      <c r="I200" s="19">
        <f t="shared" si="3"/>
        <v>0.2824279020004447</v>
      </c>
      <c r="J200" s="18">
        <f>IF(E200&lt;&gt;0,10000*((F200/K!$F$14)-1),"")+0.8</f>
        <v>-11.774606784820918</v>
      </c>
      <c r="K200" s="18">
        <f>IF(E200&lt;&gt;0,10000*((F200/K!$F$14)-1)-10000*(((F200-G200)/K!$F$14)-1),"")</f>
        <v>1.531643253748216</v>
      </c>
      <c r="L200" s="18">
        <f>IF(E200&lt;&gt;0,10000*((I200/(K!$F$14-(K!$E$14*(EXP((1000000*M200)*1.867*10^-11)-1))))-1),"")+0.8</f>
        <v>-7.695158307726403</v>
      </c>
      <c r="M200" s="32">
        <v>186.13371238338604</v>
      </c>
      <c r="P200" s="2"/>
    </row>
    <row r="201" spans="1:16" ht="12.75">
      <c r="A201" t="s">
        <v>376</v>
      </c>
      <c r="B201" s="21">
        <v>425</v>
      </c>
      <c r="C201" s="18" t="s">
        <v>240</v>
      </c>
      <c r="D201" s="18">
        <v>28.78589241833135</v>
      </c>
      <c r="E201" s="18">
        <v>1.569727855734766</v>
      </c>
      <c r="F201" s="19">
        <v>0.28260896178855094</v>
      </c>
      <c r="G201" s="19">
        <v>5.435440110629796E-05</v>
      </c>
      <c r="H201" s="19">
        <v>0.0017442347064391774</v>
      </c>
      <c r="I201" s="19">
        <f t="shared" si="3"/>
        <v>0.28260264525797196</v>
      </c>
      <c r="J201" s="18">
        <f>IF(E201&lt;&gt;0,10000*((F201/K!$F$14)-1),"")+0.8</f>
        <v>-5.425160862459722</v>
      </c>
      <c r="K201" s="18">
        <f>IF(E201&lt;&gt;0,10000*((F201/K!$F$14)-1)-10000*(((F201-G201)/K!$F$14)-1),"")</f>
        <v>1.9221104763789132</v>
      </c>
      <c r="L201" s="18">
        <f>IF(E201&lt;&gt;0,10000*((I201/(K!$F$14-(K!$E$14*(EXP((1000000*M201)*1.867*10^-11)-1))))-1),"")+0.8</f>
        <v>-1.3465993961367058</v>
      </c>
      <c r="M201" s="32">
        <v>193.61730612904879</v>
      </c>
      <c r="P201" s="2"/>
    </row>
    <row r="202" spans="1:16" ht="12.75">
      <c r="A202" t="s">
        <v>376</v>
      </c>
      <c r="B202" s="21">
        <v>426</v>
      </c>
      <c r="C202" s="18" t="s">
        <v>241</v>
      </c>
      <c r="D202" s="18">
        <v>9.318959828682356</v>
      </c>
      <c r="E202" s="18">
        <v>2.202149529032258</v>
      </c>
      <c r="F202" s="19">
        <v>0.28246472878210754</v>
      </c>
      <c r="G202" s="19">
        <v>2.932822466339743E-05</v>
      </c>
      <c r="H202" s="19">
        <v>0.000618119699847279</v>
      </c>
      <c r="I202" s="19">
        <f t="shared" si="3"/>
        <v>0.2824616219189582</v>
      </c>
      <c r="J202" s="18">
        <f>IF(E202&lt;&gt;0,10000*((F202/K!$F$14)-1),"")+0.8</f>
        <v>-10.525608426629995</v>
      </c>
      <c r="K202" s="18">
        <f>IF(E202&lt;&gt;0,10000*((F202/K!$F$14)-1)-10000*(((F202-G202)/K!$F$14)-1),"")</f>
        <v>1.0371209457149533</v>
      </c>
      <c r="L202" s="18">
        <f>IF(E202&lt;&gt;0,10000*((I202/(K!$F$14-(K!$E$14*(EXP((1000000*M202)*1.867*10^-11)-1))))-1),"")+0.8</f>
        <v>-4.666565844903793</v>
      </c>
      <c r="M202" s="32">
        <v>268.54436876499034</v>
      </c>
      <c r="P202" s="2"/>
    </row>
    <row r="203" spans="1:16" ht="12.75">
      <c r="A203" t="s">
        <v>376</v>
      </c>
      <c r="B203" s="21">
        <v>427</v>
      </c>
      <c r="C203" s="18" t="s">
        <v>242</v>
      </c>
      <c r="D203" s="18">
        <v>9.153264390338723</v>
      </c>
      <c r="E203" s="18">
        <v>1.8977726109318998</v>
      </c>
      <c r="F203" s="19">
        <v>0.28240353804631807</v>
      </c>
      <c r="G203" s="19">
        <v>3.908558769197384E-05</v>
      </c>
      <c r="H203" s="19">
        <v>0.0005350533366271671</v>
      </c>
      <c r="I203" s="19">
        <f t="shared" si="3"/>
        <v>0.28240081913033727</v>
      </c>
      <c r="J203" s="18">
        <f>IF(E203&lt;&gt;0,10000*((F203/K!$F$14)-1),"")+0.8</f>
        <v>-12.68946916144511</v>
      </c>
      <c r="K203" s="18">
        <f>IF(E203&lt;&gt;0,10000*((F203/K!$F$14)-1)-10000*(((F203-G203)/K!$F$14)-1),"")</f>
        <v>1.3821662284774217</v>
      </c>
      <c r="L203" s="18">
        <f>IF(E203&lt;&gt;0,10000*((I203/(K!$F$14-(K!$E$14*(EXP((1000000*M203)*1.867*10^-11)-1))))-1),"")+0.8</f>
        <v>-6.752336696240447</v>
      </c>
      <c r="M203" s="32">
        <v>271.48964587952827</v>
      </c>
      <c r="P203" s="2"/>
    </row>
    <row r="204" spans="1:16" ht="12.75">
      <c r="A204" t="s">
        <v>376</v>
      </c>
      <c r="B204" s="21">
        <v>428</v>
      </c>
      <c r="C204" s="18" t="s">
        <v>243</v>
      </c>
      <c r="D204" s="18">
        <v>15.321367088374233</v>
      </c>
      <c r="E204" s="18">
        <v>2.235274160573477</v>
      </c>
      <c r="F204" s="19">
        <v>0.28249659233611085</v>
      </c>
      <c r="G204" s="19">
        <v>3.550500348759283E-05</v>
      </c>
      <c r="H204" s="19">
        <v>0.0010281585212963836</v>
      </c>
      <c r="I204" s="19">
        <f t="shared" si="3"/>
        <v>0.2824913466211972</v>
      </c>
      <c r="J204" s="18">
        <f>IF(E204&lt;&gt;0,10000*((F204/K!$F$14)-1),"")+0.8</f>
        <v>-9.39883175872649</v>
      </c>
      <c r="K204" s="18">
        <f>IF(E204&lt;&gt;0,10000*((F204/K!$F$14)-1)-10000*(((F204-G204)/K!$F$14)-1),"")</f>
        <v>1.2555476240816432</v>
      </c>
      <c r="L204" s="18">
        <f>IF(E204&lt;&gt;0,10000*((I204/(K!$F$14-(K!$E$14*(EXP((1000000*M204)*1.867*10^-11)-1))))-1),"")+0.8</f>
        <v>-3.524793738691435</v>
      </c>
      <c r="M204" s="32">
        <v>272.58047218409064</v>
      </c>
      <c r="P204" s="2"/>
    </row>
    <row r="205" spans="1:16" ht="12.75">
      <c r="A205" t="s">
        <v>376</v>
      </c>
      <c r="B205" s="21">
        <v>429</v>
      </c>
      <c r="C205" s="18" t="s">
        <v>244</v>
      </c>
      <c r="D205" s="18">
        <v>8.686753596249723</v>
      </c>
      <c r="E205" s="18">
        <v>1.9774839390681003</v>
      </c>
      <c r="F205" s="19">
        <v>0.282615749707759</v>
      </c>
      <c r="G205" s="19">
        <v>2.537653371295672E-05</v>
      </c>
      <c r="H205" s="19">
        <v>0.0005481728363393949</v>
      </c>
      <c r="I205" s="19">
        <f t="shared" si="3"/>
        <v>0.2826129349586802</v>
      </c>
      <c r="J205" s="18">
        <f>IF(E205&lt;&gt;0,10000*((F205/K!$F$14)-1),"")+0.8</f>
        <v>-5.185122698906054</v>
      </c>
      <c r="K205" s="18">
        <f>IF(E205&lt;&gt;0,10000*((F205/K!$F$14)-1)-10000*(((F205-G205)/K!$F$14)-1),"")</f>
        <v>0.8973790587540886</v>
      </c>
      <c r="L205" s="18">
        <f>IF(E205&lt;&gt;0,10000*((I205/(K!$F$14-(K!$E$14*(EXP((1000000*M205)*1.867*10^-11)-1))))-1),"")+0.8</f>
        <v>0.8164075990705115</v>
      </c>
      <c r="M205" s="32">
        <v>274.324900704781</v>
      </c>
      <c r="P205" s="2"/>
    </row>
    <row r="206" spans="1:16" ht="12.75">
      <c r="A206" t="s">
        <v>376</v>
      </c>
      <c r="B206" s="21">
        <v>430</v>
      </c>
      <c r="C206" s="18" t="s">
        <v>245</v>
      </c>
      <c r="D206" s="18">
        <v>5.989471331705848</v>
      </c>
      <c r="E206" s="18">
        <v>2.24836810609319</v>
      </c>
      <c r="F206" s="19">
        <v>0.2824591093125099</v>
      </c>
      <c r="G206" s="19">
        <v>3.786472451598123E-05</v>
      </c>
      <c r="H206" s="19">
        <v>0.00037164031385304215</v>
      </c>
      <c r="I206" s="19">
        <f t="shared" si="3"/>
        <v>0.2824571887084545</v>
      </c>
      <c r="J206" s="18">
        <f>IF(E206&lt;&gt;0,10000*((F206/K!$F$14)-1),"")+0.8</f>
        <v>-10.724327227049324</v>
      </c>
      <c r="K206" s="18">
        <f>IF(E206&lt;&gt;0,10000*((F206/K!$F$14)-1)-10000*(((F206-G206)/K!$F$14)-1),"")</f>
        <v>1.338993387768328</v>
      </c>
      <c r="L206" s="18">
        <f>IF(E206&lt;&gt;0,10000*((I206/(K!$F$14-(K!$E$14*(EXP((1000000*M206)*1.867*10^-11)-1))))-1),"")+0.8</f>
        <v>-4.655176461812705</v>
      </c>
      <c r="M206" s="32">
        <v>276.0901525952765</v>
      </c>
      <c r="P206" s="2"/>
    </row>
    <row r="207" spans="1:16" ht="12.75">
      <c r="A207" t="s">
        <v>376</v>
      </c>
      <c r="B207" s="21">
        <v>431</v>
      </c>
      <c r="C207" s="18" t="s">
        <v>246</v>
      </c>
      <c r="D207" s="18">
        <v>10.1692626003942</v>
      </c>
      <c r="E207" s="18">
        <v>2.1546439498207883</v>
      </c>
      <c r="F207" s="19">
        <v>0.2825427579900275</v>
      </c>
      <c r="G207" s="19">
        <v>3.6180553014566705E-05</v>
      </c>
      <c r="H207" s="19">
        <v>0.0006816551651898086</v>
      </c>
      <c r="I207" s="19">
        <f t="shared" si="3"/>
        <v>0.28253921144308597</v>
      </c>
      <c r="J207" s="18">
        <f>IF(E207&lt;&gt;0,10000*((F207/K!$F$14)-1),"")+0.8</f>
        <v>-7.766296301872889</v>
      </c>
      <c r="K207" s="18">
        <f>IF(E207&lt;&gt;0,10000*((F207/K!$F$14)-1)-10000*(((F207-G207)/K!$F$14)-1),"")</f>
        <v>1.279436781108645</v>
      </c>
      <c r="L207" s="18">
        <f>IF(E207&lt;&gt;0,10000*((I207/(K!$F$14-(K!$E$14*(EXP((1000000*M207)*1.867*10^-11)-1))))-1),"")+0.8</f>
        <v>-1.7113364877460409</v>
      </c>
      <c r="M207" s="32">
        <v>277.9516922787143</v>
      </c>
      <c r="P207" s="2"/>
    </row>
    <row r="208" spans="1:16" ht="12.75">
      <c r="A208" t="s">
        <v>376</v>
      </c>
      <c r="B208" s="21">
        <v>432</v>
      </c>
      <c r="C208" s="18" t="s">
        <v>247</v>
      </c>
      <c r="D208" s="18">
        <v>13.984177747513394</v>
      </c>
      <c r="E208" s="18">
        <v>2.2864210077060934</v>
      </c>
      <c r="F208" s="19">
        <v>0.2825504357860968</v>
      </c>
      <c r="G208" s="19">
        <v>3.61857333665882E-05</v>
      </c>
      <c r="H208" s="19">
        <v>0.0008857735358213709</v>
      </c>
      <c r="I208" s="19">
        <f t="shared" si="3"/>
        <v>0.2825457866568484</v>
      </c>
      <c r="J208" s="18">
        <f>IF(E208&lt;&gt;0,10000*((F208/K!$F$14)-1),"")+0.8</f>
        <v>-7.494789819234261</v>
      </c>
      <c r="K208" s="18">
        <f>IF(E208&lt;&gt;0,10000*((F208/K!$F$14)-1)-10000*(((F208-G208)/K!$F$14)-1),"")</f>
        <v>1.2796199715903178</v>
      </c>
      <c r="L208" s="18">
        <f>IF(E208&lt;&gt;0,10000*((I208/(K!$F$14-(K!$E$14*(EXP((1000000*M208)*1.867*10^-11)-1))))-1),"")+0.8</f>
        <v>-1.4242126705662723</v>
      </c>
      <c r="M208" s="32">
        <v>280.3931196995566</v>
      </c>
      <c r="P208" s="2"/>
    </row>
    <row r="209" spans="1:16" ht="12.75">
      <c r="A209" t="s">
        <v>376</v>
      </c>
      <c r="B209" s="21">
        <v>433</v>
      </c>
      <c r="C209" s="18" t="s">
        <v>248</v>
      </c>
      <c r="D209" s="18">
        <v>17.735563407249863</v>
      </c>
      <c r="E209" s="18">
        <v>2.3592161476702507</v>
      </c>
      <c r="F209" s="19">
        <v>0.2825091267770662</v>
      </c>
      <c r="G209" s="19">
        <v>3.653226184263902E-05</v>
      </c>
      <c r="H209" s="19">
        <v>0.001135528185643201</v>
      </c>
      <c r="I209" s="19">
        <f t="shared" si="3"/>
        <v>0.28250304175369406</v>
      </c>
      <c r="J209" s="18">
        <f>IF(E209&lt;&gt;0,10000*((F209/K!$F$14)-1),"")+0.8</f>
        <v>-8.955581906176757</v>
      </c>
      <c r="K209" s="18">
        <f>IF(E209&lt;&gt;0,10000*((F209/K!$F$14)-1)-10000*(((F209-G209)/K!$F$14)-1),"")</f>
        <v>1.2918741037404313</v>
      </c>
      <c r="L209" s="18">
        <f>IF(E209&lt;&gt;0,10000*((I209/(K!$F$14-(K!$E$14*(EXP((1000000*M209)*1.867*10^-11)-1))))-1),"")+0.8</f>
        <v>-2.8058781509806794</v>
      </c>
      <c r="M209" s="32">
        <v>286.25887752158496</v>
      </c>
      <c r="P209" s="2"/>
    </row>
    <row r="210" spans="1:16" ht="12.75">
      <c r="A210" t="s">
        <v>376</v>
      </c>
      <c r="B210" s="21">
        <v>434</v>
      </c>
      <c r="C210" s="18" t="s">
        <v>249</v>
      </c>
      <c r="D210" s="18">
        <v>11.112973122823137</v>
      </c>
      <c r="E210" s="18">
        <v>2.1804733256272404</v>
      </c>
      <c r="F210" s="19">
        <v>0.2825728840543457</v>
      </c>
      <c r="G210" s="19">
        <v>3.963716044846737E-05</v>
      </c>
      <c r="H210" s="19">
        <v>0.000797222630658818</v>
      </c>
      <c r="I210" s="19">
        <f t="shared" si="3"/>
        <v>0.28256820568960966</v>
      </c>
      <c r="J210" s="18">
        <f>IF(E210&lt;&gt;0,10000*((F210/K!$F$14)-1),"")+0.8</f>
        <v>-6.7009617078092285</v>
      </c>
      <c r="K210" s="18">
        <f>IF(E210&lt;&gt;0,10000*((F210/K!$F$14)-1)-10000*(((F210-G210)/K!$F$14)-1),"")</f>
        <v>1.40167125018964</v>
      </c>
      <c r="L210" s="18">
        <f>IF(E210&lt;&gt;0,10000*((I210/(K!$F$14-(K!$E$14*(EXP((1000000*M210)*1.867*10^-11)-1))))-1),"")+0.8</f>
        <v>0.10575728760651093</v>
      </c>
      <c r="M210" s="32">
        <v>313.39997276943177</v>
      </c>
      <c r="P210" s="2"/>
    </row>
    <row r="211" spans="1:16" ht="12.75">
      <c r="A211" t="s">
        <v>376</v>
      </c>
      <c r="B211" s="21">
        <v>435</v>
      </c>
      <c r="C211" s="18" t="s">
        <v>250</v>
      </c>
      <c r="D211" s="18">
        <v>7.897114437394137</v>
      </c>
      <c r="E211" s="18">
        <v>2.0373069123655916</v>
      </c>
      <c r="F211" s="19">
        <v>0.28220049078382264</v>
      </c>
      <c r="G211" s="19">
        <v>3.594239837504458E-05</v>
      </c>
      <c r="H211" s="19">
        <v>0.0004415852132353432</v>
      </c>
      <c r="I211" s="19">
        <f t="shared" si="3"/>
        <v>0.28219480625587723</v>
      </c>
      <c r="J211" s="18">
        <f>IF(E211&lt;&gt;0,10000*((F211/K!$F$14)-1),"")+0.8</f>
        <v>-19.869739065981573</v>
      </c>
      <c r="K211" s="18">
        <f>IF(E211&lt;&gt;0,10000*((F211/K!$F$14)-1)-10000*(((F211-G211)/K!$F$14)-1),"")</f>
        <v>1.271015024667534</v>
      </c>
      <c r="L211" s="18">
        <f>IF(E211&lt;&gt;0,10000*((I211/(K!$F$14-(K!$E$14*(EXP((1000000*M211)*1.867*10^-11)-1))))-1),"")+0.8</f>
        <v>-4.783830450072158</v>
      </c>
      <c r="M211" s="32">
        <v>685.1017976930444</v>
      </c>
      <c r="P211" s="2"/>
    </row>
    <row r="212" spans="1:16" ht="12.75">
      <c r="A212" t="s">
        <v>376</v>
      </c>
      <c r="B212" s="21">
        <v>436</v>
      </c>
      <c r="C212" s="18" t="s">
        <v>251</v>
      </c>
      <c r="D212" s="18">
        <v>10.920361666916452</v>
      </c>
      <c r="E212" s="18">
        <v>1.75326193172043</v>
      </c>
      <c r="F212" s="19">
        <v>0.2821367844257056</v>
      </c>
      <c r="G212" s="19">
        <v>4.660558780059586E-05</v>
      </c>
      <c r="H212" s="19">
        <v>0.0006129240141054563</v>
      </c>
      <c r="I212" s="19">
        <f t="shared" si="3"/>
        <v>0.2821265017957613</v>
      </c>
      <c r="J212" s="18">
        <f>IF(E212&lt;&gt;0,10000*((F212/K!$F$14)-1),"")+0.8</f>
        <v>-22.12255863268533</v>
      </c>
      <c r="K212" s="18">
        <f>IF(E212&lt;&gt;0,10000*((F212/K!$F$14)-1)-10000*(((F212-G212)/K!$F$14)-1),"")</f>
        <v>1.6480926428430465</v>
      </c>
      <c r="L212" s="18">
        <f>IF(E212&lt;&gt;0,10000*((I212/(K!$F$14-(K!$E$14*(EXP((1000000*M212)*1.867*10^-11)-1))))-1),"")+0.8</f>
        <v>-2.5595168379574327</v>
      </c>
      <c r="M212" s="32">
        <v>891.1186311855233</v>
      </c>
      <c r="P212" s="2"/>
    </row>
    <row r="213" spans="1:16" ht="12.75">
      <c r="A213" t="s">
        <v>376</v>
      </c>
      <c r="B213" s="21">
        <v>437</v>
      </c>
      <c r="C213" s="18" t="s">
        <v>252</v>
      </c>
      <c r="D213" s="18">
        <v>4.808637804800116</v>
      </c>
      <c r="E213" s="18">
        <v>2.1542709129032263</v>
      </c>
      <c r="F213" s="19">
        <v>0.28214246108218427</v>
      </c>
      <c r="G213" s="19">
        <v>3.0442485184012505E-05</v>
      </c>
      <c r="H213" s="19">
        <v>0.0002808102755778747</v>
      </c>
      <c r="I213" s="19">
        <f t="shared" si="3"/>
        <v>0.2821367674854016</v>
      </c>
      <c r="J213" s="18">
        <f>IF(E213&lt;&gt;0,10000*((F213/K!$F$14)-1),"")+0.8</f>
        <v>-21.92181755806457</v>
      </c>
      <c r="K213" s="18">
        <f>IF(E213&lt;&gt;0,10000*((F213/K!$F$14)-1)-10000*(((F213-G213)/K!$F$14)-1),"")</f>
        <v>1.0765240442045538</v>
      </c>
      <c r="L213" s="18">
        <f>IF(E213&lt;&gt;0,10000*((I213/(K!$F$14-(K!$E$14*(EXP((1000000*M213)*1.867*10^-11)-1))))-1),"")+0.8</f>
        <v>1.9707622357093328</v>
      </c>
      <c r="M213" s="32">
        <v>1075.1358722933844</v>
      </c>
      <c r="P213" s="2"/>
    </row>
    <row r="214" spans="1:16" ht="12.75">
      <c r="A214" t="s">
        <v>376</v>
      </c>
      <c r="B214" s="21">
        <v>438</v>
      </c>
      <c r="C214" s="18" t="s">
        <v>253</v>
      </c>
      <c r="D214" s="18">
        <v>21.587002731059844</v>
      </c>
      <c r="E214" s="18">
        <v>1.6169733100358423</v>
      </c>
      <c r="F214" s="19">
        <v>0.2821716421215503</v>
      </c>
      <c r="G214" s="19">
        <v>4.281203271373844E-05</v>
      </c>
      <c r="H214" s="19">
        <v>0.0012267340598826621</v>
      </c>
      <c r="I214" s="19">
        <f t="shared" si="3"/>
        <v>0.28214357849828176</v>
      </c>
      <c r="J214" s="18">
        <f>IF(E214&lt;&gt;0,10000*((F214/K!$F$14)-1),"")+0.8</f>
        <v>-20.889901460462124</v>
      </c>
      <c r="K214" s="18">
        <f>IF(E214&lt;&gt;0,10000*((F214/K!$F$14)-1)-10000*(((F214-G214)/K!$F$14)-1),"")</f>
        <v>1.5139428439880902</v>
      </c>
      <c r="L214" s="18">
        <f>IF(E214&lt;&gt;0,10000*((I214/(K!$F$14-(K!$E$14*(EXP((1000000*M214)*1.867*10^-11)-1))))-1),"")+0.8</f>
        <v>5.311636200845714</v>
      </c>
      <c r="M214" s="32">
        <v>1211.5130593724598</v>
      </c>
      <c r="P214" s="2"/>
    </row>
    <row r="215" spans="1:16" ht="12.75">
      <c r="A215" t="s">
        <v>376</v>
      </c>
      <c r="B215" s="21">
        <v>439</v>
      </c>
      <c r="C215" s="18" t="s">
        <v>254</v>
      </c>
      <c r="D215" s="18">
        <v>14.213970674339544</v>
      </c>
      <c r="E215" s="18">
        <v>2.0943460403225806</v>
      </c>
      <c r="F215" s="19">
        <v>0.28196964868617674</v>
      </c>
      <c r="G215" s="19">
        <v>3.912484459352664E-05</v>
      </c>
      <c r="H215" s="19">
        <v>0.0008794311577696652</v>
      </c>
      <c r="I215" s="19">
        <f t="shared" si="3"/>
        <v>0.28194421354535604</v>
      </c>
      <c r="J215" s="18">
        <f>IF(E215&lt;&gt;0,10000*((F215/K!$F$14)-1),"")+0.8</f>
        <v>-28.03290534587246</v>
      </c>
      <c r="K215" s="18">
        <f>IF(E215&lt;&gt;0,10000*((F215/K!$F$14)-1)-10000*(((F215-G215)/K!$F$14)-1),"")</f>
        <v>1.383554452800695</v>
      </c>
      <c r="L215" s="18">
        <f>IF(E215&lt;&gt;0,10000*((I215/(K!$F$14-(K!$E$14*(EXP((1000000*M215)*1.867*10^-11)-1))))-1),"")+0.8</f>
        <v>5.448527364661259</v>
      </c>
      <c r="M215" s="32">
        <v>1527.151022432735</v>
      </c>
      <c r="P215" s="2"/>
    </row>
    <row r="216" spans="1:16" ht="12.75">
      <c r="A216" t="s">
        <v>376</v>
      </c>
      <c r="B216" s="21">
        <v>440</v>
      </c>
      <c r="C216" s="18" t="s">
        <v>255</v>
      </c>
      <c r="D216" s="18">
        <v>14.338347686506982</v>
      </c>
      <c r="E216" s="18">
        <v>2.071492038172043</v>
      </c>
      <c r="F216" s="19">
        <v>0.28172931104970067</v>
      </c>
      <c r="G216" s="19">
        <v>3.696437896453434E-05</v>
      </c>
      <c r="H216" s="19">
        <v>0.0008145276407358875</v>
      </c>
      <c r="I216" s="19">
        <f t="shared" si="3"/>
        <v>0.2817032193258476</v>
      </c>
      <c r="J216" s="18">
        <f>IF(E216&lt;&gt;0,10000*((F216/K!$F$14)-1),"")+0.8</f>
        <v>-36.53185813601603</v>
      </c>
      <c r="K216" s="18">
        <f>IF(E216&lt;&gt;0,10000*((F216/K!$F$14)-1)-10000*(((F216-G216)/K!$F$14)-1),"")</f>
        <v>1.3071548690546422</v>
      </c>
      <c r="L216" s="18">
        <f>IF(E216&lt;&gt;0,10000*((I216/(K!$F$14-(K!$E$14*(EXP((1000000*M216)*1.867*10^-11)-1))))-1),"")+0.8</f>
        <v>0.6057025959707911</v>
      </c>
      <c r="M216" s="32">
        <v>1688.8374736939402</v>
      </c>
      <c r="P216" s="2"/>
    </row>
    <row r="217" spans="9:16" ht="12.75">
      <c r="I217" s="19">
        <f t="shared" si="3"/>
      </c>
      <c r="P217" s="2"/>
    </row>
    <row r="218" spans="1:16" ht="12.75">
      <c r="A218" t="s">
        <v>377</v>
      </c>
      <c r="B218" s="21">
        <v>938</v>
      </c>
      <c r="C218" s="18" t="s">
        <v>117</v>
      </c>
      <c r="D218" s="18">
        <v>11.968882433807336</v>
      </c>
      <c r="E218" s="18">
        <v>2.8833676419354837</v>
      </c>
      <c r="F218" s="19">
        <v>0.2830584988685996</v>
      </c>
      <c r="G218" s="19">
        <v>3.6413563369469075E-05</v>
      </c>
      <c r="H218" s="19">
        <v>0.0007738509262259367</v>
      </c>
      <c r="I218" s="19">
        <f t="shared" si="3"/>
        <v>0.2830582453078031</v>
      </c>
      <c r="J218" s="18">
        <f>IF(E218&lt;&gt;0,10000*((F218/K!$F$14)-1),"")+0.8</f>
        <v>10.471618671414085</v>
      </c>
      <c r="K218" s="18">
        <f>IF(E218&lt;&gt;0,10000*((F218/K!$F$14)-1)-10000*(((F218-G218)/K!$F$14)-1),"")</f>
        <v>1.287676622505618</v>
      </c>
      <c r="L218" s="18">
        <f>IF(E218&lt;&gt;0,10000*((I218/(K!$F$14-(K!$E$14*(EXP((1000000*M218)*1.867*10^-11)-1))))-1),"")+0.8</f>
        <v>10.85236436466328</v>
      </c>
      <c r="M218" s="32">
        <v>17.547261232986553</v>
      </c>
      <c r="P218" s="2"/>
    </row>
    <row r="219" spans="1:16" ht="12.75">
      <c r="A219" t="s">
        <v>377</v>
      </c>
      <c r="B219" s="21">
        <v>939</v>
      </c>
      <c r="C219" s="18" t="s">
        <v>118</v>
      </c>
      <c r="D219" s="18">
        <v>9.74794208871627</v>
      </c>
      <c r="E219" s="18">
        <v>3.207436533333332</v>
      </c>
      <c r="F219" s="19">
        <v>0.28310309119547233</v>
      </c>
      <c r="G219" s="19">
        <v>4.2562616322921616E-05</v>
      </c>
      <c r="H219" s="19">
        <v>0.0007927396933681925</v>
      </c>
      <c r="I219" s="19">
        <f t="shared" si="3"/>
        <v>0.2831019527024059</v>
      </c>
      <c r="J219" s="18">
        <f>IF(E219&lt;&gt;0,10000*((F219/K!$F$14)-1),"")+0.8</f>
        <v>12.048517264788039</v>
      </c>
      <c r="K219" s="18">
        <f>IF(E219&lt;&gt;0,10000*((F219/K!$F$14)-1)-10000*(((F219-G219)/K!$F$14)-1),"")</f>
        <v>1.5051228432505503</v>
      </c>
      <c r="L219" s="18">
        <f>IF(E219&lt;&gt;0,10000*((I219/(K!$F$14-(K!$E$14*(EXP((1000000*M219)*1.867*10^-11)-1))))-1),"")+0.8</f>
        <v>13.716868660450832</v>
      </c>
      <c r="M219" s="32">
        <v>76.86768437117723</v>
      </c>
      <c r="P219" s="2"/>
    </row>
    <row r="220" spans="1:16" ht="12.75">
      <c r="A220" t="s">
        <v>377</v>
      </c>
      <c r="B220" s="21">
        <v>940</v>
      </c>
      <c r="C220" s="18" t="s">
        <v>119</v>
      </c>
      <c r="D220" s="18">
        <v>14.325108866655698</v>
      </c>
      <c r="E220" s="18">
        <v>2.4626720663082446</v>
      </c>
      <c r="F220" s="19">
        <v>0.2830529767006357</v>
      </c>
      <c r="G220" s="19">
        <v>5.100269506647663E-05</v>
      </c>
      <c r="H220" s="19">
        <v>0.000994742073942657</v>
      </c>
      <c r="I220" s="19">
        <f t="shared" si="3"/>
        <v>0.2830507336721347</v>
      </c>
      <c r="J220" s="18">
        <f>IF(E220&lt;&gt;0,10000*((F220/K!$F$14)-1),"")+0.8</f>
        <v>10.27634070532999</v>
      </c>
      <c r="K220" s="18">
        <f>IF(E220&lt;&gt;0,10000*((F220/K!$F$14)-1)-10000*(((F220-G220)/K!$F$14)-1),"")</f>
        <v>1.8035855885734087</v>
      </c>
      <c r="L220" s="18">
        <f>IF(E220&lt;&gt;0,10000*((I220/(K!$F$14-(K!$E$14*(EXP((1000000*M220)*1.867*10^-11)-1))))-1),"")+0.8</f>
        <v>12.879470656252145</v>
      </c>
      <c r="M220" s="32">
        <v>120.63985431903514</v>
      </c>
      <c r="P220" s="2"/>
    </row>
    <row r="221" spans="1:16" ht="12.75">
      <c r="A221" t="s">
        <v>377</v>
      </c>
      <c r="B221" s="21">
        <v>956</v>
      </c>
      <c r="C221" s="18" t="s">
        <v>142</v>
      </c>
      <c r="D221" s="18">
        <v>14.0332354743572</v>
      </c>
      <c r="E221" s="18">
        <v>2.2490630455197134</v>
      </c>
      <c r="F221" s="19">
        <v>0.2830255969565047</v>
      </c>
      <c r="G221" s="19">
        <v>3.3470638037793006E-05</v>
      </c>
      <c r="H221" s="19">
        <v>0.0009780962649734966</v>
      </c>
      <c r="I221" s="19">
        <f t="shared" si="3"/>
        <v>0.28302336579358484</v>
      </c>
      <c r="J221" s="18">
        <f>IF(E221&lt;&gt;0,10000*((F221/K!$F$14)-1),"")+0.8</f>
        <v>9.30812300881243</v>
      </c>
      <c r="K221" s="18">
        <f>IF(E221&lt;&gt;0,10000*((F221/K!$F$14)-1)-10000*(((F221-G221)/K!$F$14)-1),"")</f>
        <v>1.1836072648052642</v>
      </c>
      <c r="L221" s="18">
        <f>IF(E221&lt;&gt;0,10000*((I221/(K!$F$14-(K!$E$14*(EXP((1000000*M221)*1.867*10^-11)-1))))-1),"")+0.8</f>
        <v>11.942638508565562</v>
      </c>
      <c r="M221" s="32">
        <v>122.0423311966886</v>
      </c>
      <c r="P221" s="2"/>
    </row>
    <row r="222" spans="1:16" ht="12.75">
      <c r="A222" t="s">
        <v>377</v>
      </c>
      <c r="B222" s="21">
        <v>945</v>
      </c>
      <c r="C222" s="18" t="s">
        <v>50</v>
      </c>
      <c r="D222" s="18">
        <v>10.908928475571154</v>
      </c>
      <c r="E222" s="18">
        <v>2.7030881973118275</v>
      </c>
      <c r="F222" s="19">
        <v>0.2829723802322876</v>
      </c>
      <c r="G222" s="19">
        <v>3.7508425801693276E-05</v>
      </c>
      <c r="H222" s="19">
        <v>0.0007191217712458655</v>
      </c>
      <c r="I222" s="19">
        <f t="shared" si="3"/>
        <v>0.28297073439797116</v>
      </c>
      <c r="J222" s="18">
        <f>IF(E222&lt;&gt;0,10000*((F222/K!$F$14)-1),"")+0.8</f>
        <v>7.426243693532707</v>
      </c>
      <c r="K222" s="18">
        <f>IF(E222&lt;&gt;0,10000*((F222/K!$F$14)-1)-10000*(((F222-G222)/K!$F$14)-1),"")</f>
        <v>1.3263937550322957</v>
      </c>
      <c r="L222" s="18">
        <f>IF(E222&lt;&gt;0,10000*((I222/(K!$F$14-(K!$E$14*(EXP((1000000*M222)*1.867*10^-11)-1))))-1),"")+0.8</f>
        <v>10.089928297993023</v>
      </c>
      <c r="M222" s="32">
        <v>122.44550665756437</v>
      </c>
      <c r="P222" s="2"/>
    </row>
    <row r="223" spans="1:16" ht="12.75">
      <c r="A223" t="s">
        <v>377</v>
      </c>
      <c r="B223" s="21">
        <v>941</v>
      </c>
      <c r="C223" s="18" t="s">
        <v>128</v>
      </c>
      <c r="D223" s="18">
        <v>20.85931997143708</v>
      </c>
      <c r="E223" s="18">
        <v>2.591508549641577</v>
      </c>
      <c r="F223" s="19">
        <v>0.28294001341611363</v>
      </c>
      <c r="G223" s="19">
        <v>3.418400279948672E-05</v>
      </c>
      <c r="H223" s="19">
        <v>0.0014132162446510723</v>
      </c>
      <c r="I223" s="19">
        <f t="shared" si="3"/>
        <v>0.28293677094839464</v>
      </c>
      <c r="J223" s="18">
        <f>IF(E223&lt;&gt;0,10000*((F223/K!$F$14)-1),"")+0.8</f>
        <v>6.281670389646531</v>
      </c>
      <c r="K223" s="18">
        <f>IF(E223&lt;&gt;0,10000*((F223/K!$F$14)-1)-10000*(((F223-G223)/K!$F$14)-1),"")</f>
        <v>1.2088336651339127</v>
      </c>
      <c r="L223" s="18">
        <f>IF(E223&lt;&gt;0,10000*((I223/(K!$F$14-(K!$E$14*(EXP((1000000*M223)*1.867*10^-11)-1))))-1),"")+0.8</f>
        <v>8.895366624363277</v>
      </c>
      <c r="M223" s="32">
        <v>122.75098270003534</v>
      </c>
      <c r="P223" s="2"/>
    </row>
    <row r="224" spans="1:16" ht="12.75">
      <c r="A224" t="s">
        <v>377</v>
      </c>
      <c r="B224" s="21">
        <v>942</v>
      </c>
      <c r="C224" s="18" t="s">
        <v>129</v>
      </c>
      <c r="D224" s="18">
        <v>10.639977917508107</v>
      </c>
      <c r="E224" s="18">
        <v>2.6368144836917566</v>
      </c>
      <c r="F224" s="19">
        <v>0.28293417074455324</v>
      </c>
      <c r="G224" s="19">
        <v>2.8915765358671856E-05</v>
      </c>
      <c r="H224" s="19">
        <v>0.0007492460927028717</v>
      </c>
      <c r="I224" s="19">
        <f t="shared" si="3"/>
        <v>0.2829324392332075</v>
      </c>
      <c r="J224" s="18">
        <f>IF(E224&lt;&gt;0,10000*((F224/K!$F$14)-1),"")+0.8</f>
        <v>6.075058597635773</v>
      </c>
      <c r="K224" s="18">
        <f>IF(E224&lt;&gt;0,10000*((F224/K!$F$14)-1)-10000*(((F224-G224)/K!$F$14)-1),"")</f>
        <v>1.0225353310366891</v>
      </c>
      <c r="L224" s="18">
        <f>IF(E224&lt;&gt;0,10000*((I224/(K!$F$14-(K!$E$14*(EXP((1000000*M224)*1.867*10^-11)-1))))-1),"")+0.8</f>
        <v>8.76190815717024</v>
      </c>
      <c r="M224" s="32">
        <v>123.63891667202559</v>
      </c>
      <c r="P224" s="2"/>
    </row>
    <row r="225" spans="1:16" ht="12.75">
      <c r="A225" t="s">
        <v>377</v>
      </c>
      <c r="B225" s="21">
        <v>943</v>
      </c>
      <c r="C225" s="18" t="s">
        <v>130</v>
      </c>
      <c r="D225" s="18">
        <v>29.12808931981219</v>
      </c>
      <c r="E225" s="18">
        <v>2.3990403958781368</v>
      </c>
      <c r="F225" s="19">
        <v>0.28299981722905915</v>
      </c>
      <c r="G225" s="19">
        <v>4.017796798649175E-05</v>
      </c>
      <c r="H225" s="19">
        <v>0.001950391601206259</v>
      </c>
      <c r="I225" s="19">
        <f t="shared" si="3"/>
        <v>0.28299526858225155</v>
      </c>
      <c r="J225" s="18">
        <f>IF(E225&lt;&gt;0,10000*((F225/K!$F$14)-1),"")+0.8</f>
        <v>8.396485989678215</v>
      </c>
      <c r="K225" s="18">
        <f>IF(E225&lt;&gt;0,10000*((F225/K!$F$14)-1)-10000*(((F225-G225)/K!$F$14)-1),"")</f>
        <v>1.4207955862755028</v>
      </c>
      <c r="L225" s="18">
        <f>IF(E225&lt;&gt;0,10000*((I225/(K!$F$14-(K!$E$14*(EXP((1000000*M225)*1.867*10^-11)-1))))-1),"")+0.8</f>
        <v>11.009506580320938</v>
      </c>
      <c r="M225" s="32">
        <v>124.76999192616651</v>
      </c>
      <c r="P225" s="2"/>
    </row>
    <row r="226" spans="1:16" ht="12.75">
      <c r="A226" t="s">
        <v>377</v>
      </c>
      <c r="B226" s="21">
        <v>944</v>
      </c>
      <c r="C226" s="18" t="s">
        <v>131</v>
      </c>
      <c r="D226" s="18">
        <v>13.50386220679271</v>
      </c>
      <c r="E226" s="18">
        <v>2.6195821881720427</v>
      </c>
      <c r="F226" s="19">
        <v>0.2829424657851929</v>
      </c>
      <c r="G226" s="19">
        <v>4.002338198720829E-05</v>
      </c>
      <c r="H226" s="19">
        <v>0.0009384913508426002</v>
      </c>
      <c r="I226" s="19">
        <f t="shared" si="3"/>
        <v>0.2829402675948164</v>
      </c>
      <c r="J226" s="18">
        <f>IF(E226&lt;&gt;0,10000*((F226/K!$F$14)-1),"")+0.8</f>
        <v>6.36839242508822</v>
      </c>
      <c r="K226" s="18">
        <f>IF(E226&lt;&gt;0,10000*((F226/K!$F$14)-1)-10000*(((F226-G226)/K!$F$14)-1),"")</f>
        <v>1.4153290304363964</v>
      </c>
      <c r="L226" s="18">
        <f>IF(E226&lt;&gt;0,10000*((I226/(K!$F$14-(K!$E$14*(EXP((1000000*M226)*1.867*10^-11)-1))))-1),"")+0.8</f>
        <v>9.075992340107675</v>
      </c>
      <c r="M226" s="32">
        <v>125.30909407343175</v>
      </c>
      <c r="P226" s="2"/>
    </row>
    <row r="227" spans="1:16" ht="12.75">
      <c r="A227" t="s">
        <v>377</v>
      </c>
      <c r="B227" s="21">
        <v>946</v>
      </c>
      <c r="C227" s="18" t="s">
        <v>132</v>
      </c>
      <c r="D227" s="18">
        <v>14.655269814332692</v>
      </c>
      <c r="E227" s="18">
        <v>2.6024122032258066</v>
      </c>
      <c r="F227" s="19">
        <v>0.2830276935037708</v>
      </c>
      <c r="G227" s="19">
        <v>3.6342007052473675E-05</v>
      </c>
      <c r="H227" s="19">
        <v>0.0010368338322175382</v>
      </c>
      <c r="I227" s="19">
        <f t="shared" si="3"/>
        <v>0.2830252495240748</v>
      </c>
      <c r="J227" s="18">
        <f>IF(E227&lt;&gt;0,10000*((F227/K!$F$14)-1),"")+0.8</f>
        <v>9.382262275962372</v>
      </c>
      <c r="K227" s="18">
        <f>IF(E227&lt;&gt;0,10000*((F227/K!$F$14)-1)-10000*(((F227-G227)/K!$F$14)-1),"")</f>
        <v>1.2851462083385279</v>
      </c>
      <c r="L227" s="18">
        <f>IF(E227&lt;&gt;0,10000*((I227/(K!$F$14-(K!$E$14*(EXP((1000000*M227)*1.867*10^-11)-1))))-1),"")+0.8</f>
        <v>12.099732296956578</v>
      </c>
      <c r="M227" s="32">
        <v>126.10513391190347</v>
      </c>
      <c r="P227" s="2"/>
    </row>
    <row r="228" spans="1:16" ht="12.75">
      <c r="A228" t="s">
        <v>377</v>
      </c>
      <c r="B228" s="21">
        <v>947</v>
      </c>
      <c r="C228" s="18" t="s">
        <v>133</v>
      </c>
      <c r="D228" s="18">
        <v>14.596761166527005</v>
      </c>
      <c r="E228" s="18">
        <v>2.6040230817204297</v>
      </c>
      <c r="F228" s="19">
        <v>0.282928255979692</v>
      </c>
      <c r="G228" s="19">
        <v>3.5388898568427735E-05</v>
      </c>
      <c r="H228" s="19">
        <v>0.0009854519931760078</v>
      </c>
      <c r="I228" s="19">
        <f t="shared" si="3"/>
        <v>0.28292590984466326</v>
      </c>
      <c r="J228" s="18">
        <f>IF(E228&lt;&gt;0,10000*((F228/K!$F$14)-1),"")+0.8</f>
        <v>5.865897402336539</v>
      </c>
      <c r="K228" s="18">
        <f>IF(E228&lt;&gt;0,10000*((F228/K!$F$14)-1)-10000*(((F228-G228)/K!$F$14)-1),"")</f>
        <v>1.2514418575371167</v>
      </c>
      <c r="L228" s="18">
        <f>IF(E228&lt;&gt;0,10000*((I228/(K!$F$14-(K!$E$14*(EXP((1000000*M228)*1.867*10^-11)-1))))-1),"")+0.8</f>
        <v>8.61393072254888</v>
      </c>
      <c r="M228" s="32">
        <v>127.36694966254595</v>
      </c>
      <c r="P228" s="2"/>
    </row>
    <row r="229" spans="1:16" ht="12.75">
      <c r="A229" t="s">
        <v>377</v>
      </c>
      <c r="B229" s="21">
        <v>948</v>
      </c>
      <c r="C229" s="18" t="s">
        <v>134</v>
      </c>
      <c r="D229" s="18">
        <v>12.117760585584968</v>
      </c>
      <c r="E229" s="18">
        <v>2.755909764874551</v>
      </c>
      <c r="F229" s="19">
        <v>0.2830048982962489</v>
      </c>
      <c r="G229" s="19">
        <v>3.8697797411736264E-05</v>
      </c>
      <c r="H229" s="19">
        <v>0.0008227396060755602</v>
      </c>
      <c r="I229" s="19">
        <f t="shared" si="3"/>
        <v>0.2830029084248573</v>
      </c>
      <c r="J229" s="18">
        <f>IF(E229&lt;&gt;0,10000*((F229/K!$F$14)-1),"")+0.8</f>
        <v>8.576165505557487</v>
      </c>
      <c r="K229" s="18">
        <f>IF(E229&lt;&gt;0,10000*((F229/K!$F$14)-1)-10000*(((F229-G229)/K!$F$14)-1),"")</f>
        <v>1.3684529735202844</v>
      </c>
      <c r="L229" s="18">
        <f>IF(E229&lt;&gt;0,10000*((I229/(K!$F$14-(K!$E$14*(EXP((1000000*M229)*1.867*10^-11)-1))))-1),"")+0.8</f>
        <v>11.38256673503566</v>
      </c>
      <c r="M229" s="32">
        <v>129.38788794895038</v>
      </c>
      <c r="P229" s="2"/>
    </row>
    <row r="230" spans="1:16" ht="12.75">
      <c r="A230" t="s">
        <v>377</v>
      </c>
      <c r="B230" s="21">
        <v>949</v>
      </c>
      <c r="C230" s="18" t="s">
        <v>135</v>
      </c>
      <c r="D230" s="18">
        <v>25.24543081164931</v>
      </c>
      <c r="E230" s="18">
        <v>2.502455821505376</v>
      </c>
      <c r="F230" s="19">
        <v>0.28276341884478134</v>
      </c>
      <c r="G230" s="19">
        <v>3.347097288890387E-05</v>
      </c>
      <c r="H230" s="19">
        <v>0.0015022431731258068</v>
      </c>
      <c r="I230" s="19">
        <f t="shared" si="3"/>
        <v>0.2827581460403073</v>
      </c>
      <c r="J230" s="18">
        <f>IF(E230&lt;&gt;0,10000*((F230/K!$F$14)-1),"")+0.8</f>
        <v>0.03683522044415288</v>
      </c>
      <c r="K230" s="18">
        <f>IF(E230&lt;&gt;0,10000*((F230/K!$F$14)-1)-10000*(((F230-G230)/K!$F$14)-1),"")</f>
        <v>1.183619105996625</v>
      </c>
      <c r="L230" s="18">
        <f>IF(E230&lt;&gt;0,10000*((I230/(K!$F$14-(K!$E$14*(EXP((1000000*M230)*1.867*10^-11)-1))))-1),"")+0.8</f>
        <v>4.02218279714459</v>
      </c>
      <c r="M230" s="32">
        <v>187.67051493317868</v>
      </c>
      <c r="P230" s="2"/>
    </row>
    <row r="231" spans="1:16" ht="12.75">
      <c r="A231" t="s">
        <v>377</v>
      </c>
      <c r="B231" s="21">
        <v>950</v>
      </c>
      <c r="C231" s="18" t="s">
        <v>136</v>
      </c>
      <c r="D231" s="18">
        <v>11.22788660994322</v>
      </c>
      <c r="E231" s="18">
        <v>2.4145562073476707</v>
      </c>
      <c r="F231" s="19">
        <v>0.28217176027340785</v>
      </c>
      <c r="G231" s="19">
        <v>3.229948975888257E-05</v>
      </c>
      <c r="H231" s="19">
        <v>0.0006493946728095321</v>
      </c>
      <c r="I231" s="19">
        <f t="shared" si="3"/>
        <v>0.2821667091126679</v>
      </c>
      <c r="J231" s="18">
        <f>IF(E231&lt;&gt;0,10000*((F231/K!$F$14)-1),"")+0.8</f>
        <v>-20.885723308950688</v>
      </c>
      <c r="K231" s="18">
        <f>IF(E231&lt;&gt;0,10000*((F231/K!$F$14)-1)-10000*(((F231-G231)/K!$F$14)-1),"")</f>
        <v>1.1421924698573598</v>
      </c>
      <c r="L231" s="18">
        <f>IF(E231&lt;&gt;0,10000*((I231/(K!$F$14-(K!$E$14*(EXP((1000000*M231)*1.867*10^-11)-1))))-1),"")+0.8</f>
        <v>-11.834034138879757</v>
      </c>
      <c r="M231" s="32">
        <v>415.00618603515295</v>
      </c>
      <c r="P231" s="2"/>
    </row>
    <row r="232" spans="1:16" ht="12.75">
      <c r="A232" t="s">
        <v>377</v>
      </c>
      <c r="B232" s="21">
        <v>951</v>
      </c>
      <c r="C232" s="18" t="s">
        <v>137</v>
      </c>
      <c r="D232" s="18">
        <v>16.631189869351463</v>
      </c>
      <c r="E232" s="18">
        <v>2.881849415591397</v>
      </c>
      <c r="F232" s="19">
        <v>0.28228596461306976</v>
      </c>
      <c r="G232" s="19">
        <v>3.489565576641223E-05</v>
      </c>
      <c r="H232" s="19">
        <v>0.0009277143227774434</v>
      </c>
      <c r="I232" s="19">
        <f t="shared" si="3"/>
        <v>0.2822767731825647</v>
      </c>
      <c r="J232" s="18">
        <f>IF(E232&lt;&gt;0,10000*((F232/K!$F$14)-1),"")+0.8</f>
        <v>-16.847166113133884</v>
      </c>
      <c r="K232" s="18">
        <f>IF(E232&lt;&gt;0,10000*((F232/K!$F$14)-1)-10000*(((F232-G232)/K!$F$14)-1),"")</f>
        <v>1.233999532026516</v>
      </c>
      <c r="L232" s="18">
        <f>IF(E232&lt;&gt;0,10000*((I232/(K!$F$14-(K!$E$14*(EXP((1000000*M232)*1.867*10^-11)-1))))-1),"")+0.8</f>
        <v>-5.407465339053142</v>
      </c>
      <c r="M232" s="32">
        <v>528.0583901724735</v>
      </c>
      <c r="P232" s="2"/>
    </row>
    <row r="233" spans="1:16" ht="12.75">
      <c r="A233" t="s">
        <v>377</v>
      </c>
      <c r="B233" s="21">
        <v>952</v>
      </c>
      <c r="C233" s="18" t="s">
        <v>138</v>
      </c>
      <c r="D233" s="18">
        <v>15.127972558887837</v>
      </c>
      <c r="E233" s="18">
        <v>2.044318509595878</v>
      </c>
      <c r="F233" s="19">
        <v>0.2823850441383906</v>
      </c>
      <c r="G233" s="19">
        <v>5.347979527610284E-05</v>
      </c>
      <c r="H233" s="19">
        <v>0.0009265322097912079</v>
      </c>
      <c r="I233" s="19">
        <f t="shared" si="3"/>
        <v>0.28237452386472595</v>
      </c>
      <c r="J233" s="18">
        <f>IF(E233&lt;&gt;0,10000*((F233/K!$F$14)-1),"")+0.8</f>
        <v>-13.343460990130307</v>
      </c>
      <c r="K233" s="18">
        <f>IF(E233&lt;&gt;0,10000*((F233/K!$F$14)-1)-10000*(((F233-G233)/K!$F$14)-1),"")</f>
        <v>1.8911821799627582</v>
      </c>
      <c r="L233" s="18">
        <f>IF(E233&lt;&gt;0,10000*((I233/(K!$F$14-(K!$E$14*(EXP((1000000*M233)*1.867*10^-11)-1))))-1),"")+0.8</f>
        <v>-0.2257044652006719</v>
      </c>
      <c r="M233" s="32">
        <v>604.7393012641277</v>
      </c>
      <c r="P233" s="2"/>
    </row>
    <row r="234" spans="1:16" ht="12.75">
      <c r="A234" t="s">
        <v>377</v>
      </c>
      <c r="B234" s="21">
        <v>953</v>
      </c>
      <c r="C234" s="18" t="s">
        <v>139</v>
      </c>
      <c r="D234" s="18">
        <v>18.614857215994274</v>
      </c>
      <c r="E234" s="18">
        <v>3.1549908577060934</v>
      </c>
      <c r="F234" s="19">
        <v>0.2822604137646029</v>
      </c>
      <c r="G234" s="19">
        <v>3.4103821237105E-05</v>
      </c>
      <c r="H234" s="19">
        <v>0.0010945888136483402</v>
      </c>
      <c r="I234" s="19">
        <f t="shared" si="3"/>
        <v>0.2822389448302461</v>
      </c>
      <c r="J234" s="18">
        <f>IF(E234&lt;&gt;0,10000*((F234/K!$F$14)-1),"")+0.8</f>
        <v>-17.750709386887518</v>
      </c>
      <c r="K234" s="18">
        <f>IF(E234&lt;&gt;0,10000*((F234/K!$F$14)-1)-10000*(((F234-G234)/K!$F$14)-1),"")</f>
        <v>1.205998240255692</v>
      </c>
      <c r="L234" s="18">
        <f>IF(E234&lt;&gt;0,10000*((I234/(K!$F$14-(K!$E$14*(EXP((1000000*M234)*1.867*10^-11)-1))))-1),"")+0.8</f>
        <v>4.804065171572257</v>
      </c>
      <c r="M234" s="32">
        <v>1040.3764353878487</v>
      </c>
      <c r="P234" s="2"/>
    </row>
    <row r="235" spans="1:16" ht="12.75">
      <c r="A235" t="s">
        <v>377</v>
      </c>
      <c r="B235" s="21">
        <v>954</v>
      </c>
      <c r="C235" s="18" t="s">
        <v>140</v>
      </c>
      <c r="D235" s="18">
        <v>11.02936388884933</v>
      </c>
      <c r="E235" s="18">
        <v>2.5959758437275986</v>
      </c>
      <c r="F235" s="19">
        <v>0.2819426298616896</v>
      </c>
      <c r="G235" s="19">
        <v>4.272973707894466E-05</v>
      </c>
      <c r="H235" s="19">
        <v>0.0006347403364436018</v>
      </c>
      <c r="I235" s="19">
        <f t="shared" si="3"/>
        <v>0.28192606951635524</v>
      </c>
      <c r="J235" s="18">
        <f>IF(E235&lt;&gt;0,10000*((F235/K!$F$14)-1),"")+0.8</f>
        <v>-28.988360001782308</v>
      </c>
      <c r="K235" s="18">
        <f>IF(E235&lt;&gt;0,10000*((F235/K!$F$14)-1)-10000*(((F235-G235)/K!$F$14)-1),"")</f>
        <v>1.5110326601097697</v>
      </c>
      <c r="L235" s="18">
        <f>IF(E235&lt;&gt;0,10000*((I235/(K!$F$14-(K!$E$14*(EXP((1000000*M235)*1.867*10^-11)-1))))-1),"")+0.8</f>
        <v>1.4275771637120898</v>
      </c>
      <c r="M235" s="32">
        <v>1379.5080916605782</v>
      </c>
      <c r="P235" s="2"/>
    </row>
    <row r="236" spans="1:16" ht="12.75">
      <c r="A236" t="s">
        <v>377</v>
      </c>
      <c r="B236" s="21">
        <v>937</v>
      </c>
      <c r="C236" s="18" t="s">
        <v>116</v>
      </c>
      <c r="D236" s="18">
        <v>11.855313812292966</v>
      </c>
      <c r="E236" s="18">
        <v>3.1107157770609306</v>
      </c>
      <c r="F236" s="19">
        <v>0.28293448639107677</v>
      </c>
      <c r="G236" s="19">
        <v>3.390528466950235E-05</v>
      </c>
      <c r="H236" s="19">
        <v>0.0007842878562914985</v>
      </c>
      <c r="I236" s="19">
        <f t="shared" si="3"/>
        <v>0.28289904802530297</v>
      </c>
      <c r="J236" s="18">
        <f>IF(E236&lt;&gt;0,10000*((F236/K!$F$14)-1),"")+0.8</f>
        <v>6.086220665055019</v>
      </c>
      <c r="K236" s="18">
        <f>IF(E236&lt;&gt;0,10000*((F236/K!$F$14)-1)-10000*(((F236-G236)/K!$F$14)-1),"")</f>
        <v>1.1989774800480468</v>
      </c>
      <c r="L236" s="18">
        <f>IF(E236&lt;&gt;0,10000*((I236/(K!$F$14-(K!$E$14*(EXP((1000000*M236)*1.867*10^-11)-1))))-1),"")+0.8</f>
        <v>58.83307974233895</v>
      </c>
      <c r="M236" s="32">
        <v>2367.1286759424993</v>
      </c>
      <c r="P236" s="2"/>
    </row>
    <row r="237" spans="1:16" ht="12.75">
      <c r="A237" t="s">
        <v>377</v>
      </c>
      <c r="B237" s="21">
        <v>955</v>
      </c>
      <c r="C237" s="18" t="s">
        <v>141</v>
      </c>
      <c r="D237" s="18">
        <v>18.58633186341619</v>
      </c>
      <c r="E237" s="18">
        <v>2.085973616308243</v>
      </c>
      <c r="F237" s="19">
        <v>0.28072394311749904</v>
      </c>
      <c r="G237" s="19">
        <v>3.256902534835563E-05</v>
      </c>
      <c r="H237" s="19">
        <v>0.0014105130402969654</v>
      </c>
      <c r="I237" s="19">
        <f t="shared" si="3"/>
        <v>0.2806361542874597</v>
      </c>
      <c r="J237" s="18">
        <f>IF(E237&lt;&gt;0,10000*((F237/K!$F$14)-1),"")+0.8</f>
        <v>-72.08423652248023</v>
      </c>
      <c r="K237" s="18">
        <f>IF(E237&lt;&gt;0,10000*((F237/K!$F$14)-1)-10000*(((F237-G237)/K!$F$14)-1),"")</f>
        <v>1.1517239368563565</v>
      </c>
      <c r="L237" s="18">
        <f>IF(E237&lt;&gt;0,10000*((I237/(K!$F$14-(K!$E$14*(EXP((1000000*M237)*1.867*10^-11)-1))))-1),"")+0.8</f>
        <v>-1.252681172859394</v>
      </c>
      <c r="M237" s="32">
        <v>3234.005559480306</v>
      </c>
      <c r="P237" s="2"/>
    </row>
    <row r="238" spans="9:16" ht="12.75">
      <c r="I238" s="19">
        <f t="shared" si="3"/>
      </c>
      <c r="P238" s="2"/>
    </row>
    <row r="239" spans="1:16" ht="12.75">
      <c r="A239" t="s">
        <v>378</v>
      </c>
      <c r="B239" s="21">
        <v>585</v>
      </c>
      <c r="C239" s="18" t="s">
        <v>256</v>
      </c>
      <c r="D239" s="18">
        <v>22.527015432868673</v>
      </c>
      <c r="E239" s="18">
        <v>2.4634891225806452</v>
      </c>
      <c r="F239" s="19">
        <v>0.2829098950466677</v>
      </c>
      <c r="G239" s="19">
        <v>3.406796849148479E-05</v>
      </c>
      <c r="H239" s="19">
        <v>0.0014451185060235336</v>
      </c>
      <c r="I239" s="19">
        <f t="shared" si="3"/>
        <v>0.28290625139332787</v>
      </c>
      <c r="J239" s="18">
        <f>IF(E239&lt;&gt;0,10000*((F239/K!$F$14)-1),"")+0.8</f>
        <v>5.216607905923797</v>
      </c>
      <c r="K239" s="18">
        <f>IF(E239&lt;&gt;0,10000*((F239/K!$F$14)-1)-10000*(((F239-G239)/K!$F$14)-1),"")</f>
        <v>1.2047303955808886</v>
      </c>
      <c r="L239" s="18">
        <f>IF(E239&lt;&gt;0,10000*((I239/(K!$F$14-(K!$E$14*(EXP((1000000*M239)*1.867*10^-11)-1))))-1),"")+0.8</f>
        <v>8.085767092188867</v>
      </c>
      <c r="M239" s="32">
        <v>134.87837970953456</v>
      </c>
      <c r="P239" s="2"/>
    </row>
    <row r="240" spans="1:16" ht="12.75">
      <c r="A240" t="s">
        <v>378</v>
      </c>
      <c r="B240" s="21">
        <v>586</v>
      </c>
      <c r="C240" s="18" t="s">
        <v>257</v>
      </c>
      <c r="D240" s="18">
        <v>8.950936969728943</v>
      </c>
      <c r="E240" s="18">
        <v>2.33991115125448</v>
      </c>
      <c r="F240" s="19">
        <v>0.2818340517792292</v>
      </c>
      <c r="G240" s="19">
        <v>3.3363113644838154E-05</v>
      </c>
      <c r="H240" s="19">
        <v>0.0005459845979013942</v>
      </c>
      <c r="I240" s="19">
        <f t="shared" si="3"/>
        <v>0.28181846001326666</v>
      </c>
      <c r="J240" s="18">
        <f>IF(E240&lt;&gt;0,10000*((F240/K!$F$14)-1),"")+0.8</f>
        <v>-32.82795837016819</v>
      </c>
      <c r="K240" s="18">
        <f>IF(E240&lt;&gt;0,10000*((F240/K!$F$14)-1)-10000*(((F240-G240)/K!$F$14)-1),"")</f>
        <v>1.1798049275890676</v>
      </c>
      <c r="L240" s="18">
        <f>IF(E240&lt;&gt;0,10000*((I240/(K!$F$14-(K!$E$14*(EXP((1000000*M240)*1.867*10^-11)-1))))-1),"")+0.8</f>
        <v>0.5509228173864227</v>
      </c>
      <c r="M240" s="32">
        <v>1508.1413130097892</v>
      </c>
      <c r="P240" s="2"/>
    </row>
    <row r="241" spans="1:16" ht="12.75">
      <c r="A241" t="s">
        <v>378</v>
      </c>
      <c r="B241" s="21">
        <v>587</v>
      </c>
      <c r="C241" s="18" t="s">
        <v>258</v>
      </c>
      <c r="D241" s="18">
        <v>22.8926114097827</v>
      </c>
      <c r="E241" s="18">
        <v>2.1831746360215054</v>
      </c>
      <c r="F241" s="19">
        <v>0.2830003056837582</v>
      </c>
      <c r="G241" s="19">
        <v>4.387922710486665E-05</v>
      </c>
      <c r="H241" s="19">
        <v>0.001467535685391749</v>
      </c>
      <c r="I241" s="19">
        <f t="shared" si="3"/>
        <v>0.28299604296373937</v>
      </c>
      <c r="J241" s="18">
        <f>IF(E241&lt;&gt;0,10000*((F241/K!$F$14)-1),"")+0.8</f>
        <v>8.41375899563932</v>
      </c>
      <c r="K241" s="18">
        <f>IF(E241&lt;&gt;0,10000*((F241/K!$F$14)-1)-10000*(((F241-G241)/K!$F$14)-1),"")</f>
        <v>1.5516815639027293</v>
      </c>
      <c r="L241" s="18">
        <f>IF(E241&lt;&gt;0,10000*((I241/(K!$F$14-(K!$E$14*(EXP((1000000*M241)*1.867*10^-11)-1))))-1),"")+0.8</f>
        <v>11.718073233328052</v>
      </c>
      <c r="M241" s="32">
        <v>155.35450053092018</v>
      </c>
      <c r="P241" s="2"/>
    </row>
    <row r="242" spans="1:16" ht="12.75">
      <c r="A242" t="s">
        <v>378</v>
      </c>
      <c r="B242" s="21">
        <v>588</v>
      </c>
      <c r="C242" s="18" t="s">
        <v>259</v>
      </c>
      <c r="D242" s="18">
        <v>28.743711216950704</v>
      </c>
      <c r="E242" s="18">
        <v>2.201114214157707</v>
      </c>
      <c r="F242" s="19">
        <v>0.28295668356288123</v>
      </c>
      <c r="G242" s="19">
        <v>4.498971437490905E-05</v>
      </c>
      <c r="H242" s="19">
        <v>0.0018140238365755045</v>
      </c>
      <c r="I242" s="19">
        <f t="shared" si="3"/>
        <v>0.28295134076502826</v>
      </c>
      <c r="J242" s="18">
        <f>IF(E242&lt;&gt;0,10000*((F242/K!$F$14)-1),"")+0.8</f>
        <v>6.8711693647541585</v>
      </c>
      <c r="K242" s="18">
        <f>IF(E242&lt;&gt;0,10000*((F242/K!$F$14)-1)-10000*(((F242-G242)/K!$F$14)-1),"")</f>
        <v>1.5909512306122586</v>
      </c>
      <c r="L242" s="18">
        <f>IF(E242&lt;&gt;0,10000*((I242/(K!$F$14-(K!$E$14*(EXP((1000000*M242)*1.867*10^-11)-1))))-1),"")+0.8</f>
        <v>10.185040163349957</v>
      </c>
      <c r="M242" s="32">
        <v>157.52252353478212</v>
      </c>
      <c r="P242" s="2"/>
    </row>
    <row r="243" spans="1:16" ht="12.75">
      <c r="A243" t="s">
        <v>378</v>
      </c>
      <c r="B243" s="21">
        <v>589</v>
      </c>
      <c r="C243" s="18" t="s">
        <v>260</v>
      </c>
      <c r="D243" s="18">
        <v>25.57002321281045</v>
      </c>
      <c r="E243" s="18">
        <v>1.6074057824372763</v>
      </c>
      <c r="F243" s="19">
        <v>0.28279235086235993</v>
      </c>
      <c r="G243" s="19">
        <v>4.026050771345583E-05</v>
      </c>
      <c r="H243" s="19">
        <v>0.00167262967815888</v>
      </c>
      <c r="I243" s="19">
        <f t="shared" si="3"/>
        <v>0.28278706182378893</v>
      </c>
      <c r="J243" s="18">
        <f>IF(E243&lt;&gt;0,10000*((F243/K!$F$14)-1),"")+0.8</f>
        <v>1.0599452714924233</v>
      </c>
      <c r="K243" s="18">
        <f>IF(E243&lt;&gt;0,10000*((F243/K!$F$14)-1)-10000*(((F243-G243)/K!$F$14)-1),"")</f>
        <v>1.4237144018747205</v>
      </c>
      <c r="L243" s="18">
        <f>IF(E243&lt;&gt;0,10000*((I243/(K!$F$14-(K!$E$14*(EXP((1000000*M243)*1.867*10^-11)-1))))-1),"")+0.8</f>
        <v>4.631512249992119</v>
      </c>
      <c r="M243" s="32">
        <v>169.10127316504017</v>
      </c>
      <c r="P243" s="2"/>
    </row>
    <row r="244" spans="1:16" ht="12.75">
      <c r="A244" t="s">
        <v>378</v>
      </c>
      <c r="B244" s="21">
        <v>590</v>
      </c>
      <c r="C244" s="18" t="s">
        <v>261</v>
      </c>
      <c r="D244" s="18">
        <v>51.98026660652696</v>
      </c>
      <c r="E244" s="18">
        <v>1.7055688652329748</v>
      </c>
      <c r="F244" s="19">
        <v>0.2828054070176626</v>
      </c>
      <c r="G244" s="19">
        <v>3.9690812635292575E-05</v>
      </c>
      <c r="H244" s="19">
        <v>0.003107708058390924</v>
      </c>
      <c r="I244" s="19">
        <f t="shared" si="3"/>
        <v>0.2827952215904121</v>
      </c>
      <c r="J244" s="18">
        <f>IF(E244&lt;&gt;0,10000*((F244/K!$F$14)-1),"")+0.8</f>
        <v>1.5216442761315279</v>
      </c>
      <c r="K244" s="18">
        <f>IF(E244&lt;&gt;0,10000*((F244/K!$F$14)-1)-10000*(((F244-G244)/K!$F$14)-1),"")</f>
        <v>1.4035685285729294</v>
      </c>
      <c r="L244" s="18">
        <f>IF(E244&lt;&gt;0,10000*((I244/(K!$F$14-(K!$E$14*(EXP((1000000*M244)*1.867*10^-11)-1))))-1),"")+0.8</f>
        <v>5.05735257644444</v>
      </c>
      <c r="M244" s="32">
        <v>175.2604793579673</v>
      </c>
      <c r="P244" s="2"/>
    </row>
    <row r="245" spans="1:16" ht="12.75">
      <c r="A245" t="s">
        <v>378</v>
      </c>
      <c r="B245" s="21">
        <v>591</v>
      </c>
      <c r="C245" s="18" t="s">
        <v>262</v>
      </c>
      <c r="D245" s="18">
        <v>46.913497661384035</v>
      </c>
      <c r="E245" s="18">
        <v>1.802505610035843</v>
      </c>
      <c r="F245" s="19">
        <v>0.28281034581111564</v>
      </c>
      <c r="G245" s="19">
        <v>4.319038993106062E-05</v>
      </c>
      <c r="H245" s="19">
        <v>0.00293564158485469</v>
      </c>
      <c r="I245" s="19">
        <f t="shared" si="3"/>
        <v>0.28280059498260346</v>
      </c>
      <c r="J245" s="18">
        <f>IF(E245&lt;&gt;0,10000*((F245/K!$F$14)-1),"")+0.8</f>
        <v>1.6962926292288565</v>
      </c>
      <c r="K245" s="18">
        <f>IF(E245&lt;&gt;0,10000*((F245/K!$F$14)-1)-10000*(((F245-G245)/K!$F$14)-1),"")</f>
        <v>1.527322521741592</v>
      </c>
      <c r="L245" s="18">
        <f>IF(E245&lt;&gt;0,10000*((I245/(K!$F$14-(K!$E$14*(EXP((1000000*M245)*1.867*10^-11)-1))))-1),"")+0.8</f>
        <v>5.2998387312844555</v>
      </c>
      <c r="M245" s="32">
        <v>177.6126541462475</v>
      </c>
      <c r="P245" s="2"/>
    </row>
    <row r="246" spans="1:16" ht="12.75">
      <c r="A246" t="s">
        <v>378</v>
      </c>
      <c r="B246" s="21">
        <v>592</v>
      </c>
      <c r="C246" s="18" t="s">
        <v>263</v>
      </c>
      <c r="D246" s="18">
        <v>10.386002507758628</v>
      </c>
      <c r="E246" s="18">
        <v>1.9154500487455188</v>
      </c>
      <c r="F246" s="19">
        <v>0.28286648097923406</v>
      </c>
      <c r="G246" s="19">
        <v>3.514236790462306E-05</v>
      </c>
      <c r="H246" s="19">
        <v>0.0006296163399580293</v>
      </c>
      <c r="I246" s="19">
        <f t="shared" si="3"/>
        <v>0.28286437179311125</v>
      </c>
      <c r="J246" s="18">
        <f>IF(E246&lt;&gt;0,10000*((F246/K!$F$14)-1),"")+0.8</f>
        <v>3.6813755762868707</v>
      </c>
      <c r="K246" s="18">
        <f>IF(E246&lt;&gt;0,10000*((F246/K!$F$14)-1)-10000*(((F246-G246)/K!$F$14)-1),"")</f>
        <v>1.2427239034829007</v>
      </c>
      <c r="L246" s="18">
        <f>IF(E246&lt;&gt;0,10000*((I246/(K!$F$14-(K!$E$14*(EXP((1000000*M246)*1.867*10^-11)-1))))-1),"")+0.8</f>
        <v>7.589847109061053</v>
      </c>
      <c r="M246" s="32">
        <v>179.12993851863075</v>
      </c>
      <c r="P246" s="2"/>
    </row>
    <row r="247" spans="1:16" ht="12.75">
      <c r="A247" t="s">
        <v>378</v>
      </c>
      <c r="B247" s="21">
        <v>593</v>
      </c>
      <c r="C247" s="18" t="s">
        <v>264</v>
      </c>
      <c r="D247" s="18">
        <v>25.896223188665466</v>
      </c>
      <c r="E247" s="18">
        <v>1.88566614265233</v>
      </c>
      <c r="F247" s="19">
        <v>0.2829165573781996</v>
      </c>
      <c r="G247" s="19">
        <v>3.3044871321889305E-05</v>
      </c>
      <c r="H247" s="19">
        <v>0.001537278539460183</v>
      </c>
      <c r="I247" s="19">
        <f t="shared" si="3"/>
        <v>0.2829113704334878</v>
      </c>
      <c r="J247" s="18">
        <f>IF(E247&lt;&gt;0,10000*((F247/K!$F$14)-1),"")+0.8</f>
        <v>5.452204968425</v>
      </c>
      <c r="K247" s="18">
        <f>IF(E247&lt;&gt;0,10000*((F247/K!$F$14)-1)-10000*(((F247-G247)/K!$F$14)-1),"")</f>
        <v>1.1685510660708331</v>
      </c>
      <c r="L247" s="18">
        <f>IF(E247&lt;&gt;0,10000*((I247/(K!$F$14-(K!$E$14*(EXP((1000000*M247)*1.867*10^-11)-1))))-1),"")+0.8</f>
        <v>9.281236049722175</v>
      </c>
      <c r="M247" s="32">
        <v>180.41933845119817</v>
      </c>
      <c r="P247" s="2"/>
    </row>
    <row r="248" spans="1:16" ht="12.75">
      <c r="A248" t="s">
        <v>378</v>
      </c>
      <c r="B248" s="21">
        <v>594</v>
      </c>
      <c r="C248" s="18" t="s">
        <v>265</v>
      </c>
      <c r="D248" s="18">
        <v>27.730209874190333</v>
      </c>
      <c r="E248" s="18">
        <v>2.393069725985663</v>
      </c>
      <c r="F248" s="19">
        <v>0.28290499170340017</v>
      </c>
      <c r="G248" s="19">
        <v>4.195095422130634E-05</v>
      </c>
      <c r="H248" s="19">
        <v>0.001793334900134175</v>
      </c>
      <c r="I248" s="19">
        <f t="shared" si="3"/>
        <v>0.2828987995097515</v>
      </c>
      <c r="J248" s="18">
        <f>IF(E248&lt;&gt;0,10000*((F248/K!$F$14)-1),"")+0.8</f>
        <v>5.043213161947423</v>
      </c>
      <c r="K248" s="18">
        <f>IF(E248&lt;&gt;0,10000*((F248/K!$F$14)-1)-10000*(((F248-G248)/K!$F$14)-1),"")</f>
        <v>1.4834929087936821</v>
      </c>
      <c r="L248" s="18">
        <f>IF(E248&lt;&gt;0,10000*((I248/(K!$F$14-(K!$E$14*(EXP((1000000*M248)*1.867*10^-11)-1))))-1),"")+0.8</f>
        <v>8.930241762980273</v>
      </c>
      <c r="M248" s="32">
        <v>184.6248270768381</v>
      </c>
      <c r="P248" s="2"/>
    </row>
    <row r="249" spans="1:16" ht="12.75">
      <c r="A249" t="s">
        <v>378</v>
      </c>
      <c r="B249" s="21">
        <v>595</v>
      </c>
      <c r="C249" s="18" t="s">
        <v>266</v>
      </c>
      <c r="D249" s="18">
        <v>39.94657400795851</v>
      </c>
      <c r="E249" s="18">
        <v>2.0053179567383523</v>
      </c>
      <c r="F249" s="19">
        <v>0.2825680963109969</v>
      </c>
      <c r="G249" s="19">
        <v>3.635449016162048E-05</v>
      </c>
      <c r="H249" s="19">
        <v>0.0023263703791522672</v>
      </c>
      <c r="I249" s="19">
        <f t="shared" si="3"/>
        <v>0.282558042584359</v>
      </c>
      <c r="J249" s="18">
        <f>IF(E249&lt;&gt;0,10000*((F249/K!$F$14)-1),"")+0.8</f>
        <v>-6.8702685433505115</v>
      </c>
      <c r="K249" s="18">
        <f>IF(E249&lt;&gt;0,10000*((F249/K!$F$14)-1)-10000*(((F249-G249)/K!$F$14)-1),"")</f>
        <v>1.285587642965158</v>
      </c>
      <c r="L249" s="18">
        <f>IF(E249&lt;&gt;0,10000*((I249/(K!$F$14-(K!$E$14*(EXP((1000000*M249)*1.867*10^-11)-1))))-1),"")+0.8</f>
        <v>-2.092389485001923</v>
      </c>
      <c r="M249" s="32">
        <v>230.97615587883075</v>
      </c>
      <c r="P249" s="2"/>
    </row>
    <row r="250" spans="1:16" ht="12.75">
      <c r="A250" t="s">
        <v>378</v>
      </c>
      <c r="B250" s="21">
        <v>596</v>
      </c>
      <c r="C250" s="18" t="s">
        <v>267</v>
      </c>
      <c r="D250" s="18">
        <v>13.309690430530043</v>
      </c>
      <c r="E250" s="18">
        <v>0.8168978730555555</v>
      </c>
      <c r="F250" s="19">
        <v>0.2824573402186228</v>
      </c>
      <c r="G250" s="19">
        <v>6.817122403815314E-05</v>
      </c>
      <c r="H250" s="19">
        <v>0.0013427223472532526</v>
      </c>
      <c r="I250" s="19">
        <f t="shared" si="3"/>
        <v>0.28244022631968957</v>
      </c>
      <c r="J250" s="18">
        <f>IF(E250&lt;&gt;0,10000*((F250/K!$F$14)-1),"")+0.8</f>
        <v>-10.78688690620857</v>
      </c>
      <c r="K250" s="18">
        <f>IF(E250&lt;&gt;0,10000*((F250/K!$F$14)-1)-10000*(((F250-G250)/K!$F$14)-1),"")</f>
        <v>2.410708631579439</v>
      </c>
      <c r="L250" s="18">
        <f>IF(E250&lt;&gt;0,10000*((I250/(K!$F$14-(K!$E$14*(EXP((1000000*M250)*1.867*10^-11)-1))))-1),"")+0.8</f>
        <v>3.7565756070959457</v>
      </c>
      <c r="M250" s="32">
        <v>678.3679595806125</v>
      </c>
      <c r="P250" s="2"/>
    </row>
    <row r="251" spans="1:16" ht="12.75">
      <c r="A251" t="s">
        <v>378</v>
      </c>
      <c r="B251" s="21">
        <v>597</v>
      </c>
      <c r="C251" s="18" t="s">
        <v>70</v>
      </c>
      <c r="D251" s="18">
        <v>14.12108381439012</v>
      </c>
      <c r="E251" s="18">
        <v>2.155815288172043</v>
      </c>
      <c r="F251" s="19">
        <v>0.2820086338346466</v>
      </c>
      <c r="G251" s="19">
        <v>3.1241471202890604E-05</v>
      </c>
      <c r="H251" s="19">
        <v>0.0008474570809683646</v>
      </c>
      <c r="I251" s="19">
        <f t="shared" si="3"/>
        <v>0.28199271703088497</v>
      </c>
      <c r="J251" s="18">
        <f>IF(E251&lt;&gt;0,10000*((F251/K!$F$14)-1),"")+0.8</f>
        <v>-26.6542909048725</v>
      </c>
      <c r="K251" s="18">
        <f>IF(E251&lt;&gt;0,10000*((F251/K!$F$14)-1)-10000*(((F251-G251)/K!$F$14)-1),"")</f>
        <v>1.104778230912597</v>
      </c>
      <c r="L251" s="18">
        <f>IF(E251&lt;&gt;0,10000*((I251/(K!$F$14-(K!$E$14*(EXP((1000000*M251)*1.867*10^-11)-1))))-1),"")+0.8</f>
        <v>-4.913658738946137</v>
      </c>
      <c r="M251" s="32">
        <v>996.6598610096811</v>
      </c>
      <c r="P251" s="2"/>
    </row>
    <row r="252" spans="1:16" ht="12.75">
      <c r="A252" t="s">
        <v>378</v>
      </c>
      <c r="B252" s="21">
        <v>598</v>
      </c>
      <c r="C252" s="18" t="s">
        <v>71</v>
      </c>
      <c r="D252" s="18">
        <v>16.498641168017528</v>
      </c>
      <c r="E252" s="18">
        <v>2.3340077086021505</v>
      </c>
      <c r="F252" s="19">
        <v>0.2819471959784459</v>
      </c>
      <c r="G252" s="19">
        <v>3.5704381878967165E-05</v>
      </c>
      <c r="H252" s="19">
        <v>0.0009385674847113047</v>
      </c>
      <c r="I252" s="19">
        <f t="shared" si="3"/>
        <v>0.28192356672232155</v>
      </c>
      <c r="J252" s="18">
        <f>IF(E252&lt;&gt;0,10000*((F252/K!$F$14)-1),"")+0.8</f>
        <v>-28.82689044871847</v>
      </c>
      <c r="K252" s="18">
        <f>IF(E252&lt;&gt;0,10000*((F252/K!$F$14)-1)-10000*(((F252-G252)/K!$F$14)-1),"")</f>
        <v>1.2625981533298507</v>
      </c>
      <c r="L252" s="18">
        <f>IF(E252&lt;&gt;0,10000*((I252/(K!$F$14-(K!$E$14*(EXP((1000000*M252)*1.867*10^-11)-1))))-1),"")+0.8</f>
        <v>0.24938698912544344</v>
      </c>
      <c r="M252" s="32">
        <v>1331.7719135771513</v>
      </c>
      <c r="P252" s="2"/>
    </row>
    <row r="253" spans="1:16" ht="12.75">
      <c r="A253" t="s">
        <v>378</v>
      </c>
      <c r="B253" s="21">
        <v>599</v>
      </c>
      <c r="C253" s="18" t="s">
        <v>72</v>
      </c>
      <c r="D253" s="18">
        <v>11.440064106309542</v>
      </c>
      <c r="E253" s="18">
        <v>2.0339324517921145</v>
      </c>
      <c r="F253" s="19">
        <v>0.2818737662486472</v>
      </c>
      <c r="G253" s="19">
        <v>5.434748869115459E-05</v>
      </c>
      <c r="H253" s="19">
        <v>0.0007146667182041019</v>
      </c>
      <c r="I253" s="19">
        <f t="shared" si="3"/>
        <v>0.2818541342216689</v>
      </c>
      <c r="J253" s="18">
        <f>IF(E253&lt;&gt;0,10000*((F253/K!$F$14)-1),"")+0.8</f>
        <v>-31.42355327732518</v>
      </c>
      <c r="K253" s="18">
        <f>IF(E253&lt;&gt;0,10000*((F253/K!$F$14)-1)-10000*(((F253-G253)/K!$F$14)-1),"")</f>
        <v>1.9218660357211945</v>
      </c>
      <c r="L253" s="18">
        <f>IF(E253&lt;&gt;0,10000*((I253/(K!$F$14-(K!$E$14*(EXP((1000000*M253)*1.867*10^-11)-1))))-1),"")+0.8</f>
        <v>0.5208718616004131</v>
      </c>
      <c r="M253" s="32">
        <v>1451.5077641805933</v>
      </c>
      <c r="P253" s="2"/>
    </row>
    <row r="254" spans="1:16" ht="12.75">
      <c r="A254" t="s">
        <v>378</v>
      </c>
      <c r="B254" s="21">
        <v>600</v>
      </c>
      <c r="C254" s="18" t="s">
        <v>73</v>
      </c>
      <c r="D254" s="18">
        <v>18.11841553953154</v>
      </c>
      <c r="E254" s="18">
        <v>2.30384008781362</v>
      </c>
      <c r="F254" s="19">
        <v>0.2817907046956902</v>
      </c>
      <c r="G254" s="19">
        <v>2.8488278962352657E-05</v>
      </c>
      <c r="H254" s="19">
        <v>0.0011009159267165748</v>
      </c>
      <c r="I254" s="19">
        <f t="shared" si="3"/>
        <v>0.28175954881128373</v>
      </c>
      <c r="J254" s="18">
        <f>IF(E254&lt;&gt;0,10000*((F254/K!$F$14)-1),"")+0.8</f>
        <v>-34.36082197817517</v>
      </c>
      <c r="K254" s="18">
        <f>IF(E254&lt;&gt;0,10000*((F254/K!$F$14)-1)-10000*(((F254-G254)/K!$F$14)-1),"")</f>
        <v>1.0074183200081634</v>
      </c>
      <c r="L254" s="18">
        <f>IF(E254&lt;&gt;0,10000*((I254/(K!$F$14-(K!$E$14*(EXP((1000000*M254)*1.867*10^-11)-1))))-1),"")+0.8</f>
        <v>-1.8459641189002791</v>
      </c>
      <c r="M254" s="32">
        <v>1494.7467150802113</v>
      </c>
      <c r="P254" s="2"/>
    </row>
    <row r="255" spans="1:16" ht="12.75">
      <c r="A255" t="s">
        <v>378</v>
      </c>
      <c r="B255" s="21">
        <v>601</v>
      </c>
      <c r="C255" s="18" t="s">
        <v>74</v>
      </c>
      <c r="D255" s="18">
        <v>13.8736646566989</v>
      </c>
      <c r="E255" s="18">
        <v>2.357821617921147</v>
      </c>
      <c r="F255" s="19">
        <v>0.2817429781648124</v>
      </c>
      <c r="G255" s="19">
        <v>3.624588444398408E-05</v>
      </c>
      <c r="H255" s="19">
        <v>0.0008094162117926505</v>
      </c>
      <c r="I255" s="19">
        <f t="shared" si="3"/>
        <v>0.28171952362447</v>
      </c>
      <c r="J255" s="18">
        <f>IF(E255&lt;&gt;0,10000*((F255/K!$F$14)-1),"")+0.8</f>
        <v>-36.04855403177645</v>
      </c>
      <c r="K255" s="18">
        <f>IF(E255&lt;&gt;0,10000*((F255/K!$F$14)-1)-10000*(((F255-G255)/K!$F$14)-1),"")</f>
        <v>1.2817470673487392</v>
      </c>
      <c r="L255" s="18">
        <f>IF(E255&lt;&gt;0,10000*((I255/(K!$F$14-(K!$E$14*(EXP((1000000*M255)*1.867*10^-11)-1))))-1),"")+0.8</f>
        <v>-2.459115262489454</v>
      </c>
      <c r="M255" s="32">
        <v>1530.0058377087828</v>
      </c>
      <c r="P255" s="2"/>
    </row>
    <row r="256" spans="1:16" ht="12.75">
      <c r="A256" t="s">
        <v>378</v>
      </c>
      <c r="B256" s="21">
        <v>602</v>
      </c>
      <c r="C256" s="18" t="s">
        <v>75</v>
      </c>
      <c r="D256" s="18">
        <v>16.422932641463866</v>
      </c>
      <c r="E256" s="18">
        <v>1.930431077060932</v>
      </c>
      <c r="F256" s="19">
        <v>0.2817967743792103</v>
      </c>
      <c r="G256" s="19">
        <v>4.658566658033299E-05</v>
      </c>
      <c r="H256" s="19">
        <v>0.0010680263763989952</v>
      </c>
      <c r="I256" s="19">
        <f t="shared" si="3"/>
        <v>0.28176602895865405</v>
      </c>
      <c r="J256" s="18">
        <f>IF(E256&lt;&gt;0,10000*((F256/K!$F$14)-1),"")+0.8</f>
        <v>-34.14618246334569</v>
      </c>
      <c r="K256" s="18">
        <f>IF(E256&lt;&gt;0,10000*((F256/K!$F$14)-1)-10000*(((F256-G256)/K!$F$14)-1),"")</f>
        <v>1.6473881776024584</v>
      </c>
      <c r="L256" s="18">
        <f>IF(E256&lt;&gt;0,10000*((I256/(K!$F$14-(K!$E$14*(EXP((1000000*M256)*1.867*10^-11)-1))))-1),"")+0.8</f>
        <v>-1.0353446902397152</v>
      </c>
      <c r="M256" s="32">
        <v>1520.116258255984</v>
      </c>
      <c r="P256" s="2"/>
    </row>
    <row r="257" spans="1:16" ht="12.75">
      <c r="A257" t="s">
        <v>378</v>
      </c>
      <c r="B257" s="21">
        <v>603</v>
      </c>
      <c r="C257" s="18" t="s">
        <v>76</v>
      </c>
      <c r="D257" s="18">
        <v>38.31654160214581</v>
      </c>
      <c r="E257" s="18">
        <v>2.8078573700716856</v>
      </c>
      <c r="F257" s="19">
        <v>0.2823714193272868</v>
      </c>
      <c r="G257" s="19">
        <v>3.241459309268959E-05</v>
      </c>
      <c r="H257" s="19">
        <v>0.002035087816094716</v>
      </c>
      <c r="I257" s="19">
        <f t="shared" si="3"/>
        <v>0.28234041806153537</v>
      </c>
      <c r="J257" s="18">
        <f>IF(E257&lt;&gt;0,10000*((F257/K!$F$14)-1),"")+0.8</f>
        <v>-13.825269116579353</v>
      </c>
      <c r="K257" s="18">
        <f>IF(E257&lt;&gt;0,10000*((F257/K!$F$14)-1)-10000*(((F257-G257)/K!$F$14)-1),"")</f>
        <v>1.1462628177827394</v>
      </c>
      <c r="L257" s="18">
        <f>IF(E257&lt;&gt;0,10000*((I257/(K!$F$14-(K!$E$14*(EXP((1000000*M257)*1.867*10^-11)-1))))-1),"")+0.8</f>
        <v>3.1827850019730866</v>
      </c>
      <c r="M257" s="32">
        <v>809.7759486045321</v>
      </c>
      <c r="P257" s="2"/>
    </row>
    <row r="258" spans="1:16" ht="12.75">
      <c r="A258" t="s">
        <v>378</v>
      </c>
      <c r="B258" s="21">
        <v>604</v>
      </c>
      <c r="C258" s="18" t="s">
        <v>77</v>
      </c>
      <c r="D258" s="18">
        <v>33.84107880278554</v>
      </c>
      <c r="E258" s="18">
        <v>2.0448278593189966</v>
      </c>
      <c r="F258" s="19">
        <v>0.28293739588322825</v>
      </c>
      <c r="G258" s="19">
        <v>3.6544561646739216E-05</v>
      </c>
      <c r="H258" s="19">
        <v>0.002285861704487101</v>
      </c>
      <c r="I258" s="19">
        <f t="shared" si="3"/>
        <v>0.2829296557127499</v>
      </c>
      <c r="J258" s="18">
        <f>IF(E258&lt;&gt;0,10000*((F258/K!$F$14)-1),"")+0.8</f>
        <v>6.189107740094712</v>
      </c>
      <c r="K258" s="18">
        <f>IF(E258&lt;&gt;0,10000*((F258/K!$F$14)-1)-10000*(((F258-G258)/K!$F$14)-1),"")</f>
        <v>1.2923090562355632</v>
      </c>
      <c r="L258" s="18">
        <f>IF(E258&lt;&gt;0,10000*((I258/(K!$F$14-(K!$E$14*(EXP((1000000*M258)*1.867*10^-11)-1))))-1),"")+0.8</f>
        <v>9.942383672926525</v>
      </c>
      <c r="M258" s="32">
        <v>181.05978821335145</v>
      </c>
      <c r="P258" s="2"/>
    </row>
    <row r="259" spans="1:16" ht="12.75">
      <c r="A259" t="s">
        <v>378</v>
      </c>
      <c r="B259" s="21">
        <v>605</v>
      </c>
      <c r="C259" s="18" t="s">
        <v>78</v>
      </c>
      <c r="D259" s="18">
        <v>11.211821251103844</v>
      </c>
      <c r="E259" s="18">
        <v>2.3501266922939066</v>
      </c>
      <c r="F259" s="19">
        <v>0.2817098066323447</v>
      </c>
      <c r="G259" s="19">
        <v>3.1440517087039064E-05</v>
      </c>
      <c r="H259" s="19">
        <v>0.0007071359014181831</v>
      </c>
      <c r="I259" s="19">
        <f t="shared" si="3"/>
        <v>0.28168940204823595</v>
      </c>
      <c r="J259" s="18">
        <f>IF(E259&lt;&gt;0,10000*((F259/K!$F$14)-1),"")+0.8</f>
        <v>-37.22158415953216</v>
      </c>
      <c r="K259" s="18">
        <f>IF(E259&lt;&gt;0,10000*((F259/K!$F$14)-1)-10000*(((F259-G259)/K!$F$14)-1),"")</f>
        <v>1.1118170018575881</v>
      </c>
      <c r="L259" s="18">
        <f>IF(E259&lt;&gt;0,10000*((I259/(K!$F$14-(K!$E$14*(EXP((1000000*M259)*1.867*10^-11)-1))))-1),"")+0.8</f>
        <v>-3.673193483236493</v>
      </c>
      <c r="M259" s="32">
        <v>1523.6624330663915</v>
      </c>
      <c r="P259" s="2"/>
    </row>
    <row r="260" ht="12.75">
      <c r="I260" s="19">
        <f t="shared" si="3"/>
      </c>
    </row>
    <row r="261" spans="1:16" ht="12.75">
      <c r="A261" t="s">
        <v>379</v>
      </c>
      <c r="B261" s="21">
        <v>42</v>
      </c>
      <c r="C261" s="18" t="s">
        <v>15</v>
      </c>
      <c r="D261" s="18">
        <v>5.514532752381065</v>
      </c>
      <c r="E261" s="18">
        <v>3.56070345017921</v>
      </c>
      <c r="F261" s="19">
        <v>0.28306300233248743</v>
      </c>
      <c r="G261" s="19">
        <v>3.368956771370536E-05</v>
      </c>
      <c r="H261" s="19">
        <v>0.00040190857715707916</v>
      </c>
      <c r="I261" s="19">
        <f aca="true" t="shared" si="4" ref="I261:I324">IF(E261&lt;&gt;0,F261-(H261*(EXP((1000000*M261)*1.867*10^-11)-1)),"")</f>
        <v>0.2830629211352776</v>
      </c>
      <c r="J261" s="18">
        <f>IF(E261&lt;&gt;0,10000*((F261/K!$F$14)-1),"")+0.8</f>
        <v>10.630872658995738</v>
      </c>
      <c r="K261" s="18">
        <v>1.1913491774206975</v>
      </c>
      <c r="L261" s="18">
        <f>IF(E261&lt;&gt;0,10000*((I261/(K!$F$14-(K!$E$14*(EXP((1000000*M261)*1.867*10^-11)-1))))-1),"")+0.8</f>
        <v>10.868290257261304</v>
      </c>
      <c r="M261" s="32">
        <v>10.819959792677983</v>
      </c>
      <c r="P261" s="2"/>
    </row>
    <row r="262" spans="1:16" ht="12.75">
      <c r="A262" t="s">
        <v>379</v>
      </c>
      <c r="B262" s="21">
        <v>43</v>
      </c>
      <c r="C262" s="18" t="s">
        <v>16</v>
      </c>
      <c r="D262" s="18">
        <v>21.398946128521054</v>
      </c>
      <c r="E262" s="18">
        <v>3.8192264560931894</v>
      </c>
      <c r="F262" s="19">
        <v>0.28305166348703625</v>
      </c>
      <c r="G262" s="19">
        <v>3.179030288514372E-05</v>
      </c>
      <c r="H262" s="19">
        <v>0.0014016570849842654</v>
      </c>
      <c r="I262" s="19">
        <f t="shared" si="4"/>
        <v>0.2830513799593945</v>
      </c>
      <c r="J262" s="18">
        <f>IF(E262&lt;&gt;0,10000*((F262/K!$F$14)-1),"")+0.8</f>
        <v>10.229902117730205</v>
      </c>
      <c r="K262" s="18">
        <v>1.1241863212374525</v>
      </c>
      <c r="L262" s="18">
        <f>IF(E262&lt;&gt;0,10000*((I262/(K!$F$14-(K!$E$14*(EXP((1000000*M262)*1.867*10^-11)-1))))-1),"")+0.8</f>
        <v>10.460453841002781</v>
      </c>
      <c r="M262" s="32">
        <v>10.8334152507559</v>
      </c>
      <c r="P262" s="2"/>
    </row>
    <row r="263" spans="1:16" ht="12.75">
      <c r="A263" t="s">
        <v>379</v>
      </c>
      <c r="B263" s="21">
        <v>44</v>
      </c>
      <c r="C263" s="18" t="s">
        <v>17</v>
      </c>
      <c r="D263" s="18">
        <v>13.455045360177428</v>
      </c>
      <c r="E263" s="18">
        <v>3.959672405555555</v>
      </c>
      <c r="F263" s="19">
        <v>0.28313845498284856</v>
      </c>
      <c r="G263" s="19">
        <v>3.8001529130996896E-05</v>
      </c>
      <c r="H263" s="19">
        <v>0.0008321487123572909</v>
      </c>
      <c r="I263" s="19">
        <f t="shared" si="4"/>
        <v>0.2831382627833696</v>
      </c>
      <c r="J263" s="18">
        <f>IF(E263&lt;&gt;0,10000*((F263/K!$F$14)-1),"")+0.8</f>
        <v>13.2990711264239</v>
      </c>
      <c r="K263" s="18">
        <v>1.3438311484348375</v>
      </c>
      <c r="L263" s="18">
        <f>IF(E263&lt;&gt;0,10000*((I263/(K!$F$14-(K!$E$14*(EXP((1000000*M263)*1.867*10^-11)-1))))-1),"")+0.8</f>
        <v>13.567056462543725</v>
      </c>
      <c r="M263" s="32">
        <v>12.369632395102704</v>
      </c>
      <c r="P263" s="2"/>
    </row>
    <row r="264" spans="1:16" ht="12.75">
      <c r="A264" t="s">
        <v>379</v>
      </c>
      <c r="B264" s="21">
        <v>45</v>
      </c>
      <c r="C264" s="18" t="s">
        <v>18</v>
      </c>
      <c r="D264" s="18">
        <v>16.495500690120735</v>
      </c>
      <c r="E264" s="18">
        <v>3.342008805994625</v>
      </c>
      <c r="F264" s="19">
        <v>0.283211995667419</v>
      </c>
      <c r="G264" s="19">
        <v>3.367989962991604E-05</v>
      </c>
      <c r="H264" s="19">
        <v>0.0012807705068090642</v>
      </c>
      <c r="I264" s="19">
        <f t="shared" si="4"/>
        <v>0.2832115791673997</v>
      </c>
      <c r="J264" s="18">
        <f>IF(E264&lt;&gt;0,10000*((F264/K!$F$14)-1),"")+0.8</f>
        <v>15.899657599200179</v>
      </c>
      <c r="K264" s="18">
        <v>1.1910072892806767</v>
      </c>
      <c r="L264" s="18">
        <f>IF(E264&lt;&gt;0,10000*((I264/(K!$F$14-(K!$E$14*(EXP((1000000*M264)*1.867*10^-11)-1))))-1),"")+0.8</f>
        <v>16.27191757145683</v>
      </c>
      <c r="M264" s="32">
        <v>17.415212742197248</v>
      </c>
      <c r="P264" s="2"/>
    </row>
    <row r="265" spans="1:16" ht="12.75">
      <c r="A265" t="s">
        <v>379</v>
      </c>
      <c r="B265" s="21">
        <v>46</v>
      </c>
      <c r="C265" s="18" t="s">
        <v>19</v>
      </c>
      <c r="D265" s="18">
        <v>12.104035860830148</v>
      </c>
      <c r="E265" s="18">
        <v>4.218343443189964</v>
      </c>
      <c r="F265" s="19">
        <v>0.28303403492703977</v>
      </c>
      <c r="G265" s="19">
        <v>2.4404966888506138E-05</v>
      </c>
      <c r="H265" s="19">
        <v>0.0007820113239873662</v>
      </c>
      <c r="I265" s="19">
        <f t="shared" si="4"/>
        <v>0.2830337229607662</v>
      </c>
      <c r="J265" s="18">
        <f>IF(E265&lt;&gt;0,10000*((F265/K!$F$14)-1),"")+0.8</f>
        <v>9.606511202494872</v>
      </c>
      <c r="K265" s="18">
        <v>0.86302197388477</v>
      </c>
      <c r="L265" s="18">
        <f>IF(E265&lt;&gt;0,10000*((I265/(K!$F$14-(K!$E$14*(EXP((1000000*M265)*1.867*10^-11)-1))))-1),"")+0.8</f>
        <v>10.069917765506453</v>
      </c>
      <c r="M265" s="32">
        <v>21.36307050008478</v>
      </c>
      <c r="P265" s="2"/>
    </row>
    <row r="266" spans="1:16" ht="12.75">
      <c r="A266" t="s">
        <v>379</v>
      </c>
      <c r="B266" s="21">
        <v>47</v>
      </c>
      <c r="C266" s="18" t="s">
        <v>20</v>
      </c>
      <c r="D266" s="18">
        <v>16.1466333488682</v>
      </c>
      <c r="E266" s="18">
        <v>3.676643266308245</v>
      </c>
      <c r="F266" s="19">
        <v>0.28313533458945567</v>
      </c>
      <c r="G266" s="19">
        <v>3.0399034583649605E-05</v>
      </c>
      <c r="H266" s="19">
        <v>0.001161218762845561</v>
      </c>
      <c r="I266" s="19">
        <f t="shared" si="4"/>
        <v>0.28313484291413554</v>
      </c>
      <c r="J266" s="18">
        <f>IF(E266&lt;&gt;0,10000*((F266/K!$F$14)-1),"")+0.8</f>
        <v>13.188726044720855</v>
      </c>
      <c r="K266" s="18">
        <v>1.0749875199755898</v>
      </c>
      <c r="L266" s="18">
        <f>IF(E266&lt;&gt;0,10000*((I266/(K!$F$14-(K!$E$14*(EXP((1000000*M266)*1.867*10^-11)-1))))-1),"")+0.8</f>
        <v>13.675078723804113</v>
      </c>
      <c r="M266" s="32">
        <v>22.673998835020555</v>
      </c>
      <c r="P266" s="2"/>
    </row>
    <row r="267" spans="1:16" ht="12.75">
      <c r="A267" t="s">
        <v>379</v>
      </c>
      <c r="B267" s="21">
        <v>48</v>
      </c>
      <c r="C267" s="18" t="s">
        <v>21</v>
      </c>
      <c r="D267" s="18">
        <v>26.319099704037118</v>
      </c>
      <c r="E267" s="18">
        <v>3.648886427060932</v>
      </c>
      <c r="F267" s="19">
        <v>0.2831813637161758</v>
      </c>
      <c r="G267" s="19">
        <v>3.1551493547744445E-05</v>
      </c>
      <c r="H267" s="19">
        <v>0.0018514370173198804</v>
      </c>
      <c r="I267" s="19">
        <f t="shared" si="4"/>
        <v>0.28318051376614206</v>
      </c>
      <c r="J267" s="18">
        <f>IF(E267&lt;&gt;0,10000*((F267/K!$F$14)-1),"")+0.8</f>
        <v>14.816433551136132</v>
      </c>
      <c r="K267" s="18">
        <v>1.1157414130069654</v>
      </c>
      <c r="L267" s="18">
        <f>IF(E267&lt;&gt;0,10000*((I267/(K!$F$14-(K!$E$14*(EXP((1000000*M267)*1.867*10^-11)-1))))-1),"")+0.8</f>
        <v>15.332635444697296</v>
      </c>
      <c r="M267" s="32">
        <v>24.583316176912682</v>
      </c>
      <c r="P267" s="2"/>
    </row>
    <row r="268" spans="1:16" ht="12.75">
      <c r="A268" t="s">
        <v>379</v>
      </c>
      <c r="B268" s="21">
        <v>49</v>
      </c>
      <c r="C268" s="18" t="s">
        <v>22</v>
      </c>
      <c r="D268" s="18">
        <v>14.477880147077801</v>
      </c>
      <c r="E268" s="18">
        <v>3.8401302948028673</v>
      </c>
      <c r="F268" s="19">
        <v>0.28313494256820365</v>
      </c>
      <c r="G268" s="19">
        <v>3.0040642586370802E-05</v>
      </c>
      <c r="H268" s="19">
        <v>0.001020376747194182</v>
      </c>
      <c r="I268" s="19">
        <f t="shared" si="4"/>
        <v>0.283134457066157</v>
      </c>
      <c r="J268" s="18">
        <f>IF(E268&lt;&gt;0,10000*((F268/K!$F$14)-1),"")+0.8</f>
        <v>13.174863171795703</v>
      </c>
      <c r="K268" s="18">
        <v>1.0623138634069385</v>
      </c>
      <c r="L268" s="18">
        <f>IF(E268&lt;&gt;0,10000*((I268/(K!$F$14-(K!$E$14*(EXP((1000000*M268)*1.867*10^-11)-1))))-1),"")+0.8</f>
        <v>13.723770041608496</v>
      </c>
      <c r="M268" s="32">
        <v>25.47903024407732</v>
      </c>
      <c r="P268" s="2"/>
    </row>
    <row r="269" spans="1:16" ht="12.75">
      <c r="A269" t="s">
        <v>379</v>
      </c>
      <c r="B269" s="21">
        <v>50</v>
      </c>
      <c r="C269" s="18" t="s">
        <v>23</v>
      </c>
      <c r="D269" s="18">
        <v>21.523393294407427</v>
      </c>
      <c r="E269" s="18">
        <v>3.7301283569892463</v>
      </c>
      <c r="F269" s="19">
        <v>0.28313359613333106</v>
      </c>
      <c r="G269" s="19">
        <v>3.142738951783411E-05</v>
      </c>
      <c r="H269" s="19">
        <v>0.0015431623567911277</v>
      </c>
      <c r="I269" s="19">
        <f t="shared" si="4"/>
        <v>0.2831327996135644</v>
      </c>
      <c r="J269" s="18">
        <f>IF(E269&lt;&gt;0,10000*((F269/K!$F$14)-1),"")+0.8</f>
        <v>13.127249795112128</v>
      </c>
      <c r="K269" s="18">
        <v>1.1113527774764265</v>
      </c>
      <c r="L269" s="18">
        <f>IF(E269&lt;&gt;0,10000*((I269/(K!$F$14-(K!$E$14*(EXP((1000000*M269)*1.867*10^-11)-1))))-1),"")+0.8</f>
        <v>13.713167547270455</v>
      </c>
      <c r="M269" s="32">
        <v>27.639396771020195</v>
      </c>
      <c r="P269" s="2"/>
    </row>
    <row r="270" spans="1:16" ht="12.75">
      <c r="A270" t="s">
        <v>379</v>
      </c>
      <c r="B270" s="21">
        <v>51</v>
      </c>
      <c r="C270" s="18" t="s">
        <v>24</v>
      </c>
      <c r="D270" s="18">
        <v>13.877120646566347</v>
      </c>
      <c r="E270" s="18">
        <v>4.154534506989248</v>
      </c>
      <c r="F270" s="19">
        <v>0.2827573274874764</v>
      </c>
      <c r="G270" s="19">
        <v>3.42938611427638E-05</v>
      </c>
      <c r="H270" s="19">
        <v>0.0009057185426897933</v>
      </c>
      <c r="I270" s="19">
        <f t="shared" si="4"/>
        <v>0.2827566856991749</v>
      </c>
      <c r="J270" s="18">
        <f>IF(E270&lt;&gt;0,10000*((F270/K!$F$14)-1),"")+0.8</f>
        <v>-0.17857073478535557</v>
      </c>
      <c r="K270" s="18">
        <v>1.2127185367960536</v>
      </c>
      <c r="L270" s="18">
        <f>IF(E270&lt;&gt;0,10000*((I270/(K!$F$14-(K!$E$14*(EXP((1000000*M270)*1.867*10^-11)-1))))-1),"")+0.8</f>
        <v>0.6406611627688179</v>
      </c>
      <c r="M270" s="32">
        <v>37.94026808518841</v>
      </c>
      <c r="P270" s="2"/>
    </row>
    <row r="271" spans="1:16" ht="12.75">
      <c r="A271" t="s">
        <v>379</v>
      </c>
      <c r="B271" s="21">
        <v>52</v>
      </c>
      <c r="C271" s="18" t="s">
        <v>25</v>
      </c>
      <c r="D271" s="18">
        <v>6.973006501015464</v>
      </c>
      <c r="E271" s="18">
        <v>4.487229368637991</v>
      </c>
      <c r="F271" s="19">
        <v>0.2830995420562793</v>
      </c>
      <c r="G271" s="19">
        <v>2.370389287957221E-05</v>
      </c>
      <c r="H271" s="19">
        <v>0.00042839759300718243</v>
      </c>
      <c r="I271" s="19">
        <f t="shared" si="4"/>
        <v>0.28309902323047886</v>
      </c>
      <c r="J271" s="18">
        <f>IF(E271&lt;&gt;0,10000*((F271/K!$F$14)-1),"")+0.8</f>
        <v>11.923010636324705</v>
      </c>
      <c r="K271" s="18">
        <v>0.8382302059728453</v>
      </c>
      <c r="L271" s="18">
        <f>IF(E271&lt;&gt;0,10000*((I271/(K!$F$14-(K!$E$14*(EXP((1000000*M271)*1.867*10^-11)-1))))-1),"")+0.8</f>
        <v>13.345457831754093</v>
      </c>
      <c r="M271" s="32">
        <v>64.82870908196574</v>
      </c>
      <c r="P271" s="2"/>
    </row>
    <row r="272" spans="1:16" ht="12.75">
      <c r="A272" t="s">
        <v>379</v>
      </c>
      <c r="B272" s="21">
        <v>53</v>
      </c>
      <c r="C272" s="18" t="s">
        <v>26</v>
      </c>
      <c r="D272" s="18">
        <v>17.716352848067793</v>
      </c>
      <c r="E272" s="18">
        <v>4.209188596236559</v>
      </c>
      <c r="F272" s="19">
        <v>0.2831107097298126</v>
      </c>
      <c r="G272" s="19">
        <v>2.677146543509562E-05</v>
      </c>
      <c r="H272" s="19">
        <v>0.0009964479031614039</v>
      </c>
      <c r="I272" s="19">
        <f t="shared" si="4"/>
        <v>0.283109435345962</v>
      </c>
      <c r="J272" s="18">
        <f>IF(E272&lt;&gt;0,10000*((F272/K!$F$14)-1),"")+0.8</f>
        <v>12.317928101298925</v>
      </c>
      <c r="K272" s="18">
        <v>0.9467074079272386</v>
      </c>
      <c r="L272" s="18">
        <f>IF(E272&lt;&gt;0,10000*((I272/(K!$F$14-(K!$E$14*(EXP((1000000*M272)*1.867*10^-11)-1))))-1),"")+0.8</f>
        <v>13.794434762474417</v>
      </c>
      <c r="M272" s="32">
        <v>68.45793208345852</v>
      </c>
      <c r="P272" s="2"/>
    </row>
    <row r="273" spans="1:16" ht="12.75">
      <c r="A273" t="s">
        <v>379</v>
      </c>
      <c r="B273" s="21">
        <v>54</v>
      </c>
      <c r="C273" s="18" t="s">
        <v>27</v>
      </c>
      <c r="D273" s="18">
        <v>13.099116733717686</v>
      </c>
      <c r="E273" s="18">
        <v>3.1152112908602163</v>
      </c>
      <c r="F273" s="19">
        <v>0.28276699143042877</v>
      </c>
      <c r="G273" s="19">
        <v>3.62796023649498E-05</v>
      </c>
      <c r="H273" s="19">
        <v>0.0008767557894942006</v>
      </c>
      <c r="I273" s="19">
        <f t="shared" si="4"/>
        <v>0.2827658003231339</v>
      </c>
      <c r="J273" s="18">
        <f>IF(E273&lt;&gt;0,10000*((F273/K!$F$14)-1),"")+0.8</f>
        <v>0.16317097543270198</v>
      </c>
      <c r="K273" s="18">
        <v>1.2829394191693488</v>
      </c>
      <c r="L273" s="18">
        <f>IF(E273&lt;&gt;0,10000*((I273/(K!$F$14-(K!$E$14*(EXP((1000000*M273)*1.867*10^-11)-1))))-1),"")+0.8</f>
        <v>1.7353932197142534</v>
      </c>
      <c r="M273" s="32">
        <v>72.7165202139071</v>
      </c>
      <c r="P273" s="2"/>
    </row>
    <row r="274" spans="1:16" ht="12.75">
      <c r="A274" t="s">
        <v>379</v>
      </c>
      <c r="B274" s="21">
        <v>55</v>
      </c>
      <c r="C274" s="18" t="s">
        <v>28</v>
      </c>
      <c r="D274" s="18">
        <v>13.884681895085379</v>
      </c>
      <c r="E274" s="18">
        <v>3.908012457885305</v>
      </c>
      <c r="F274" s="19">
        <v>0.28253962153642903</v>
      </c>
      <c r="G274" s="19">
        <v>3.6840225556615004E-05</v>
      </c>
      <c r="H274" s="19">
        <v>0.0008149541880352659</v>
      </c>
      <c r="I274" s="19">
        <f t="shared" si="4"/>
        <v>0.28253849974618855</v>
      </c>
      <c r="J274" s="18">
        <f>IF(E274&lt;&gt;0,10000*((F274/K!$F$14)-1),"")+0.8</f>
        <v>-7.877209313470158</v>
      </c>
      <c r="K274" s="18">
        <v>1.3027644873886413</v>
      </c>
      <c r="L274" s="18">
        <f>IF(E274&lt;&gt;0,10000*((I274/(K!$F$14-(K!$E$14*(EXP((1000000*M274)*1.867*10^-11)-1))))-1),"")+0.8</f>
        <v>-6.282496301187291</v>
      </c>
      <c r="M274" s="32">
        <v>73.6775897332509</v>
      </c>
      <c r="P274" s="2"/>
    </row>
    <row r="275" spans="1:16" ht="12.75">
      <c r="A275" t="s">
        <v>379</v>
      </c>
      <c r="B275" s="21">
        <v>56</v>
      </c>
      <c r="C275" s="18" t="s">
        <v>29</v>
      </c>
      <c r="D275" s="18">
        <v>22.826804023037646</v>
      </c>
      <c r="E275" s="18">
        <v>2.8770921485663083</v>
      </c>
      <c r="F275" s="19">
        <v>0.2830055639368139</v>
      </c>
      <c r="G275" s="19">
        <v>4.0232847733656375E-05</v>
      </c>
      <c r="H275" s="19">
        <v>0.0015539741407333695</v>
      </c>
      <c r="I275" s="19">
        <f t="shared" si="4"/>
        <v>0.28300297939736485</v>
      </c>
      <c r="J275" s="18">
        <f>IF(E275&lt;&gt;0,10000*((F275/K!$F$14)-1),"")+0.8</f>
        <v>8.599704256374885</v>
      </c>
      <c r="K275" s="18">
        <v>1.4227362743302052</v>
      </c>
      <c r="L275" s="18">
        <f>IF(E275&lt;&gt;0,10000*((I275/(K!$F$14-(K!$E$14*(EXP((1000000*M275)*1.867*10^-11)-1))))-1),"")+0.8</f>
        <v>10.486383351306117</v>
      </c>
      <c r="M275" s="32">
        <v>89.00904776191548</v>
      </c>
      <c r="P275" s="2"/>
    </row>
    <row r="276" spans="9:16" ht="12.75">
      <c r="I276" s="19">
        <f t="shared" si="4"/>
      </c>
      <c r="P276" s="2"/>
    </row>
    <row r="277" spans="1:16" ht="12.75">
      <c r="A277" t="s">
        <v>380</v>
      </c>
      <c r="B277" s="21">
        <v>73</v>
      </c>
      <c r="C277" s="18" t="s">
        <v>127</v>
      </c>
      <c r="D277" s="18">
        <v>29.820968180053796</v>
      </c>
      <c r="E277" s="18">
        <v>1.7719553639784953</v>
      </c>
      <c r="F277" s="19">
        <v>0.2827068562304531</v>
      </c>
      <c r="G277" s="19">
        <v>4.5340701787015995E-05</v>
      </c>
      <c r="H277" s="19">
        <v>0.0018068470868642104</v>
      </c>
      <c r="I277" s="19">
        <f t="shared" si="4"/>
        <v>0.2827065104001225</v>
      </c>
      <c r="J277" s="18">
        <f>IF(E277&lt;&gt;0,10000*((F277/K!$F$14)-1),"")+0.8</f>
        <v>-1.963363316544698</v>
      </c>
      <c r="K277" s="18">
        <f>IF(E277&lt;&gt;0,10000*((F277/K!$F$14)-1)-10000*(((F277-G277)/K!$F$14)-1),"")</f>
        <v>1.603363042135264</v>
      </c>
      <c r="L277" s="18">
        <f>IF(E277&lt;&gt;0,10000*((I277/(K!$F$14-(K!$E$14*(EXP((1000000*M277)*1.867*10^-11)-1))))-1),"")+0.8</f>
        <v>-1.7482328414916377</v>
      </c>
      <c r="M277" s="32">
        <v>10.250753812890485</v>
      </c>
      <c r="N277" s="23"/>
      <c r="P277" s="2"/>
    </row>
    <row r="278" spans="1:16" ht="12.75">
      <c r="A278" t="s">
        <v>380</v>
      </c>
      <c r="B278" s="21">
        <v>74</v>
      </c>
      <c r="C278" s="18" t="s">
        <v>318</v>
      </c>
      <c r="D278" s="18">
        <v>12.754928179629408</v>
      </c>
      <c r="E278" s="18">
        <v>1.7536239345878142</v>
      </c>
      <c r="F278" s="19">
        <v>0.2828029650409841</v>
      </c>
      <c r="G278" s="19">
        <v>4.668217346445147E-05</v>
      </c>
      <c r="H278" s="19">
        <v>0.0008408407745451476</v>
      </c>
      <c r="I278" s="19">
        <f t="shared" si="4"/>
        <v>0.28280274087282764</v>
      </c>
      <c r="J278" s="18">
        <f>IF(E278&lt;&gt;0,10000*((F278/K!$F$14)-1),"")+0.8</f>
        <v>1.4352897425299098</v>
      </c>
      <c r="K278" s="18">
        <f>IF(E278&lt;&gt;0,10000*((F278/K!$F$14)-1)-10000*(((F278-G278)/K!$F$14)-1),"")</f>
        <v>1.6508009075599794</v>
      </c>
      <c r="L278" s="18">
        <f>IF(E278&lt;&gt;0,10000*((I278/(K!$F$14-(K!$E$14*(EXP((1000000*M278)*1.867*10^-11)-1))))-1),"")+0.8</f>
        <v>1.7441617775118872</v>
      </c>
      <c r="M278" s="32">
        <v>14.27769018121333</v>
      </c>
      <c r="N278" s="23"/>
      <c r="P278" s="2"/>
    </row>
    <row r="279" spans="1:16" ht="12.75">
      <c r="A279" t="s">
        <v>380</v>
      </c>
      <c r="B279" s="21">
        <v>75</v>
      </c>
      <c r="C279" s="18" t="s">
        <v>319</v>
      </c>
      <c r="D279" s="18">
        <v>38.26292519086071</v>
      </c>
      <c r="E279" s="18">
        <v>1.3682768129032257</v>
      </c>
      <c r="F279" s="19">
        <v>0.2827759338570563</v>
      </c>
      <c r="G279" s="19">
        <v>5.5869604136984346E-05</v>
      </c>
      <c r="H279" s="19">
        <v>0.0023706647572376022</v>
      </c>
      <c r="I279" s="19">
        <f t="shared" si="4"/>
        <v>0.28277484892680316</v>
      </c>
      <c r="J279" s="18">
        <f>IF(E279&lt;&gt;0,10000*((F279/K!$F$14)-1),"")+0.8</f>
        <v>0.47939802522409747</v>
      </c>
      <c r="K279" s="18">
        <f>IF(E279&lt;&gt;0,10000*((F279/K!$F$14)-1)-10000*(((F279-G279)/K!$F$14)-1),"")</f>
        <v>1.9756919262692296</v>
      </c>
      <c r="L279" s="18">
        <f>IF(E279&lt;&gt;0,10000*((I279/(K!$F$14-(K!$E$14*(EXP((1000000*M279)*1.867*10^-11)-1))))-1),"")+0.8</f>
        <v>0.9848113439506527</v>
      </c>
      <c r="M279" s="32">
        <v>24.506878640618737</v>
      </c>
      <c r="N279" s="23"/>
      <c r="P279" s="2"/>
    </row>
    <row r="280" spans="1:16" ht="12.75">
      <c r="A280" t="s">
        <v>380</v>
      </c>
      <c r="B280" s="21">
        <v>76</v>
      </c>
      <c r="C280" s="18" t="s">
        <v>320</v>
      </c>
      <c r="D280" s="18">
        <v>30.39581948340353</v>
      </c>
      <c r="E280" s="18">
        <v>1.649444061648746</v>
      </c>
      <c r="F280" s="19">
        <v>0.2827541128204848</v>
      </c>
      <c r="G280" s="19">
        <v>4.535626694086471E-05</v>
      </c>
      <c r="H280" s="19">
        <v>0.0019188465889967373</v>
      </c>
      <c r="I280" s="19">
        <f t="shared" si="4"/>
        <v>0.2827532299964293</v>
      </c>
      <c r="J280" s="18">
        <f>IF(E280&lt;&gt;0,10000*((F280/K!$F$14)-1),"")+0.8</f>
        <v>-0.29224957176690114</v>
      </c>
      <c r="K280" s="18">
        <f>IF(E280&lt;&gt;0,10000*((F280/K!$F$14)-1)-10000*(((F280-G280)/K!$F$14)-1),"")</f>
        <v>1.6039134657375165</v>
      </c>
      <c r="L280" s="18">
        <f>IF(E280&lt;&gt;0,10000*((I280/(K!$F$14-(K!$E$14*(EXP((1000000*M280)*1.867*10^-11)-1))))-1),"")+0.8</f>
        <v>0.22315937068837433</v>
      </c>
      <c r="M280" s="32">
        <v>24.637106448672327</v>
      </c>
      <c r="N280" s="23"/>
      <c r="P280" s="2"/>
    </row>
    <row r="281" spans="1:16" ht="12.75">
      <c r="A281" t="s">
        <v>380</v>
      </c>
      <c r="B281" s="21">
        <v>77</v>
      </c>
      <c r="C281" s="18" t="s">
        <v>321</v>
      </c>
      <c r="D281" s="18">
        <v>28.645532110332727</v>
      </c>
      <c r="E281" s="18">
        <v>1.6882074082437273</v>
      </c>
      <c r="F281" s="19">
        <v>0.28292619192544766</v>
      </c>
      <c r="G281" s="19">
        <v>4.262116517999451E-05</v>
      </c>
      <c r="H281" s="19">
        <v>0.0017997573930111658</v>
      </c>
      <c r="I281" s="19">
        <f t="shared" si="4"/>
        <v>0.28292535135535285</v>
      </c>
      <c r="J281" s="18">
        <f>IF(E281&lt;&gt;0,10000*((F281/K!$F$14)-1),"")+0.8</f>
        <v>5.79290717144385</v>
      </c>
      <c r="K281" s="18">
        <f>IF(E281&lt;&gt;0,10000*((F281/K!$F$14)-1)-10000*(((F281-G281)/K!$F$14)-1),"")</f>
        <v>1.5071932804078259</v>
      </c>
      <c r="L281" s="18">
        <f>IF(E281&lt;&gt;0,10000*((I281/(K!$F$14-(K!$E$14*(EXP((1000000*M281)*1.867*10^-11)-1))))-1),"")+0.8</f>
        <v>6.318424674137989</v>
      </c>
      <c r="M281" s="32">
        <v>25.01003230201035</v>
      </c>
      <c r="N281" s="23"/>
      <c r="P281" s="2"/>
    </row>
    <row r="282" spans="1:16" ht="12.75">
      <c r="A282" t="s">
        <v>380</v>
      </c>
      <c r="B282" s="21">
        <v>78</v>
      </c>
      <c r="C282" s="18" t="s">
        <v>322</v>
      </c>
      <c r="D282" s="18">
        <v>39.349491732129515</v>
      </c>
      <c r="E282" s="18">
        <v>2.0026996765232976</v>
      </c>
      <c r="F282" s="19">
        <v>0.28280511236898115</v>
      </c>
      <c r="G282" s="19">
        <v>5.1795189837786924E-05</v>
      </c>
      <c r="H282" s="19">
        <v>0.0024100234951449024</v>
      </c>
      <c r="I282" s="19">
        <f t="shared" si="4"/>
        <v>0.28280397347649106</v>
      </c>
      <c r="J282" s="18">
        <f>IF(E282&lt;&gt;0,10000*((F282/K!$F$14)-1),"")+0.8</f>
        <v>1.5112247460483446</v>
      </c>
      <c r="K282" s="18">
        <f>IF(E282&lt;&gt;0,10000*((F282/K!$F$14)-1)-10000*(((F282-G282)/K!$F$14)-1),"")</f>
        <v>1.8316102281867863</v>
      </c>
      <c r="L282" s="18">
        <f>IF(E282&lt;&gt;0,10000*((I282/(K!$F$14-(K!$E$14*(EXP((1000000*M282)*1.867*10^-11)-1))))-1),"")+0.8</f>
        <v>2.032512821827125</v>
      </c>
      <c r="M282" s="32">
        <v>25.305477626985414</v>
      </c>
      <c r="N282" s="23"/>
      <c r="P282" s="2"/>
    </row>
    <row r="283" spans="1:16" ht="12.75">
      <c r="A283" t="s">
        <v>380</v>
      </c>
      <c r="B283" s="21">
        <v>79</v>
      </c>
      <c r="C283" s="18" t="s">
        <v>323</v>
      </c>
      <c r="D283" s="18">
        <v>21.48419152740937</v>
      </c>
      <c r="E283" s="18">
        <v>1.6355860102150535</v>
      </c>
      <c r="F283" s="19">
        <v>0.2828455205208529</v>
      </c>
      <c r="G283" s="19">
        <v>7.565002058862363E-05</v>
      </c>
      <c r="H283" s="19">
        <v>0.0014257662119875163</v>
      </c>
      <c r="I283" s="19">
        <f t="shared" si="4"/>
        <v>0.2828448410801356</v>
      </c>
      <c r="J283" s="18">
        <f>IF(E283&lt;&gt;0,10000*((F283/K!$F$14)-1),"")+0.8</f>
        <v>2.9401602225323833</v>
      </c>
      <c r="K283" s="18">
        <f>IF(E283&lt;&gt;0,10000*((F283/K!$F$14)-1)-10000*(((F283-G283)/K!$F$14)-1),"")</f>
        <v>2.675177982871535</v>
      </c>
      <c r="L283" s="18">
        <f>IF(E283&lt;&gt;0,10000*((I283/(K!$F$14-(K!$E$14*(EXP((1000000*M283)*1.867*10^-11)-1))))-1),"")+0.8</f>
        <v>3.4825065959767967</v>
      </c>
      <c r="M283" s="32">
        <v>25.5185194359717</v>
      </c>
      <c r="N283" s="23"/>
      <c r="P283" s="2"/>
    </row>
    <row r="284" spans="1:16" ht="12.75">
      <c r="A284" t="s">
        <v>380</v>
      </c>
      <c r="B284" s="21">
        <v>80</v>
      </c>
      <c r="C284" s="18" t="s">
        <v>324</v>
      </c>
      <c r="D284" s="18">
        <v>122.84244206404841</v>
      </c>
      <c r="E284" s="18">
        <v>1.371090078673835</v>
      </c>
      <c r="F284" s="19">
        <v>0.2829117722155609</v>
      </c>
      <c r="G284" s="19">
        <v>7.595611714108289E-05</v>
      </c>
      <c r="H284" s="19">
        <v>0.007448647319627604</v>
      </c>
      <c r="I284" s="19">
        <f t="shared" si="4"/>
        <v>0.28290818193248257</v>
      </c>
      <c r="J284" s="18">
        <f>IF(E284&lt;&gt;0,10000*((F284/K!$F$14)-1),"")+0.8</f>
        <v>5.282989393386205</v>
      </c>
      <c r="K284" s="18">
        <f>IF(E284&lt;&gt;0,10000*((F284/K!$F$14)-1)-10000*(((F284-G284)/K!$F$14)-1),"")</f>
        <v>2.68600233891636</v>
      </c>
      <c r="L284" s="18">
        <f>IF(E284&lt;&gt;0,10000*((I284/(K!$F$14-(K!$E$14*(EXP((1000000*M284)*1.867*10^-11)-1))))-1),"")+0.8</f>
        <v>5.7290193399231795</v>
      </c>
      <c r="M284" s="32">
        <v>25.810850633150764</v>
      </c>
      <c r="N284" s="23"/>
      <c r="P284" s="2"/>
    </row>
    <row r="285" spans="1:16" ht="12.75">
      <c r="A285" t="s">
        <v>380</v>
      </c>
      <c r="B285" s="21">
        <v>81</v>
      </c>
      <c r="C285" s="18" t="s">
        <v>325</v>
      </c>
      <c r="D285" s="18">
        <v>26.614293917853306</v>
      </c>
      <c r="E285" s="18">
        <v>1.7058060431899635</v>
      </c>
      <c r="F285" s="19">
        <v>0.28290091458868594</v>
      </c>
      <c r="G285" s="19">
        <v>4.22429849556988E-05</v>
      </c>
      <c r="H285" s="19">
        <v>0.0016464235739160735</v>
      </c>
      <c r="I285" s="19">
        <f t="shared" si="4"/>
        <v>0.28290009481024503</v>
      </c>
      <c r="J285" s="18">
        <f>IF(E285&lt;&gt;0,10000*((F285/K!$F$14)-1),"")+0.8</f>
        <v>4.899035970293041</v>
      </c>
      <c r="K285" s="18">
        <f>IF(E285&lt;&gt;0,10000*((F285/K!$F$14)-1)-10000*(((F285-G285)/K!$F$14)-1),"")</f>
        <v>1.4938198615799259</v>
      </c>
      <c r="L285" s="18">
        <f>IF(E285&lt;&gt;0,10000*((I285/(K!$F$14-(K!$E$14*(EXP((1000000*M285)*1.867*10^-11)-1))))-1),"")+0.8</f>
        <v>5.461935475642753</v>
      </c>
      <c r="M285" s="32">
        <v>26.662600203617114</v>
      </c>
      <c r="P285" s="2"/>
    </row>
    <row r="286" spans="1:16" ht="12.75">
      <c r="A286" t="s">
        <v>380</v>
      </c>
      <c r="B286" s="21">
        <v>82</v>
      </c>
      <c r="C286" s="18" t="s">
        <v>326</v>
      </c>
      <c r="D286" s="18">
        <v>15.178750501413598</v>
      </c>
      <c r="E286" s="18">
        <v>1.5499036363799281</v>
      </c>
      <c r="F286" s="19">
        <v>0.2827620065050968</v>
      </c>
      <c r="G286" s="19">
        <v>5.231191369102615E-05</v>
      </c>
      <c r="H286" s="19">
        <v>0.0008838511103804186</v>
      </c>
      <c r="I286" s="19">
        <f t="shared" si="4"/>
        <v>0.2827615375525691</v>
      </c>
      <c r="J286" s="18">
        <f>IF(E286&lt;&gt;0,10000*((F286/K!$F$14)-1),"")+0.8</f>
        <v>-0.013108718751287496</v>
      </c>
      <c r="K286" s="18">
        <f>IF(E286&lt;&gt;0,10000*((F286/K!$F$14)-1)-10000*(((F286-G286)/K!$F$14)-1),"")</f>
        <v>1.8498829036561748</v>
      </c>
      <c r="L286" s="18">
        <f>IF(E286&lt;&gt;0,10000*((I286/(K!$F$14-(K!$E$14*(EXP((1000000*M286)*1.867*10^-11)-1))))-1),"")+0.8</f>
        <v>0.6007192706805935</v>
      </c>
      <c r="M286" s="32">
        <v>28.411244859712163</v>
      </c>
      <c r="N286" s="24"/>
      <c r="P286" s="2"/>
    </row>
    <row r="287" spans="1:16" ht="12.75">
      <c r="A287" t="s">
        <v>380</v>
      </c>
      <c r="B287" s="21">
        <v>83</v>
      </c>
      <c r="C287" s="18" t="s">
        <v>327</v>
      </c>
      <c r="D287" s="18">
        <v>27.379313219799464</v>
      </c>
      <c r="E287" s="18">
        <v>1.8534995926523306</v>
      </c>
      <c r="F287" s="19">
        <v>0.2827620422431762</v>
      </c>
      <c r="G287" s="19">
        <v>3.797481170285494E-05</v>
      </c>
      <c r="H287" s="19">
        <v>0.0017945023774458145</v>
      </c>
      <c r="I287" s="19">
        <f t="shared" si="4"/>
        <v>0.2827610602112529</v>
      </c>
      <c r="J287" s="18">
        <f>IF(E287&lt;&gt;0,10000*((F287/K!$F$14)-1),"")+0.8</f>
        <v>-0.011844928967353452</v>
      </c>
      <c r="K287" s="18">
        <f>IF(E287&lt;&gt;0,10000*((F287/K!$F$14)-1)-10000*(((F287-G287)/K!$F$14)-1),"")</f>
        <v>1.342886351923811</v>
      </c>
      <c r="L287" s="18">
        <f>IF(E287&lt;&gt;0,10000*((I287/(K!$F$14-(K!$E$14*(EXP((1000000*M287)*1.867*10^-11)-1))))-1),"")+0.8</f>
        <v>0.6036413625679409</v>
      </c>
      <c r="M287" s="32">
        <v>29.303429069536904</v>
      </c>
      <c r="N287" s="24"/>
      <c r="P287" s="2"/>
    </row>
    <row r="288" spans="1:16" ht="12.75">
      <c r="A288" t="s">
        <v>380</v>
      </c>
      <c r="B288" s="21">
        <v>84</v>
      </c>
      <c r="C288" s="18" t="s">
        <v>328</v>
      </c>
      <c r="D288" s="18">
        <v>69.60641854111557</v>
      </c>
      <c r="E288" s="18">
        <v>1.7292787275985662</v>
      </c>
      <c r="F288" s="19">
        <v>0.2828095874547591</v>
      </c>
      <c r="G288" s="19">
        <v>6.617940993930798E-05</v>
      </c>
      <c r="H288" s="19">
        <v>0.004147222071859844</v>
      </c>
      <c r="I288" s="19">
        <f t="shared" si="4"/>
        <v>0.28280729340144295</v>
      </c>
      <c r="J288" s="18">
        <f>IF(E288&lt;&gt;0,10000*((F288/K!$F$14)-1),"")+0.8</f>
        <v>1.6694752111715332</v>
      </c>
      <c r="K288" s="18">
        <f>IF(E288&lt;&gt;0,10000*((F288/K!$F$14)-1)-10000*(((F288-G288)/K!$F$14)-1),"")</f>
        <v>2.3402729967758606</v>
      </c>
      <c r="L288" s="18">
        <f>IF(E288&lt;&gt;0,10000*((I288/(K!$F$14-(K!$E$14*(EXP((1000000*M288)*1.867*10^-11)-1))))-1),"")+0.8</f>
        <v>2.2456944179830343</v>
      </c>
      <c r="M288" s="32">
        <v>29.61977872120739</v>
      </c>
      <c r="N288" s="24"/>
      <c r="P288" s="2"/>
    </row>
    <row r="289" spans="1:16" ht="12.75">
      <c r="A289" t="s">
        <v>380</v>
      </c>
      <c r="B289" s="21">
        <v>85</v>
      </c>
      <c r="C289" s="18" t="s">
        <v>329</v>
      </c>
      <c r="D289" s="18">
        <v>39.03315568832467</v>
      </c>
      <c r="E289" s="18">
        <v>1.7417165931899647</v>
      </c>
      <c r="F289" s="19">
        <v>0.2828281813266203</v>
      </c>
      <c r="G289" s="19">
        <v>5.0607928753761464E-05</v>
      </c>
      <c r="H289" s="19">
        <v>0.0022418951782395584</v>
      </c>
      <c r="I289" s="19">
        <f t="shared" si="4"/>
        <v>0.28282692544732063</v>
      </c>
      <c r="J289" s="18">
        <f>IF(E289&lt;&gt;0,10000*((F289/K!$F$14)-1),"")+0.8</f>
        <v>2.3270020199187327</v>
      </c>
      <c r="K289" s="18">
        <f>IF(E289&lt;&gt;0,10000*((F289/K!$F$14)-1)-10000*(((F289-G289)/K!$F$14)-1),"")</f>
        <v>1.7896256432892166</v>
      </c>
      <c r="L289" s="18">
        <f>IF(E289&lt;&gt;0,10000*((I289/(K!$F$14-(K!$E$14*(EXP((1000000*M289)*1.867*10^-11)-1))))-1),"")+0.8</f>
        <v>2.948337276572931</v>
      </c>
      <c r="M289" s="32">
        <v>29.996229431028375</v>
      </c>
      <c r="N289" s="24"/>
      <c r="P289" s="2"/>
    </row>
    <row r="290" spans="1:16" ht="12.75">
      <c r="A290" t="s">
        <v>380</v>
      </c>
      <c r="B290" s="21">
        <v>86</v>
      </c>
      <c r="C290" s="18" t="s">
        <v>330</v>
      </c>
      <c r="D290" s="18">
        <v>16.39563339739661</v>
      </c>
      <c r="E290" s="18">
        <v>1.3196272247311824</v>
      </c>
      <c r="F290" s="19">
        <v>0.2827320341330954</v>
      </c>
      <c r="G290" s="19">
        <v>8.223914459901829E-05</v>
      </c>
      <c r="H290" s="19">
        <v>0.0009200108630594775</v>
      </c>
      <c r="I290" s="19">
        <f t="shared" si="4"/>
        <v>0.2827315172014783</v>
      </c>
      <c r="J290" s="18">
        <f>IF(E290&lt;&gt;0,10000*((F290/K!$F$14)-1),"")+0.8</f>
        <v>-1.0730083598716973</v>
      </c>
      <c r="K290" s="18">
        <f>IF(E290&lt;&gt;0,10000*((F290/K!$F$14)-1)-10000*(((F290-G290)/K!$F$14)-1),"")</f>
        <v>2.9081862403956826</v>
      </c>
      <c r="L290" s="18">
        <f>IF(E290&lt;&gt;0,10000*((I290/(K!$F$14-(K!$E$14*(EXP((1000000*M290)*1.867*10^-11)-1))))-1),"")+0.8</f>
        <v>-0.42375975069144434</v>
      </c>
      <c r="M290" s="32">
        <v>30.086650512664598</v>
      </c>
      <c r="N290" s="24"/>
      <c r="P290" s="2"/>
    </row>
    <row r="291" spans="1:16" ht="12.75">
      <c r="A291" t="s">
        <v>380</v>
      </c>
      <c r="B291" s="21">
        <v>87</v>
      </c>
      <c r="C291" s="18" t="s">
        <v>331</v>
      </c>
      <c r="D291" s="18">
        <v>12.38491330987326</v>
      </c>
      <c r="E291" s="18">
        <v>1.538302236917563</v>
      </c>
      <c r="F291" s="19">
        <v>0.2828110024711914</v>
      </c>
      <c r="G291" s="19">
        <v>5.8107969559867353E-05</v>
      </c>
      <c r="H291" s="19">
        <v>0.0008336091746949773</v>
      </c>
      <c r="I291" s="19">
        <f t="shared" si="4"/>
        <v>0.282810523670287</v>
      </c>
      <c r="J291" s="18">
        <f>IF(E291&lt;&gt;0,10000*((F291/K!$F$14)-1),"")+0.8</f>
        <v>1.7195138070050568</v>
      </c>
      <c r="K291" s="18">
        <f>IF(E291&lt;&gt;0,10000*((F291/K!$F$14)-1)-10000*(((F291-G291)/K!$F$14)-1),"")</f>
        <v>2.0548462457292693</v>
      </c>
      <c r="L291" s="18">
        <f>IF(E291&lt;&gt;0,10000*((I291/(K!$F$14-(K!$E$14*(EXP((1000000*M291)*1.867*10^-11)-1))))-1),"")+0.8</f>
        <v>2.3851475077366393</v>
      </c>
      <c r="M291" s="32">
        <v>30.755547675675775</v>
      </c>
      <c r="N291" s="24"/>
      <c r="P291" s="2"/>
    </row>
    <row r="292" spans="1:16" ht="12.75">
      <c r="A292" t="s">
        <v>380</v>
      </c>
      <c r="B292" s="21">
        <v>88</v>
      </c>
      <c r="C292" s="18" t="s">
        <v>155</v>
      </c>
      <c r="D292" s="18">
        <v>15.967247685866687</v>
      </c>
      <c r="E292" s="18">
        <v>1.406119577777778</v>
      </c>
      <c r="F292" s="19">
        <v>0.2828662978520636</v>
      </c>
      <c r="G292" s="19">
        <v>4.864147471146013E-05</v>
      </c>
      <c r="H292" s="19">
        <v>0.000986267824320754</v>
      </c>
      <c r="I292" s="19">
        <f t="shared" si="4"/>
        <v>0.2828657281341993</v>
      </c>
      <c r="J292" s="18">
        <f>IF(E292&lt;&gt;0,10000*((F292/K!$F$14)-1),"")+0.8</f>
        <v>3.6748997317240564</v>
      </c>
      <c r="K292" s="18">
        <f>IF(E292&lt;&gt;0,10000*((F292/K!$F$14)-1)-10000*(((F292-G292)/K!$F$14)-1),"")</f>
        <v>1.7200868048683482</v>
      </c>
      <c r="L292" s="18">
        <f>IF(E292&lt;&gt;0,10000*((I292/(K!$F$14-(K!$E$14*(EXP((1000000*M292)*1.867*10^-11)-1))))-1),"")+0.8</f>
        <v>4.341349658877646</v>
      </c>
      <c r="M292" s="32">
        <v>30.93109177464144</v>
      </c>
      <c r="N292" s="24"/>
      <c r="P292" s="2"/>
    </row>
    <row r="293" spans="1:16" ht="12.75">
      <c r="A293" t="s">
        <v>380</v>
      </c>
      <c r="B293" s="21">
        <v>89</v>
      </c>
      <c r="C293" s="18" t="s">
        <v>156</v>
      </c>
      <c r="D293" s="18">
        <v>24.00120637254187</v>
      </c>
      <c r="E293" s="18">
        <v>1.5583047367383513</v>
      </c>
      <c r="F293" s="19">
        <v>0.28277585255173077</v>
      </c>
      <c r="G293" s="19">
        <v>5.191012149207327E-05</v>
      </c>
      <c r="H293" s="19">
        <v>0.0013741064900968595</v>
      </c>
      <c r="I293" s="19">
        <f t="shared" si="4"/>
        <v>0.282774787832193</v>
      </c>
      <c r="J293" s="18">
        <f>IF(E293&lt;&gt;0,10000*((F293/K!$F$14)-1),"")+0.8</f>
        <v>0.4765228612105592</v>
      </c>
      <c r="K293" s="18">
        <f>IF(E293&lt;&gt;0,10000*((F293/K!$F$14)-1)-10000*(((F293-G293)/K!$F$14)-1),"")</f>
        <v>1.83567450508626</v>
      </c>
      <c r="L293" s="18">
        <f>IF(E293&lt;&gt;0,10000*((I293/(K!$F$14-(K!$E$14*(EXP((1000000*M293)*1.867*10^-11)-1))))-1),"")+0.8</f>
        <v>1.359579925105691</v>
      </c>
      <c r="M293" s="32">
        <v>41.48607169572125</v>
      </c>
      <c r="N293" s="24"/>
      <c r="P293" s="2"/>
    </row>
    <row r="294" spans="1:16" ht="12.75">
      <c r="A294" t="s">
        <v>380</v>
      </c>
      <c r="B294" s="21">
        <v>90</v>
      </c>
      <c r="C294" s="18" t="s">
        <v>157</v>
      </c>
      <c r="D294" s="18">
        <v>22.875481347013487</v>
      </c>
      <c r="E294" s="18">
        <v>1.6184978650537631</v>
      </c>
      <c r="F294" s="19">
        <v>0.28274658722115503</v>
      </c>
      <c r="G294" s="19">
        <v>5.014665634121324E-05</v>
      </c>
      <c r="H294" s="19">
        <v>0.0014784450832158725</v>
      </c>
      <c r="I294" s="19">
        <f t="shared" si="4"/>
        <v>0.28274358906415636</v>
      </c>
      <c r="J294" s="18">
        <f>IF(E294&lt;&gt;0,10000*((F294/K!$F$14)-1),"")+0.8</f>
        <v>-0.5583739888956003</v>
      </c>
      <c r="K294" s="18">
        <f>IF(E294&lt;&gt;0,10000*((F294/K!$F$14)-1)-10000*(((F294-G294)/K!$F$14)-1),"")</f>
        <v>1.7733138724196351</v>
      </c>
      <c r="L294" s="18">
        <f>IF(E294&lt;&gt;0,10000*((I294/(K!$F$14-(K!$E$14*(EXP((1000000*M294)*1.867*10^-11)-1))))-1),"")+0.8</f>
        <v>1.745359887813968</v>
      </c>
      <c r="M294" s="32">
        <v>108.5087777967552</v>
      </c>
      <c r="N294" s="23"/>
      <c r="P294" s="2"/>
    </row>
    <row r="295" spans="1:16" ht="12.75">
      <c r="A295" t="s">
        <v>380</v>
      </c>
      <c r="B295" s="21">
        <v>91</v>
      </c>
      <c r="C295" s="18" t="s">
        <v>158</v>
      </c>
      <c r="D295" s="18">
        <v>34.17733056930839</v>
      </c>
      <c r="E295" s="18">
        <v>1.8581269387096777</v>
      </c>
      <c r="F295" s="19">
        <v>0.2824467072653041</v>
      </c>
      <c r="G295" s="19">
        <v>4.517662885334722E-05</v>
      </c>
      <c r="H295" s="19">
        <v>0.0019025436085608248</v>
      </c>
      <c r="I295" s="19">
        <f t="shared" si="4"/>
        <v>0.28243824767097964</v>
      </c>
      <c r="J295" s="18">
        <f>IF(E295&lt;&gt;0,10000*((F295/K!$F$14)-1),"")+0.8</f>
        <v>-11.162895298404107</v>
      </c>
      <c r="K295" s="18">
        <f>IF(E295&lt;&gt;0,10000*((F295/K!$F$14)-1)-10000*(((F295-G295)/K!$F$14)-1),"")</f>
        <v>1.5975610040619426</v>
      </c>
      <c r="L295" s="18">
        <f>IF(E295&lt;&gt;0,10000*((I295/(K!$F$14-(K!$E$14*(EXP((1000000*M295)*1.867*10^-11)-1))))-1),"")+0.8</f>
        <v>-6.182527767132041</v>
      </c>
      <c r="M295" s="32">
        <v>237.63305182256533</v>
      </c>
      <c r="P295" s="2"/>
    </row>
    <row r="296" spans="1:16" ht="12.75">
      <c r="A296" t="s">
        <v>380</v>
      </c>
      <c r="B296" s="21">
        <v>92</v>
      </c>
      <c r="C296" s="18" t="s">
        <v>159</v>
      </c>
      <c r="D296" s="18">
        <v>44.39285975746369</v>
      </c>
      <c r="E296" s="18">
        <v>1.7750068582437284</v>
      </c>
      <c r="F296" s="19">
        <v>0.2824984724117597</v>
      </c>
      <c r="G296" s="19">
        <v>5.390022680545258E-05</v>
      </c>
      <c r="H296" s="19">
        <v>0.0025994167895830897</v>
      </c>
      <c r="I296" s="19">
        <f t="shared" si="4"/>
        <v>0.28248671137957676</v>
      </c>
      <c r="J296" s="18">
        <f>IF(E296&lt;&gt;0,10000*((F296/K!$F$14)-1),"")+0.8</f>
        <v>-9.332347480960035</v>
      </c>
      <c r="K296" s="18">
        <f>IF(E296&lt;&gt;0,10000*((F296/K!$F$14)-1)-10000*(((F296-G296)/K!$F$14)-1),"")</f>
        <v>1.9060497128720044</v>
      </c>
      <c r="L296" s="18">
        <f>IF(E296&lt;&gt;0,10000*((I296/(K!$F$14-(K!$E$14*(EXP((1000000*M296)*1.867*10^-11)-1))))-1),"")+0.8</f>
        <v>-4.375114305211448</v>
      </c>
      <c r="M296" s="32">
        <v>241.7934698438744</v>
      </c>
      <c r="N296" s="24"/>
      <c r="P296" s="2"/>
    </row>
    <row r="297" spans="1:16" ht="12.75">
      <c r="A297" t="s">
        <v>380</v>
      </c>
      <c r="B297" s="21">
        <v>93</v>
      </c>
      <c r="C297" s="18" t="s">
        <v>160</v>
      </c>
      <c r="D297" s="18">
        <v>22.23589100872461</v>
      </c>
      <c r="E297" s="18">
        <v>1.500373537455197</v>
      </c>
      <c r="F297" s="19">
        <v>0.28241776035746646</v>
      </c>
      <c r="G297" s="19">
        <v>5.8856122399746446E-05</v>
      </c>
      <c r="H297" s="19">
        <v>0.0014493612575186558</v>
      </c>
      <c r="I297" s="19">
        <f t="shared" si="4"/>
        <v>0.2824088822473102</v>
      </c>
      <c r="J297" s="18">
        <f>IF(E297&lt;&gt;0,10000*((F297/K!$F$14)-1),"")+0.8</f>
        <v>-12.186531907051013</v>
      </c>
      <c r="K297" s="18">
        <f>IF(E297&lt;&gt;0,10000*((F297/K!$F$14)-1)-10000*(((F297-G297)/K!$F$14)-1),"")</f>
        <v>2.0813028413724233</v>
      </c>
      <c r="L297" s="18">
        <f>IF(E297&lt;&gt;0,10000*((I297/(K!$F$14-(K!$E$14*(EXP((1000000*M297)*1.867*10^-11)-1))))-1),"")+0.8</f>
        <v>-5.2266238976558475</v>
      </c>
      <c r="M297" s="32">
        <v>327.09416972510206</v>
      </c>
      <c r="N297" s="24"/>
      <c r="P297" s="2"/>
    </row>
    <row r="298" spans="1:16" ht="12.75">
      <c r="A298" t="s">
        <v>380</v>
      </c>
      <c r="B298" s="21">
        <v>94</v>
      </c>
      <c r="C298" s="18" t="s">
        <v>161</v>
      </c>
      <c r="D298" s="18">
        <v>32.16836157108391</v>
      </c>
      <c r="E298" s="18">
        <v>1.9076270430107531</v>
      </c>
      <c r="F298" s="19">
        <v>0.28230486343698935</v>
      </c>
      <c r="G298" s="19">
        <v>5.344901255703175E-05</v>
      </c>
      <c r="H298" s="19">
        <v>0.0018369231946180028</v>
      </c>
      <c r="I298" s="19">
        <f t="shared" si="4"/>
        <v>0.2822883073445386</v>
      </c>
      <c r="J298" s="18">
        <f>IF(E298&lt;&gt;0,10000*((F298/K!$F$14)-1),"")+0.8</f>
        <v>-16.17885542057298</v>
      </c>
      <c r="K298" s="18">
        <f>IF(E298&lt;&gt;0,10000*((F298/K!$F$14)-1)-10000*(((F298-G298)/K!$F$14)-1),"")</f>
        <v>1.890093624380416</v>
      </c>
      <c r="L298" s="18">
        <f>IF(E298&lt;&gt;0,10000*((I298/(K!$F$14-(K!$E$14*(EXP((1000000*M298)*1.867*10^-11)-1))))-1),"")+0.8</f>
        <v>-6.062649788795805</v>
      </c>
      <c r="M298" s="32">
        <v>480.58775439145063</v>
      </c>
      <c r="P298" s="2"/>
    </row>
    <row r="299" spans="1:16" ht="12.75">
      <c r="A299" t="s">
        <v>380</v>
      </c>
      <c r="B299" s="21">
        <v>95</v>
      </c>
      <c r="C299" s="18" t="s">
        <v>162</v>
      </c>
      <c r="D299" s="18">
        <v>3.4442375368481977</v>
      </c>
      <c r="E299" s="18">
        <v>1.9050355093189961</v>
      </c>
      <c r="F299" s="19">
        <v>0.28185259866946966</v>
      </c>
      <c r="G299" s="19">
        <v>3.7161549689945294E-05</v>
      </c>
      <c r="H299" s="19">
        <v>0.0001978017358210819</v>
      </c>
      <c r="I299" s="19">
        <f t="shared" si="4"/>
        <v>0.2818504611414508</v>
      </c>
      <c r="J299" s="18">
        <f>IF(E299&lt;&gt;0,10000*((F299/K!$F$14)-1),"")+0.8</f>
        <v>-32.172092951547576</v>
      </c>
      <c r="K299" s="18">
        <f>IF(E299&lt;&gt;0,10000*((F299/K!$F$14)-1)-10000*(((F299-G299)/K!$F$14)-1),"")</f>
        <v>1.3141273295957916</v>
      </c>
      <c r="L299" s="18">
        <f>IF(E299&lt;&gt;0,10000*((I299/(K!$F$14-(K!$E$14*(EXP((1000000*M299)*1.867*10^-11)-1))))-1),"")+0.8</f>
        <v>-19.433673173088994</v>
      </c>
      <c r="M299" s="32">
        <v>575.7067402230432</v>
      </c>
      <c r="N299" s="25"/>
      <c r="P299" s="2"/>
    </row>
    <row r="300" spans="1:16" ht="12.75">
      <c r="A300" t="s">
        <v>380</v>
      </c>
      <c r="B300" s="21">
        <v>96</v>
      </c>
      <c r="C300" s="18" t="s">
        <v>163</v>
      </c>
      <c r="D300" s="18">
        <v>12.987145962763327</v>
      </c>
      <c r="E300" s="18">
        <v>1.4690690014336916</v>
      </c>
      <c r="F300" s="19">
        <v>0.2820411217870907</v>
      </c>
      <c r="G300" s="19">
        <v>8.16025785962256E-05</v>
      </c>
      <c r="H300" s="19">
        <v>0.0007333792664689824</v>
      </c>
      <c r="I300" s="19">
        <f t="shared" si="4"/>
        <v>0.2820200110433275</v>
      </c>
      <c r="J300" s="18">
        <f>IF(E300&lt;&gt;0,10000*((F300/K!$F$14)-1),"")+0.8</f>
        <v>-25.50543391301976</v>
      </c>
      <c r="K300" s="18">
        <f>IF(E300&lt;&gt;0,10000*((F300/K!$F$14)-1)-10000*(((F300-G300)/K!$F$14)-1),"")</f>
        <v>2.885675640371673</v>
      </c>
      <c r="L300" s="18">
        <f>IF(E300&lt;&gt;0,10000*((I300/(K!$F$14-(K!$E$14*(EXP((1000000*M300)*1.867*10^-11)-1))))-1),"")+0.8</f>
        <v>7.975073919656327</v>
      </c>
      <c r="M300" s="32">
        <v>1520.034979136965</v>
      </c>
      <c r="N300" s="25"/>
      <c r="P300" s="2"/>
    </row>
    <row r="301" spans="1:16" ht="12.75">
      <c r="A301" t="s">
        <v>380</v>
      </c>
      <c r="B301" s="21">
        <v>97</v>
      </c>
      <c r="C301" s="18" t="s">
        <v>164</v>
      </c>
      <c r="D301" s="18">
        <v>14.321453375773126</v>
      </c>
      <c r="E301" s="18">
        <v>1.2620862284946237</v>
      </c>
      <c r="F301" s="19">
        <v>0.2814773027731693</v>
      </c>
      <c r="G301" s="19">
        <v>7.112146470045204E-05</v>
      </c>
      <c r="H301" s="19">
        <v>0.0008658079012063915</v>
      </c>
      <c r="I301" s="19">
        <f t="shared" si="4"/>
        <v>0.28144620369966306</v>
      </c>
      <c r="J301" s="18">
        <f>IF(E301&lt;&gt;0,10000*((F301/K!$F$14)-1),"")+0.8</f>
        <v>-45.44351457222731</v>
      </c>
      <c r="K301" s="18">
        <f>IF(E301&lt;&gt;0,10000*((F301/K!$F$14)-1)-10000*(((F301-G301)/K!$F$14)-1),"")</f>
        <v>2.515036678056859</v>
      </c>
      <c r="L301" s="18">
        <f>IF(E301&lt;&gt;0,10000*((I301/(K!$F$14-(K!$E$14*(EXP((1000000*M301)*1.867*10^-11)-1))))-1),"")+0.8</f>
        <v>-3.884783893440514</v>
      </c>
      <c r="M301" s="32">
        <v>1890.149367503939</v>
      </c>
      <c r="N301" s="25"/>
      <c r="P301" s="2"/>
    </row>
    <row r="302" spans="9:16" ht="12.75">
      <c r="I302" s="19">
        <f t="shared" si="4"/>
      </c>
      <c r="P302" s="2"/>
    </row>
    <row r="303" spans="1:16" ht="12.75">
      <c r="A303" t="s">
        <v>381</v>
      </c>
      <c r="B303" s="21">
        <v>119</v>
      </c>
      <c r="C303" s="18" t="s">
        <v>197</v>
      </c>
      <c r="D303" s="18">
        <v>15.037688884953168</v>
      </c>
      <c r="E303" s="18">
        <v>2.7290356540949836</v>
      </c>
      <c r="F303" s="19">
        <v>0.28284584152354664</v>
      </c>
      <c r="G303" s="19">
        <v>2.6975601413129992E-05</v>
      </c>
      <c r="H303" s="19">
        <v>0.001017391260508933</v>
      </c>
      <c r="I303" s="19">
        <f t="shared" si="4"/>
        <v>0.28284584152354664</v>
      </c>
      <c r="J303" s="18">
        <f>IF(E303&lt;&gt;0,10000*((F303/K!$F$14)-1),"")+0.8</f>
        <v>2.9515116978143565</v>
      </c>
      <c r="K303" s="18">
        <v>0.9539261775959318</v>
      </c>
      <c r="L303" s="18">
        <f>IF(E303&lt;&gt;0,10000*((I303/(K!$F$14-(K!$E$14*(EXP((1000000*M303)*1.867*10^-11)-1))))-1),"")+0.8</f>
        <v>2.9515116978143565</v>
      </c>
      <c r="P303" s="2"/>
    </row>
    <row r="304" spans="1:16" ht="12.75">
      <c r="A304" t="s">
        <v>381</v>
      </c>
      <c r="B304" s="21">
        <v>120</v>
      </c>
      <c r="C304" s="18" t="s">
        <v>198</v>
      </c>
      <c r="D304" s="18">
        <v>15.12400363221955</v>
      </c>
      <c r="E304" s="18">
        <v>3.1947014732562735</v>
      </c>
      <c r="F304" s="19">
        <v>0.28279780054049036</v>
      </c>
      <c r="G304" s="19">
        <v>3.384784698546808E-05</v>
      </c>
      <c r="H304" s="19">
        <v>0.0013908075832024587</v>
      </c>
      <c r="I304" s="19">
        <f t="shared" si="4"/>
        <v>0.2827974487388152</v>
      </c>
      <c r="J304" s="18">
        <f>IF(E304&lt;&gt;0,10000*((F304/K!$F$14)-1),"")+0.8</f>
        <v>1.2526598118848036</v>
      </c>
      <c r="K304" s="18">
        <v>1.1969463368100008</v>
      </c>
      <c r="L304" s="18">
        <f>IF(E304&lt;&gt;0,10000*((I304/(K!$F$14-(K!$E$14*(EXP((1000000*M304)*1.867*10^-11)-1))))-1),"")+0.8</f>
        <v>1.5407894142796856</v>
      </c>
      <c r="M304" s="32">
        <v>13.54664076298051</v>
      </c>
      <c r="P304" s="2"/>
    </row>
    <row r="305" spans="1:16" ht="12.75">
      <c r="A305" t="s">
        <v>381</v>
      </c>
      <c r="B305" s="21">
        <v>121</v>
      </c>
      <c r="C305" s="18" t="s">
        <v>199</v>
      </c>
      <c r="D305" s="18">
        <v>31.26104053834797</v>
      </c>
      <c r="E305" s="18">
        <v>3.6788511840501794</v>
      </c>
      <c r="F305" s="19">
        <v>0.2829099381852727</v>
      </c>
      <c r="G305" s="19">
        <v>3.080945687695774E-05</v>
      </c>
      <c r="H305" s="19">
        <v>0.0019616935361937717</v>
      </c>
      <c r="I305" s="19">
        <f t="shared" si="4"/>
        <v>0.28290867805218783</v>
      </c>
      <c r="J305" s="18">
        <f>IF(E305&lt;&gt;0,10000*((F305/K!$F$14)-1),"")+0.8</f>
        <v>5.21813339719932</v>
      </c>
      <c r="K305" s="18">
        <v>1.0895011007283628</v>
      </c>
      <c r="L305" s="18">
        <f>IF(E305&lt;&gt;0,10000*((I305/(K!$F$14-(K!$E$14*(EXP((1000000*M305)*1.867*10^-11)-1))))-1),"")+0.8</f>
        <v>5.937216341184469</v>
      </c>
      <c r="M305" s="32">
        <v>34.3954886340444</v>
      </c>
      <c r="P305" s="2"/>
    </row>
    <row r="306" spans="1:16" ht="12.75">
      <c r="A306" t="s">
        <v>381</v>
      </c>
      <c r="B306" s="21">
        <v>122</v>
      </c>
      <c r="C306" s="18" t="s">
        <v>200</v>
      </c>
      <c r="D306" s="18">
        <v>26.425595485224914</v>
      </c>
      <c r="E306" s="18">
        <v>4.879349113440861</v>
      </c>
      <c r="F306" s="19">
        <v>0.28282659773785257</v>
      </c>
      <c r="G306" s="19">
        <v>2.892476363377903E-05</v>
      </c>
      <c r="H306" s="19">
        <v>0.00172916799977865</v>
      </c>
      <c r="I306" s="19">
        <f t="shared" si="4"/>
        <v>0.2828252672807237</v>
      </c>
      <c r="J306" s="18">
        <f>IF(E306&lt;&gt;0,10000*((F306/K!$F$14)-1),"")+0.8</f>
        <v>2.2710022756703188</v>
      </c>
      <c r="K306" s="18">
        <v>1.0228535330281119</v>
      </c>
      <c r="L306" s="18">
        <f>IF(E306&lt;&gt;0,10000*((I306/(K!$F$14-(K!$E$14*(EXP((1000000*M306)*1.867*10^-11)-1))))-1),"")+0.8</f>
        <v>3.1383790287101467</v>
      </c>
      <c r="M306" s="32">
        <v>41.19574423558451</v>
      </c>
      <c r="P306" s="2"/>
    </row>
    <row r="307" spans="1:16" ht="12.75">
      <c r="A307" t="s">
        <v>381</v>
      </c>
      <c r="B307" s="21">
        <v>123</v>
      </c>
      <c r="C307" s="18" t="s">
        <v>201</v>
      </c>
      <c r="D307" s="18">
        <v>16.304605320448317</v>
      </c>
      <c r="E307" s="18">
        <v>3.270532969534051</v>
      </c>
      <c r="F307" s="19">
        <v>0.2820944208597416</v>
      </c>
      <c r="G307" s="19">
        <v>2.552695275162216E-05</v>
      </c>
      <c r="H307" s="19">
        <v>0.0010390990142643609</v>
      </c>
      <c r="I307" s="19">
        <f t="shared" si="4"/>
        <v>0.2820936032001498</v>
      </c>
      <c r="J307" s="18">
        <f>IF(E307&lt;&gt;0,10000*((F307/K!$F$14)-1),"")+0.8</f>
        <v>-23.620642546754134</v>
      </c>
      <c r="K307" s="18">
        <v>0.9026982602189371</v>
      </c>
      <c r="L307" s="18">
        <f>IF(E307&lt;&gt;0,10000*((I307/(K!$F$14-(K!$E$14*(EXP((1000000*M307)*1.867*10^-11)-1))))-1),"")+0.8</f>
        <v>-22.71678403375135</v>
      </c>
      <c r="M307" s="32">
        <v>42.13087407185021</v>
      </c>
      <c r="P307" s="2"/>
    </row>
    <row r="308" spans="1:16" ht="12.75">
      <c r="A308" t="s">
        <v>381</v>
      </c>
      <c r="B308" s="21">
        <v>124</v>
      </c>
      <c r="C308" s="18" t="s">
        <v>202</v>
      </c>
      <c r="D308" s="18">
        <v>15.862617536594371</v>
      </c>
      <c r="E308" s="18">
        <v>4.192434418996415</v>
      </c>
      <c r="F308" s="19">
        <v>0.2828140813365338</v>
      </c>
      <c r="G308" s="19">
        <v>3.481224837656608E-05</v>
      </c>
      <c r="H308" s="19">
        <v>0.0012039072769418628</v>
      </c>
      <c r="I308" s="19">
        <f t="shared" si="4"/>
        <v>0.2828127743531822</v>
      </c>
      <c r="J308" s="18">
        <f>IF(E308&lt;&gt;0,10000*((F308/K!$F$14)-1),"")+0.8</f>
        <v>1.8283903507546377</v>
      </c>
      <c r="K308" s="18">
        <v>1.2310500336520924</v>
      </c>
      <c r="L308" s="18">
        <f>IF(E308&lt;&gt;0,10000*((I308/(K!$F$14-(K!$E$14*(EXP((1000000*M308)*1.867*10^-11)-1))))-1),"")+0.8</f>
        <v>3.072376725866998</v>
      </c>
      <c r="M308" s="32">
        <v>58.11618073533859</v>
      </c>
      <c r="P308" s="2"/>
    </row>
    <row r="309" spans="1:16" ht="12.75">
      <c r="A309" t="s">
        <v>381</v>
      </c>
      <c r="B309" s="21">
        <v>125</v>
      </c>
      <c r="C309" s="18" t="s">
        <v>203</v>
      </c>
      <c r="D309" s="18">
        <v>23.78306356256901</v>
      </c>
      <c r="E309" s="18">
        <v>4.228256208960573</v>
      </c>
      <c r="F309" s="19">
        <v>0.28296395704048055</v>
      </c>
      <c r="G309" s="19">
        <v>2.367219574142177E-05</v>
      </c>
      <c r="H309" s="19">
        <v>0.001542530677960002</v>
      </c>
      <c r="I309" s="19">
        <f t="shared" si="4"/>
        <v>0.28296198687303653</v>
      </c>
      <c r="J309" s="18">
        <f>IF(E309&lt;&gt;0,10000*((F309/K!$F$14)-1),"")+0.8</f>
        <v>7.128378113427124</v>
      </c>
      <c r="K309" s="18">
        <v>0.8371093141934516</v>
      </c>
      <c r="L309" s="18">
        <f>IF(E309&lt;&gt;0,10000*((I309/(K!$F$14-(K!$E$14*(EXP((1000000*M309)*1.867*10^-11)-1))))-1),"")+0.8</f>
        <v>8.577470498588902</v>
      </c>
      <c r="M309" s="32">
        <v>68.36720268688045</v>
      </c>
      <c r="P309" s="2"/>
    </row>
    <row r="310" spans="1:16" ht="12.75">
      <c r="A310" t="s">
        <v>381</v>
      </c>
      <c r="B310" s="21">
        <v>126</v>
      </c>
      <c r="C310" s="18" t="s">
        <v>204</v>
      </c>
      <c r="D310" s="18">
        <v>24.538683602618253</v>
      </c>
      <c r="E310" s="18">
        <v>4.212967291218638</v>
      </c>
      <c r="F310" s="19">
        <v>0.28297574314288526</v>
      </c>
      <c r="G310" s="19">
        <v>2.97265101452862E-05</v>
      </c>
      <c r="H310" s="19">
        <v>0.001597606165062334</v>
      </c>
      <c r="I310" s="19">
        <f t="shared" si="4"/>
        <v>0.2829731363486602</v>
      </c>
      <c r="J310" s="18">
        <f>IF(E310&lt;&gt;0,10000*((F310/K!$F$14)-1),"")+0.8</f>
        <v>7.545164803128034</v>
      </c>
      <c r="K310" s="18">
        <v>1.0512053378097796</v>
      </c>
      <c r="L310" s="18">
        <f>IF(E310&lt;&gt;0,10000*((I310/(K!$F$14-(K!$E$14*(EXP((1000000*M310)*1.867*10^-11)-1))))-1),"")+0.8</f>
        <v>9.39338954324107</v>
      </c>
      <c r="M310" s="32">
        <v>87.32500690810775</v>
      </c>
      <c r="P310" s="2"/>
    </row>
    <row r="311" spans="1:16" ht="12.75">
      <c r="A311" t="s">
        <v>381</v>
      </c>
      <c r="B311" s="21">
        <v>127</v>
      </c>
      <c r="C311" s="18" t="s">
        <v>0</v>
      </c>
      <c r="D311" s="18">
        <v>12.44833002736964</v>
      </c>
      <c r="E311" s="18">
        <v>3.474078115770608</v>
      </c>
      <c r="F311" s="19">
        <v>0.2830179237348846</v>
      </c>
      <c r="G311" s="19">
        <v>3.017453884091788E-05</v>
      </c>
      <c r="H311" s="19">
        <v>0.000778749496044389</v>
      </c>
      <c r="I311" s="19">
        <f t="shared" si="4"/>
        <v>0.28301660232129583</v>
      </c>
      <c r="J311" s="18">
        <f>IF(E311&lt;&gt;0,10000*((F311/K!$F$14)-1),"")+0.8</f>
        <v>9.036778290382497</v>
      </c>
      <c r="K311" s="18">
        <v>1.0670487770170212</v>
      </c>
      <c r="L311" s="18">
        <f>IF(E311&lt;&gt;0,10000*((I311/(K!$F$14-(K!$E$14*(EXP((1000000*M311)*1.867*10^-11)-1))))-1),"")+0.8</f>
        <v>11.008262786188805</v>
      </c>
      <c r="M311" s="32">
        <v>90.8089111007625</v>
      </c>
      <c r="P311" s="2"/>
    </row>
    <row r="312" spans="1:16" ht="12.75">
      <c r="A312" t="s">
        <v>381</v>
      </c>
      <c r="B312" s="21">
        <v>128</v>
      </c>
      <c r="C312" s="18" t="s">
        <v>1</v>
      </c>
      <c r="D312" s="18">
        <v>17.111154701292065</v>
      </c>
      <c r="E312" s="18">
        <v>4.8841672351254495</v>
      </c>
      <c r="F312" s="19">
        <v>0.28300720845706545</v>
      </c>
      <c r="G312" s="19">
        <v>3.1026446210519804E-05</v>
      </c>
      <c r="H312" s="19">
        <v>0.0010543233265209247</v>
      </c>
      <c r="I312" s="19">
        <f t="shared" si="4"/>
        <v>0.2830053084195697</v>
      </c>
      <c r="J312" s="18">
        <f>IF(E312&lt;&gt;0,10000*((F312/K!$F$14)-1),"")+0.8</f>
        <v>8.657858693545162</v>
      </c>
      <c r="K312" s="18">
        <v>1.097174397881595</v>
      </c>
      <c r="L312" s="18">
        <f>IF(E312&lt;&gt;0,10000*((I312/(K!$F$14-(K!$E$14*(EXP((1000000*M312)*1.867*10^-11)-1))))-1),"")+0.8</f>
        <v>10.734064836989443</v>
      </c>
      <c r="M312" s="32">
        <v>96.4390674724862</v>
      </c>
      <c r="P312" s="2"/>
    </row>
    <row r="313" spans="1:16" ht="12.75">
      <c r="A313" t="s">
        <v>381</v>
      </c>
      <c r="B313" s="21">
        <v>129</v>
      </c>
      <c r="C313" s="18" t="s">
        <v>2</v>
      </c>
      <c r="D313" s="18">
        <v>32.309506471351135</v>
      </c>
      <c r="E313" s="18">
        <v>3.310625661290322</v>
      </c>
      <c r="F313" s="19">
        <v>0.28295353330484707</v>
      </c>
      <c r="G313" s="19">
        <v>3.683327755506203E-05</v>
      </c>
      <c r="H313" s="19">
        <v>0.0022165738460778596</v>
      </c>
      <c r="I313" s="19">
        <f t="shared" si="4"/>
        <v>0.28294951324293166</v>
      </c>
      <c r="J313" s="18">
        <f>IF(E313&lt;&gt;0,10000*((F313/K!$F$14)-1),"")+0.8</f>
        <v>6.759768193046777</v>
      </c>
      <c r="K313" s="18">
        <v>1.30251878830423</v>
      </c>
      <c r="L313" s="18">
        <f>IF(E313&lt;&gt;0,10000*((I313/(K!$F$14-(K!$E$14*(EXP((1000000*M313)*1.867*10^-11)-1))))-1),"")+0.8</f>
        <v>8.774258313614425</v>
      </c>
      <c r="M313" s="32">
        <v>97.0538326443567</v>
      </c>
      <c r="P313" s="2"/>
    </row>
    <row r="314" spans="1:16" ht="12.75">
      <c r="A314" t="s">
        <v>381</v>
      </c>
      <c r="B314" s="21">
        <v>130</v>
      </c>
      <c r="C314" s="18" t="s">
        <v>3</v>
      </c>
      <c r="D314" s="18">
        <v>34.64432932768175</v>
      </c>
      <c r="E314" s="18">
        <v>3.271967439784945</v>
      </c>
      <c r="F314" s="19">
        <v>0.2828478444701107</v>
      </c>
      <c r="G314" s="19">
        <v>2.8492187347245134E-05</v>
      </c>
      <c r="H314" s="19">
        <v>0.0024989651481464896</v>
      </c>
      <c r="I314" s="19">
        <f t="shared" si="4"/>
        <v>0.28284007863869143</v>
      </c>
      <c r="J314" s="18">
        <f>IF(E314&lt;&gt;0,10000*((F314/K!$F$14)-1),"")+0.8</f>
        <v>3.0223410050270507</v>
      </c>
      <c r="K314" s="18">
        <v>1.007556530481235</v>
      </c>
      <c r="L314" s="18">
        <f>IF(E314&lt;&gt;0,10000*((I314/(K!$F$14-(K!$E$14*(EXP((1000000*M314)*1.867*10^-11)-1))))-1),"")+0.8</f>
        <v>6.442221080144338</v>
      </c>
      <c r="M314" s="32">
        <v>166.19176596341876</v>
      </c>
      <c r="P314" s="2"/>
    </row>
    <row r="315" spans="1:16" ht="12.75">
      <c r="A315" t="s">
        <v>381</v>
      </c>
      <c r="B315" s="21">
        <v>131</v>
      </c>
      <c r="C315" s="18" t="s">
        <v>4</v>
      </c>
      <c r="D315" s="18">
        <v>25.292478589496085</v>
      </c>
      <c r="E315" s="18">
        <v>4.822352110035842</v>
      </c>
      <c r="F315" s="19">
        <v>0.28266231503671985</v>
      </c>
      <c r="G315" s="19">
        <v>3.6679330588495325E-05</v>
      </c>
      <c r="H315" s="19">
        <v>0.0018411391517117368</v>
      </c>
      <c r="I315" s="19">
        <f t="shared" si="4"/>
        <v>0.2826544734691011</v>
      </c>
      <c r="J315" s="18">
        <f>IF(E315&lt;&gt;0,10000*((F315/K!$F$14)-1),"")+0.8</f>
        <v>-3.5384537114821155</v>
      </c>
      <c r="K315" s="18">
        <v>1.2970748302953972</v>
      </c>
      <c r="L315" s="18">
        <f>IF(E315&lt;&gt;0,10000*((I315/(K!$F$14-(K!$E$14*(EXP((1000000*M315)*1.867*10^-11)-1))))-1),"")+0.8</f>
        <v>1.2450407299483317</v>
      </c>
      <c r="M315" s="32">
        <v>227.64009022031152</v>
      </c>
      <c r="P315" s="2"/>
    </row>
    <row r="316" spans="1:16" ht="12.75">
      <c r="A316" t="s">
        <v>381</v>
      </c>
      <c r="B316" s="21">
        <v>132</v>
      </c>
      <c r="C316" s="18" t="s">
        <v>5</v>
      </c>
      <c r="D316" s="18">
        <v>15.756777747491538</v>
      </c>
      <c r="E316" s="18">
        <v>4.59292554157706</v>
      </c>
      <c r="F316" s="19">
        <v>0.2824112952576389</v>
      </c>
      <c r="G316" s="19">
        <v>3.539383397544477E-05</v>
      </c>
      <c r="H316" s="19">
        <v>0.0009112352973704625</v>
      </c>
      <c r="I316" s="19">
        <f t="shared" si="4"/>
        <v>0.28240364012927255</v>
      </c>
      <c r="J316" s="18">
        <f>IF(E316&lt;&gt;0,10000*((F316/K!$F$14)-1),"")+0.8</f>
        <v>-12.415154352638202</v>
      </c>
      <c r="K316" s="18">
        <v>1.2516163861397978</v>
      </c>
      <c r="L316" s="18">
        <f>IF(E316&lt;&gt;0,10000*((I316/(K!$F$14-(K!$E$14*(EXP((1000000*M316)*1.867*10^-11)-1))))-1),"")+0.8</f>
        <v>-2.7076526964938905</v>
      </c>
      <c r="M316" s="32">
        <v>448.0843367517092</v>
      </c>
      <c r="P316" s="2"/>
    </row>
    <row r="317" spans="1:16" ht="12.75">
      <c r="A317" t="s">
        <v>381</v>
      </c>
      <c r="B317" s="21">
        <v>133</v>
      </c>
      <c r="C317" s="18" t="s">
        <v>6</v>
      </c>
      <c r="D317" s="18">
        <v>10.156588405983635</v>
      </c>
      <c r="E317" s="18">
        <v>3.9716828354838714</v>
      </c>
      <c r="F317" s="19">
        <v>0.28216809919976266</v>
      </c>
      <c r="G317" s="19">
        <v>2.881309499985666E-05</v>
      </c>
      <c r="H317" s="19">
        <v>0.0006967348862723142</v>
      </c>
      <c r="I317" s="19">
        <f t="shared" si="4"/>
        <v>0.2821608419179787</v>
      </c>
      <c r="J317" s="18">
        <f>IF(E317&lt;&gt;0,10000*((F317/K!$F$14)-1),"")+0.8</f>
        <v>-21.01518822559014</v>
      </c>
      <c r="K317" s="18">
        <v>1.018904644866094</v>
      </c>
      <c r="L317" s="18">
        <f>IF(E317&lt;&gt;0,10000*((I317/(K!$F$14-(K!$E$14*(EXP((1000000*M317)*1.867*10^-11)-1))))-1),"")+0.8</f>
        <v>-8.907581072462278</v>
      </c>
      <c r="M317" s="32">
        <v>555.021788994917</v>
      </c>
      <c r="P317" s="2"/>
    </row>
    <row r="318" spans="1:16" ht="12.75">
      <c r="A318" t="s">
        <v>381</v>
      </c>
      <c r="B318" s="21">
        <v>134</v>
      </c>
      <c r="C318" s="18" t="s">
        <v>7</v>
      </c>
      <c r="D318" s="18">
        <v>7.934171312926512</v>
      </c>
      <c r="E318" s="18">
        <v>4.050230459139785</v>
      </c>
      <c r="F318" s="19">
        <v>0.2819999772368487</v>
      </c>
      <c r="G318" s="19">
        <v>3.874051398321495E-05</v>
      </c>
      <c r="H318" s="19">
        <v>0.00045790550573144407</v>
      </c>
      <c r="I318" s="19">
        <f t="shared" si="4"/>
        <v>0.2819915410526625</v>
      </c>
      <c r="J318" s="18">
        <f>IF(E318&lt;&gt;0,10000*((F318/K!$F$14)-1),"")+0.8</f>
        <v>-26.960410317070327</v>
      </c>
      <c r="K318" s="18">
        <v>1.3699635406139166</v>
      </c>
      <c r="L318" s="18">
        <f>IF(E318&lt;&gt;0,10000*((I318/(K!$F$14-(K!$E$14*(EXP((1000000*M318)*1.867*10^-11)-1))))-1),"")+0.8</f>
        <v>-5.38189806086078</v>
      </c>
      <c r="M318" s="32">
        <v>977.8126480651089</v>
      </c>
      <c r="P318" s="2"/>
    </row>
    <row r="319" spans="1:16" ht="12.75">
      <c r="A319" t="s">
        <v>381</v>
      </c>
      <c r="B319" s="21">
        <v>135</v>
      </c>
      <c r="C319" s="18" t="s">
        <v>8</v>
      </c>
      <c r="D319" s="18">
        <v>19.78302694437377</v>
      </c>
      <c r="E319" s="18">
        <v>3.407679092258064</v>
      </c>
      <c r="F319" s="19">
        <v>0.28224261004574325</v>
      </c>
      <c r="G319" s="19">
        <v>3.5491491462746716E-05</v>
      </c>
      <c r="H319" s="19">
        <v>0.0012259962031962621</v>
      </c>
      <c r="I319" s="19">
        <f t="shared" si="4"/>
        <v>0.2822187490057801</v>
      </c>
      <c r="J319" s="18">
        <f>IF(E319&lt;&gt;0,10000*((F319/K!$F$14)-1),"")+0.8</f>
        <v>-18.380294366983872</v>
      </c>
      <c r="K319" s="18">
        <v>1.255069804365629</v>
      </c>
      <c r="L319" s="18">
        <f>IF(E319&lt;&gt;0,10000*((I319/(K!$F$14-(K!$E$14*(EXP((1000000*M319)*1.867*10^-11)-1))))-1),"")+0.8</f>
        <v>3.9081810636934824</v>
      </c>
      <c r="M319" s="32">
        <v>1032.4369959359644</v>
      </c>
      <c r="P319" s="2"/>
    </row>
    <row r="320" spans="1:16" ht="12.75">
      <c r="A320" t="s">
        <v>381</v>
      </c>
      <c r="B320" s="21">
        <v>136</v>
      </c>
      <c r="C320" s="18" t="s">
        <v>9</v>
      </c>
      <c r="D320" s="18">
        <v>14.206447078434303</v>
      </c>
      <c r="E320" s="18">
        <v>4.659750277060931</v>
      </c>
      <c r="F320" s="19">
        <v>0.28170611565401593</v>
      </c>
      <c r="G320" s="19">
        <v>3.40300879428899E-05</v>
      </c>
      <c r="H320" s="19">
        <v>0.0009815054176850226</v>
      </c>
      <c r="I320" s="19">
        <f t="shared" si="4"/>
        <v>0.2816843783488744</v>
      </c>
      <c r="J320" s="18">
        <f>IF(E320&lt;&gt;0,10000*((F320/K!$F$14)-1),"")+0.8</f>
        <v>-37.3521065821766</v>
      </c>
      <c r="K320" s="18">
        <v>1.2033908426145672</v>
      </c>
      <c r="L320" s="18">
        <f>IF(E320&lt;&gt;0,10000*((I320/(K!$F$14-(K!$E$14*(EXP((1000000*M320)*1.867*10^-11)-1))))-1),"")+0.8</f>
        <v>-11.839505847129583</v>
      </c>
      <c r="M320" s="32">
        <v>1173.2845216309345</v>
      </c>
      <c r="P320" s="2"/>
    </row>
    <row r="321" spans="1:16" ht="12.75">
      <c r="A321" t="s">
        <v>381</v>
      </c>
      <c r="B321" s="21">
        <v>137</v>
      </c>
      <c r="C321" s="18" t="s">
        <v>10</v>
      </c>
      <c r="D321" s="18">
        <v>7.466791983975137</v>
      </c>
      <c r="E321" s="18">
        <v>3.4020608899892477</v>
      </c>
      <c r="F321" s="19">
        <v>0.2818568741237708</v>
      </c>
      <c r="G321" s="19">
        <v>3.5741954862522515E-05</v>
      </c>
      <c r="H321" s="19">
        <v>0.000547086190562004</v>
      </c>
      <c r="I321" s="19">
        <f t="shared" si="4"/>
        <v>0.2818438059078562</v>
      </c>
      <c r="J321" s="18">
        <f>IF(E321&lt;&gt;0,10000*((F321/K!$F$14)-1),"")+0.8</f>
        <v>-32.020901965422425</v>
      </c>
      <c r="K321" s="18">
        <v>1.2639268300118616</v>
      </c>
      <c r="L321" s="18">
        <f>IF(E321&lt;&gt;0,10000*((I321/(K!$F$14-(K!$E$14*(EXP((1000000*M321)*1.867*10^-11)-1))))-1),"")+0.8</f>
        <v>-4.114946929973629</v>
      </c>
      <c r="M321" s="32">
        <v>1264.3873584667062</v>
      </c>
      <c r="P321" s="2"/>
    </row>
    <row r="322" spans="1:16" ht="12.75">
      <c r="A322" t="s">
        <v>381</v>
      </c>
      <c r="B322" s="21">
        <v>138</v>
      </c>
      <c r="C322" s="18" t="s">
        <v>11</v>
      </c>
      <c r="D322" s="18">
        <v>66.60960649665542</v>
      </c>
      <c r="E322" s="18">
        <v>2.5568078016129028</v>
      </c>
      <c r="F322" s="19">
        <v>0.2814998921249743</v>
      </c>
      <c r="G322" s="19">
        <v>4.0224536729493566E-05</v>
      </c>
      <c r="H322" s="19">
        <v>0.0029559753436403566</v>
      </c>
      <c r="I322" s="19">
        <f t="shared" si="4"/>
        <v>0.28139115204807924</v>
      </c>
      <c r="J322" s="18">
        <f>IF(E322&lt;&gt;0,10000*((F322/K!$F$14)-1),"")+0.8</f>
        <v>-44.64469738584911</v>
      </c>
      <c r="K322" s="18">
        <v>1.4224423759912028</v>
      </c>
      <c r="L322" s="18">
        <f>IF(E322&lt;&gt;0,10000*((I322/(K!$F$14-(K!$E$14*(EXP((1000000*M322)*1.867*10^-11)-1))))-1),"")+0.8</f>
        <v>-4.80543796041868</v>
      </c>
      <c r="M322" s="32">
        <v>1934.9788450424287</v>
      </c>
      <c r="P322" s="2"/>
    </row>
    <row r="323" spans="1:16" ht="12.75">
      <c r="A323" t="s">
        <v>381</v>
      </c>
      <c r="B323" s="21">
        <v>139</v>
      </c>
      <c r="C323" s="18" t="s">
        <v>12</v>
      </c>
      <c r="D323" s="18">
        <v>10.408540404034163</v>
      </c>
      <c r="E323" s="18">
        <v>3.713863892114696</v>
      </c>
      <c r="F323" s="19">
        <v>0.2809146886592056</v>
      </c>
      <c r="G323" s="19">
        <v>3.374818418464048E-05</v>
      </c>
      <c r="H323" s="19">
        <v>0.0006064363601551413</v>
      </c>
      <c r="I323" s="19">
        <f t="shared" si="4"/>
        <v>0.28088385440153113</v>
      </c>
      <c r="J323" s="18">
        <f>IF(E323&lt;&gt;0,10000*((F323/K!$F$14)-1),"")+0.8</f>
        <v>-65.33898689090347</v>
      </c>
      <c r="K323" s="18">
        <v>1.1934220055753855</v>
      </c>
      <c r="L323" s="18">
        <f>IF(E323&lt;&gt;0,10000*((I323/(K!$F$14-(K!$E$14*(EXP((1000000*M323)*1.867*10^-11)-1))))-1),"")+0.8</f>
        <v>-6.057687221335507</v>
      </c>
      <c r="M323" s="32">
        <v>2656.3794271978454</v>
      </c>
      <c r="P323" s="2"/>
    </row>
    <row r="324" spans="1:16" ht="12.75">
      <c r="A324" t="s">
        <v>381</v>
      </c>
      <c r="B324" s="21">
        <v>140</v>
      </c>
      <c r="C324" s="18" t="s">
        <v>13</v>
      </c>
      <c r="D324" s="18">
        <v>13.034342959681297</v>
      </c>
      <c r="E324" s="18">
        <v>3.313429002150538</v>
      </c>
      <c r="F324" s="19">
        <v>0.2809854824931309</v>
      </c>
      <c r="G324" s="19">
        <v>2.9837414949972324E-05</v>
      </c>
      <c r="H324" s="19">
        <v>0.0007727359876006488</v>
      </c>
      <c r="I324" s="19">
        <f t="shared" si="4"/>
        <v>0.2809427348394819</v>
      </c>
      <c r="J324" s="18">
        <f>IF(E324&lt;&gt;0,10000*((F324/K!$F$14)-1),"")+0.8</f>
        <v>-62.83553607401818</v>
      </c>
      <c r="K324" s="18">
        <v>1.0551272150216562</v>
      </c>
      <c r="L324" s="18">
        <f>IF(E324&lt;&gt;0,10000*((I324/(K!$F$14-(K!$E$14*(EXP((1000000*M324)*1.867*10^-11)-1))))-1),"")+0.8</f>
        <v>1.386717675024051</v>
      </c>
      <c r="M324" s="32">
        <v>2883.9804173688362</v>
      </c>
      <c r="P324" s="2"/>
    </row>
    <row r="325" spans="1:16" ht="12.75">
      <c r="A325" t="s">
        <v>381</v>
      </c>
      <c r="B325" s="21">
        <v>141</v>
      </c>
      <c r="C325" s="18" t="s">
        <v>14</v>
      </c>
      <c r="D325" s="18">
        <v>23.79483916555261</v>
      </c>
      <c r="E325" s="18">
        <v>3.6395517080645177</v>
      </c>
      <c r="F325" s="19">
        <v>0.2807819892085553</v>
      </c>
      <c r="G325" s="19">
        <v>3.64525594666876E-05</v>
      </c>
      <c r="H325" s="19">
        <v>0.001298020180018432</v>
      </c>
      <c r="I325" s="19">
        <f>IF(E325&lt;&gt;0,F325-(H325*(EXP((1000000*M325)*1.867*10^-11)-1)),"")</f>
        <v>0.28070117613041845</v>
      </c>
      <c r="J325" s="18">
        <f>IF(E325&lt;&gt;0,10000*((F325/K!$F$14)-1),"")+0.8</f>
        <v>-70.03157845871324</v>
      </c>
      <c r="K325" s="18">
        <v>1.289055624120735</v>
      </c>
      <c r="L325" s="18">
        <f>IF(E325&lt;&gt;0,10000*((I325/(K!$F$14-(K!$E$14*(EXP((1000000*M325)*1.867*10^-11)-1))))-1),"")+0.8</f>
        <v>1.0874742883318682</v>
      </c>
      <c r="M325" s="32">
        <v>3235.003282614171</v>
      </c>
      <c r="P325" s="2"/>
    </row>
    <row r="329" spans="1:2" ht="12.75">
      <c r="A329" t="s">
        <v>383</v>
      </c>
      <c r="B329" s="17" t="s">
        <v>384</v>
      </c>
    </row>
    <row r="3062" spans="6:8" ht="14.25">
      <c r="F3062" s="22"/>
      <c r="H3062" s="2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GGehrels</cp:lastModifiedBy>
  <cp:lastPrinted>2014-05-04T23:54:34Z</cp:lastPrinted>
  <dcterms:created xsi:type="dcterms:W3CDTF">2013-06-20T21:03:00Z</dcterms:created>
  <dcterms:modified xsi:type="dcterms:W3CDTF">2014-08-20T17:48:43Z</dcterms:modified>
  <cp:category/>
  <cp:version/>
  <cp:contentType/>
  <cp:contentStatus/>
</cp:coreProperties>
</file>