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491" windowWidth="20715" windowHeight="13470" tabRatio="940" activeTab="28"/>
  </bookViews>
  <sheets>
    <sheet name="K" sheetId="1" r:id="rId1"/>
    <sheet name="EPSILON PLOT 200Ma" sheetId="2" r:id="rId2"/>
    <sheet name="EPSILON PLOT 2.8Ga" sheetId="3" r:id="rId3"/>
    <sheet name="DATATABLE" sheetId="4" r:id="rId4"/>
    <sheet name="SA01" sheetId="5" r:id="rId5"/>
    <sheet name="SA02" sheetId="6" r:id="rId6"/>
    <sheet name="SA03" sheetId="7" r:id="rId7"/>
    <sheet name="SA04" sheetId="8" r:id="rId8"/>
    <sheet name="SA06" sheetId="9" r:id="rId9"/>
    <sheet name="SA07" sheetId="10" r:id="rId10"/>
    <sheet name="SA08" sheetId="11" r:id="rId11"/>
    <sheet name="SA09" sheetId="12" r:id="rId12"/>
    <sheet name="SA10" sheetId="13" r:id="rId13"/>
    <sheet name="SA05" sheetId="14" r:id="rId14"/>
    <sheet name="SA11" sheetId="15" r:id="rId15"/>
    <sheet name="SA12" sheetId="16" r:id="rId16"/>
    <sheet name="SA13" sheetId="17" r:id="rId17"/>
    <sheet name="SA14" sheetId="18" r:id="rId18"/>
    <sheet name="SA15" sheetId="19" r:id="rId19"/>
    <sheet name="SA18" sheetId="20" r:id="rId20"/>
    <sheet name="SA16" sheetId="21" r:id="rId21"/>
    <sheet name="SA17" sheetId="22" r:id="rId22"/>
    <sheet name="SA19" sheetId="23" r:id="rId23"/>
    <sheet name="SA21" sheetId="24" r:id="rId24"/>
    <sheet name="SA22" sheetId="25" r:id="rId25"/>
    <sheet name="EPSILON PLOT 400Ma (SA ALL)" sheetId="26" r:id="rId26"/>
    <sheet name="EPSILON PLOT (SA ALL)" sheetId="27" r:id="rId27"/>
    <sheet name="0-800" sheetId="28" r:id="rId28"/>
    <sheet name="800-2800" sheetId="29" r:id="rId29"/>
  </sheets>
  <definedNames>
    <definedName name="solver_adj" localSheetId="0" hidden="1">'K'!#REF!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'K'!#REF!</definedName>
    <definedName name="solver_lhs2" localSheetId="0" hidden="1">'K'!#REF!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'K'!$F$3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60</definedName>
    <definedName name="solver_rhs2" localSheetId="0" hidden="1">40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282160</definedName>
  </definedNames>
  <calcPr fullCalcOnLoad="1"/>
</workbook>
</file>

<file path=xl/sharedStrings.xml><?xml version="1.0" encoding="utf-8"?>
<sst xmlns="http://schemas.openxmlformats.org/spreadsheetml/2006/main" count="968" uniqueCount="523">
  <si>
    <t>RCOLAR 02 9</t>
  </si>
  <si>
    <t>RCOLAR 02 7</t>
  </si>
  <si>
    <t>RCOLAR 02 5</t>
  </si>
  <si>
    <t>RCOLAR 02 62</t>
  </si>
  <si>
    <t>RCOLAR 02 41</t>
  </si>
  <si>
    <t>RCOLAR 02 98</t>
  </si>
  <si>
    <t>RCOLAR 02 65</t>
  </si>
  <si>
    <t>RCOLAR 02 10</t>
  </si>
  <si>
    <t>RCOLAR 02 24</t>
  </si>
  <si>
    <t>RCOLAR 02 36</t>
  </si>
  <si>
    <t>RCOLAR 02 73</t>
  </si>
  <si>
    <t>RCOLAR 02 56</t>
  </si>
  <si>
    <t>RCOLAR 02 99</t>
  </si>
  <si>
    <t>RCOLAR 02 101</t>
  </si>
  <si>
    <t>RCOLAR 02 70</t>
  </si>
  <si>
    <t>RCOLAR02 93</t>
  </si>
  <si>
    <t>RNEQAR 01 77</t>
  </si>
  <si>
    <t>RNEQAR 01 38</t>
  </si>
  <si>
    <t>RNEQAR 01 30</t>
  </si>
  <si>
    <t>RNEQAR 01 95</t>
  </si>
  <si>
    <t>RNEQAR 01 106</t>
  </si>
  <si>
    <t>RNEQAR 01 68</t>
  </si>
  <si>
    <t>RNEQAR 01 64</t>
  </si>
  <si>
    <t>RNEQAR 01 66</t>
  </si>
  <si>
    <t>RNEQAR 01 25</t>
  </si>
  <si>
    <t>RNEQAR 01 53</t>
  </si>
  <si>
    <t>RNEQAR 01 60</t>
  </si>
  <si>
    <t>RNEQAR 01 3</t>
  </si>
  <si>
    <t>RNEQAR 01 45</t>
  </si>
  <si>
    <t>RNEQAR 01 57</t>
  </si>
  <si>
    <t>RNEQAR 01 2</t>
  </si>
  <si>
    <t>RNEQAR 01 51</t>
  </si>
  <si>
    <t>RNEQAR 01 79</t>
  </si>
  <si>
    <t>RNEQAR 01 80</t>
  </si>
  <si>
    <t>RNEQAR 01 86</t>
  </si>
  <si>
    <t>RNEQAR 01 74</t>
  </si>
  <si>
    <t>RGALAR01 23</t>
  </si>
  <si>
    <t>RGALAR01 71</t>
  </si>
  <si>
    <t>RGALAR01 61</t>
  </si>
  <si>
    <t>RGALAR01 38</t>
  </si>
  <si>
    <t>RGALAR01 81</t>
  </si>
  <si>
    <t>RGALAR01 9</t>
  </si>
  <si>
    <t>RGALAR01 26</t>
  </si>
  <si>
    <t>RGALAR01 66</t>
  </si>
  <si>
    <t>RGALAR01 36</t>
  </si>
  <si>
    <t>RGALAR01 11</t>
  </si>
  <si>
    <t>RGALAR01 108</t>
  </si>
  <si>
    <t>RGALAR01 54</t>
  </si>
  <si>
    <t>RGALAR01 46</t>
  </si>
  <si>
    <t>RGALAR01 37</t>
  </si>
  <si>
    <t>RGALAR01 79</t>
  </si>
  <si>
    <t>RGALAR01 58</t>
  </si>
  <si>
    <t>RGALAR01 8</t>
  </si>
  <si>
    <t>RGALAR01 35</t>
  </si>
  <si>
    <t>RGALAR01 68</t>
  </si>
  <si>
    <t>RGALAR01 17</t>
  </si>
  <si>
    <t>RLIMAR01 61</t>
  </si>
  <si>
    <t>RLIMAR01 58</t>
  </si>
  <si>
    <t>RLIMAR01 46</t>
  </si>
  <si>
    <t>RLIMAR01 47</t>
  </si>
  <si>
    <t>RLIMAR01 50</t>
  </si>
  <si>
    <t>RLIMAR01 54</t>
  </si>
  <si>
    <t>RLIMAR01 43</t>
  </si>
  <si>
    <t>RLIMAR01 79</t>
  </si>
  <si>
    <t>RLIMAR01 85</t>
  </si>
  <si>
    <t>RLIMAR01 70</t>
  </si>
  <si>
    <t>RLIMAR01 11</t>
  </si>
  <si>
    <t>RLIMAR01 12</t>
  </si>
  <si>
    <t>RLIMAR01 25</t>
  </si>
  <si>
    <t>RLIMAR01 33</t>
  </si>
  <si>
    <t>RLIMAR01 22</t>
  </si>
  <si>
    <t>RLIMAR01 71</t>
  </si>
  <si>
    <t>RLIMAR01 39</t>
  </si>
  <si>
    <t>RLIMAR01 38</t>
  </si>
  <si>
    <t>RCOLAR01 93</t>
  </si>
  <si>
    <t>RCOLAR01 52</t>
  </si>
  <si>
    <t>ASALAR 01 - 54</t>
  </si>
  <si>
    <t>RSCRAR01 46</t>
  </si>
  <si>
    <t>RSCRAR01 2</t>
  </si>
  <si>
    <t>RSCRAR01 3</t>
  </si>
  <si>
    <t>RSCRAR01 8</t>
  </si>
  <si>
    <t>RSCRAR01 45</t>
  </si>
  <si>
    <t>RSCRAR01 57</t>
  </si>
  <si>
    <t>RSCRAR01 76</t>
  </si>
  <si>
    <t>RSCRAR01 24</t>
  </si>
  <si>
    <t>RSCRAR01 91</t>
  </si>
  <si>
    <t>RSCRAR01 92</t>
  </si>
  <si>
    <t>RSCRAR01 64</t>
  </si>
  <si>
    <t>RSCRAR01 65</t>
  </si>
  <si>
    <t>RSCRAR01 36</t>
  </si>
  <si>
    <t>SA01</t>
  </si>
  <si>
    <t>SA02</t>
  </si>
  <si>
    <t>SA03</t>
  </si>
  <si>
    <t>SA04</t>
  </si>
  <si>
    <t>SA06</t>
  </si>
  <si>
    <t>SA07</t>
  </si>
  <si>
    <t>SA08</t>
  </si>
  <si>
    <t>SA09</t>
  </si>
  <si>
    <t>SA10</t>
  </si>
  <si>
    <t>SA05</t>
  </si>
  <si>
    <t>SA11</t>
  </si>
  <si>
    <t>SA12</t>
  </si>
  <si>
    <t>SA13</t>
  </si>
  <si>
    <t>SA14</t>
  </si>
  <si>
    <t>SA15</t>
  </si>
  <si>
    <t>SA18</t>
  </si>
  <si>
    <t>SA19</t>
  </si>
  <si>
    <t>SA20</t>
  </si>
  <si>
    <t>SA16</t>
  </si>
  <si>
    <t>SA17</t>
  </si>
  <si>
    <t>SA21</t>
  </si>
  <si>
    <t>SA22</t>
  </si>
  <si>
    <t>Article name</t>
  </si>
  <si>
    <t>RNEGAR02 30</t>
  </si>
  <si>
    <t>RNEGAR02 35</t>
  </si>
  <si>
    <t>RNEGAR02 36</t>
  </si>
  <si>
    <t>RNEGAR02 56</t>
  </si>
  <si>
    <t>RNEGAR02 100</t>
  </si>
  <si>
    <t>RNEGAR02 98</t>
  </si>
  <si>
    <t>RNEGAR02 57</t>
  </si>
  <si>
    <t>RNEGAR02 14</t>
  </si>
  <si>
    <t>RNEGAR02 13</t>
  </si>
  <si>
    <t>RNEGAR02 10</t>
  </si>
  <si>
    <t>RCOLAR01 91</t>
  </si>
  <si>
    <t>RCOLAR01 83</t>
  </si>
  <si>
    <t>RCOLAR01 57</t>
  </si>
  <si>
    <t>RCOLAR01 8</t>
  </si>
  <si>
    <t>RCOLAR01 105</t>
  </si>
  <si>
    <t>RCOLAR01 85</t>
  </si>
  <si>
    <t>RCOLAR01 40</t>
  </si>
  <si>
    <t>RCOLAR01 33</t>
  </si>
  <si>
    <t>RCOLAR01 104</t>
  </si>
  <si>
    <t>RCOLAR01 50</t>
  </si>
  <si>
    <t>RCOLAR01 76</t>
  </si>
  <si>
    <t>RCOLAR01 101</t>
  </si>
  <si>
    <t>RCOLAR01 103</t>
  </si>
  <si>
    <t>RCOLAR01 34</t>
  </si>
  <si>
    <t>RCOLAR01 9</t>
  </si>
  <si>
    <t>RMATCH01-10</t>
  </si>
  <si>
    <t>RMATCH01-13</t>
  </si>
  <si>
    <t>RMATCH01-46</t>
  </si>
  <si>
    <t>RMATCH01-82</t>
  </si>
  <si>
    <t>RMATCH01-79</t>
  </si>
  <si>
    <t>RMATCH01-76</t>
  </si>
  <si>
    <t>RMATCH01-66</t>
  </si>
  <si>
    <t>RMATCH01-67</t>
  </si>
  <si>
    <t>RMATCH01-56</t>
  </si>
  <si>
    <t>RMATCH01-54</t>
  </si>
  <si>
    <t>RMATCH01-55</t>
  </si>
  <si>
    <t>RMATCH01-40</t>
  </si>
  <si>
    <t>RMATCH01-37</t>
  </si>
  <si>
    <t>RMATCH01-18</t>
  </si>
  <si>
    <t>RMATCH01-71</t>
  </si>
  <si>
    <t>RMATCH01-72</t>
  </si>
  <si>
    <t>RMATCH01-92</t>
  </si>
  <si>
    <t>RMATCH01-35</t>
  </si>
  <si>
    <t>RMATCH01-31</t>
  </si>
  <si>
    <t>RMATCH01-101</t>
  </si>
  <si>
    <t>RDESAR02 71</t>
  </si>
  <si>
    <t>RDESAR02 41</t>
  </si>
  <si>
    <t>RDESAR02 99</t>
  </si>
  <si>
    <t>RDESAR02 60</t>
  </si>
  <si>
    <t>RDESAR02 109</t>
  </si>
  <si>
    <t>RDESAR02 3</t>
  </si>
  <si>
    <t>RDESAR02 106</t>
  </si>
  <si>
    <t>RDESAR02 51</t>
  </si>
  <si>
    <t>RDESAR02 98</t>
  </si>
  <si>
    <t>RDESAR02 68</t>
  </si>
  <si>
    <t>RDESAR02 82</t>
  </si>
  <si>
    <t>RDESAR02 85</t>
  </si>
  <si>
    <t>RDESAR02 7</t>
  </si>
  <si>
    <t>RDESAR02 4</t>
  </si>
  <si>
    <t>RDESAR02 96</t>
  </si>
  <si>
    <t>RDESAR02 63</t>
  </si>
  <si>
    <t>RDESAR02 46</t>
  </si>
  <si>
    <t>RCHIAR03 14</t>
  </si>
  <si>
    <t>RBIOCH02 66</t>
  </si>
  <si>
    <t>RBIOCH02 91</t>
  </si>
  <si>
    <t>RBIOCH02 33</t>
  </si>
  <si>
    <t>RBIOCH02 72</t>
  </si>
  <si>
    <t>RBIOCH02 18</t>
  </si>
  <si>
    <t>RBIOCH02 35</t>
  </si>
  <si>
    <t>RBIOCH02 37</t>
  </si>
  <si>
    <t>RBIOCH02 15</t>
  </si>
  <si>
    <t>RBIOCH02 2</t>
  </si>
  <si>
    <t>RBIOCH02 47</t>
  </si>
  <si>
    <t>RBIOCH02 74</t>
  </si>
  <si>
    <t>RBIOCH02 113</t>
  </si>
  <si>
    <t>RBIOCH02 28</t>
  </si>
  <si>
    <t>RBIOCH02 104</t>
  </si>
  <si>
    <t>RBIOCH02 26</t>
  </si>
  <si>
    <t>RBIOCH02 17</t>
  </si>
  <si>
    <r>
      <t>(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Yb +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Lu) /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>Hf (%)</t>
    </r>
  </si>
  <si>
    <r>
      <t>176</t>
    </r>
    <r>
      <rPr>
        <sz val="10"/>
        <rFont val="Arial"/>
        <family val="0"/>
      </rPr>
      <t>Hf/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</si>
  <si>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r>
      <t>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</si>
  <si>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r>
      <t>176</t>
    </r>
    <r>
      <rPr>
        <sz val="10"/>
        <rFont val="Arial"/>
        <family val="0"/>
      </rPr>
      <t>Lu/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</si>
  <si>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r>
      <t>176</t>
    </r>
    <r>
      <rPr>
        <sz val="10"/>
        <rFont val="Arial"/>
        <family val="0"/>
      </rPr>
      <t>Hf</t>
    </r>
    <r>
      <rPr>
        <vertAlign val="superscript"/>
        <sz val="10"/>
        <rFont val="Arial"/>
        <family val="0"/>
      </rPr>
      <t>/177</t>
    </r>
    <r>
      <rPr>
        <sz val="10"/>
        <rFont val="Arial"/>
        <family val="0"/>
      </rPr>
      <t>Hf (T)</t>
    </r>
  </si>
  <si>
    <r>
      <t>E-Hf (0) 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</si>
  <si>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RDESAR01 - 73</t>
  </si>
  <si>
    <t>RDESAR01 - 94</t>
  </si>
  <si>
    <t>RDESAR01 - 95</t>
  </si>
  <si>
    <t>RBIOCH02 111</t>
  </si>
  <si>
    <t>RSAUAR01-2</t>
  </si>
  <si>
    <t>RSAUAR01-3</t>
  </si>
  <si>
    <t>RSAUAR01-61</t>
  </si>
  <si>
    <t>RSAUAR01-65</t>
  </si>
  <si>
    <t>RSAUAR01-19</t>
  </si>
  <si>
    <t>RSAUAR01-24</t>
  </si>
  <si>
    <t>RSAUAR01-30</t>
  </si>
  <si>
    <t>RSAUAR01-41</t>
  </si>
  <si>
    <t>RSAUAR01-35</t>
  </si>
  <si>
    <t>RSAUAR01-48</t>
  </si>
  <si>
    <t>RSAUAR01-56</t>
  </si>
  <si>
    <t>RSAUAR01-97</t>
  </si>
  <si>
    <t>RSAUAR01-92</t>
  </si>
  <si>
    <t>RSAUAR01-94</t>
  </si>
  <si>
    <t>RSAUAR01-100</t>
  </si>
  <si>
    <t>RSAUAR01-91</t>
  </si>
  <si>
    <t>RSAUAR01-81</t>
  </si>
  <si>
    <t>RSAUAR01-101</t>
  </si>
  <si>
    <t>RSAUAR01-102</t>
  </si>
  <si>
    <t>RSAUAR01-107</t>
  </si>
  <si>
    <t>RSAUAR01-106</t>
  </si>
  <si>
    <t>RCOLLAR 02 107</t>
  </si>
  <si>
    <t>RDESAR01 - 11</t>
  </si>
  <si>
    <t>RDESAR01 - 101</t>
  </si>
  <si>
    <t>RDESAR01 - 17</t>
  </si>
  <si>
    <t>RMAUCH01 18</t>
  </si>
  <si>
    <t>RMAUCH01 15</t>
  </si>
  <si>
    <t>RMAUCH01 61</t>
  </si>
  <si>
    <t>RMAUCH01 79</t>
  </si>
  <si>
    <t>RMAUCH01 12</t>
  </si>
  <si>
    <t>RMAUCH01 4</t>
  </si>
  <si>
    <t>RMAUCH01 39</t>
  </si>
  <si>
    <t>RCOLLAR 02 68</t>
  </si>
  <si>
    <t>RCOLLAR 02 90</t>
  </si>
  <si>
    <t>RCOLLAR 02 88</t>
  </si>
  <si>
    <t>RCOLLAR 02 60</t>
  </si>
  <si>
    <t>RCOLLAR 02 34</t>
  </si>
  <si>
    <t>RCOLLAR 02 40</t>
  </si>
  <si>
    <t>RCOLLAR 02 18</t>
  </si>
  <si>
    <t>RCOLLAR 02 82</t>
  </si>
  <si>
    <t>RCOLLAR 02 8</t>
  </si>
  <si>
    <t>RCOLAR 02 25</t>
  </si>
  <si>
    <t>RMAUCH01 57</t>
  </si>
  <si>
    <t>RMAUCH01 37</t>
  </si>
  <si>
    <t>RMAUCH01 46</t>
  </si>
  <si>
    <t>RMAUCH01 73</t>
  </si>
  <si>
    <t>RMAUCH01 34</t>
  </si>
  <si>
    <t>RMAUCH01 3</t>
  </si>
  <si>
    <t>RMAUCH01 45</t>
  </si>
  <si>
    <t>RBUECH01 - 103</t>
  </si>
  <si>
    <t>RBUECH01 - 105</t>
  </si>
  <si>
    <t>RBUECH01 - 76</t>
  </si>
  <si>
    <t>RBUECH01 - 56</t>
  </si>
  <si>
    <t>RBUECH01 - 79</t>
  </si>
  <si>
    <t>RBUECH01 - 101</t>
  </si>
  <si>
    <t>RBUECH01 - 27</t>
  </si>
  <si>
    <t>RBUECH01 - 99</t>
  </si>
  <si>
    <t>RBUECH01 - 10</t>
  </si>
  <si>
    <t>RBUECH01 - 78</t>
  </si>
  <si>
    <t>RBUECH01 - 87</t>
  </si>
  <si>
    <t>RBUECH01 - 86</t>
  </si>
  <si>
    <t>RBUECH01 - 26</t>
  </si>
  <si>
    <t>RBUECH01 - 57</t>
  </si>
  <si>
    <t>RBUECH01 - 97</t>
  </si>
  <si>
    <t>RBUECH01 - 38</t>
  </si>
  <si>
    <t>RBUECH01 - 8</t>
  </si>
  <si>
    <t>RBUECH01 - 36</t>
  </si>
  <si>
    <t>RCHUAR01 - 35</t>
  </si>
  <si>
    <t>RCHUAR01 - 83</t>
  </si>
  <si>
    <t>RCHUAR01 - 85</t>
  </si>
  <si>
    <t>RCHUAR01 - 44</t>
  </si>
  <si>
    <t>RCHUAR01 - 43</t>
  </si>
  <si>
    <t>RCHUAR01 - 91</t>
  </si>
  <si>
    <t>RCHUAR01 - 92</t>
  </si>
  <si>
    <t>RCHUAR01 - 48</t>
  </si>
  <si>
    <t>RCHUAR01 - 49</t>
  </si>
  <si>
    <t>RCHUAR01 - 86</t>
  </si>
  <si>
    <t>RCHUAR01 - 37</t>
  </si>
  <si>
    <t>RCHUAR01 - 38</t>
  </si>
  <si>
    <t>RCHUAR01 - 21</t>
  </si>
  <si>
    <t>RCHUAR01 - 22</t>
  </si>
  <si>
    <t>RCHUAR01 - 25</t>
  </si>
  <si>
    <t>RCHUAR01 - 65</t>
  </si>
  <si>
    <t>RCHIAR01 33</t>
  </si>
  <si>
    <t>RCHIAR01 89</t>
  </si>
  <si>
    <t>RCHIAR01 108</t>
  </si>
  <si>
    <t>RCHIAR01 67</t>
  </si>
  <si>
    <t>RCHIAR01 28</t>
  </si>
  <si>
    <t>RCHIAR01 105</t>
  </si>
  <si>
    <t>RCHIAR01 4</t>
  </si>
  <si>
    <t>RCHIAR01 107</t>
  </si>
  <si>
    <t>RCHIAR01 106</t>
  </si>
  <si>
    <t>RCHIAR01 101</t>
  </si>
  <si>
    <t>RCHIAR01 99</t>
  </si>
  <si>
    <t>RCHIAR01 29</t>
  </si>
  <si>
    <t>RCHIAR01 31</t>
  </si>
  <si>
    <t>RCHIAR01 26</t>
  </si>
  <si>
    <t>RCHIAR01 102</t>
  </si>
  <si>
    <t>RCHIAR01 35</t>
  </si>
  <si>
    <t>RCHIAR01 76</t>
  </si>
  <si>
    <t>RCHIAR01 90</t>
  </si>
  <si>
    <t>RCHIAR01 100</t>
  </si>
  <si>
    <t>RCHIAR01 77</t>
  </si>
  <si>
    <t>RCHIAR01 22</t>
  </si>
  <si>
    <t>RCHIAR01 98</t>
  </si>
  <si>
    <t>RCHIAR01 63</t>
  </si>
  <si>
    <t>RSCRAR01 23</t>
  </si>
  <si>
    <t>Wu, F.-Y., Yang, Y.H., Xie, L.W., Yang, J.H. and Xu, P., 2006, Hf isotopic compositions of the standard zircons and baddeleyites used in U–Pb geochronology: Chemical Geology, v. 234, p. 105–126.</t>
  </si>
  <si>
    <t>RSCRAR01 28</t>
  </si>
  <si>
    <t>RSCRAR01 32</t>
  </si>
  <si>
    <t>RNEGAR01 22</t>
  </si>
  <si>
    <t>RNEGAR01 16</t>
  </si>
  <si>
    <t>RNEGAR01 19</t>
  </si>
  <si>
    <t>RNEGAR01 38</t>
  </si>
  <si>
    <t>RNEGAR01 40</t>
  </si>
  <si>
    <t>RNEGAR01 51</t>
  </si>
  <si>
    <t>RNEGAR01 52</t>
  </si>
  <si>
    <t>RNEGAR01 79</t>
  </si>
  <si>
    <t>RNEGAR01 41</t>
  </si>
  <si>
    <t>RNEGAR01 97</t>
  </si>
  <si>
    <t>RNEGAR01 101</t>
  </si>
  <si>
    <t>RNEGAR01 110</t>
  </si>
  <si>
    <t>RNEGAR01 26</t>
  </si>
  <si>
    <t>RNEGAR01 31</t>
  </si>
  <si>
    <t>RNEGAR01 34</t>
  </si>
  <si>
    <t>RNEGAR01 1</t>
  </si>
  <si>
    <t>RNEGAR01 2</t>
  </si>
  <si>
    <t>RNEGAR01 5</t>
  </si>
  <si>
    <t>RNEGAR01 42</t>
  </si>
  <si>
    <t>RNEGAR02 1</t>
  </si>
  <si>
    <t>RNEGAR02 3</t>
  </si>
  <si>
    <t>RNEGAR02 27</t>
  </si>
  <si>
    <t>ASALAR 01 -30</t>
  </si>
  <si>
    <t>ASALAR 01 -28</t>
  </si>
  <si>
    <t>ASALAR 01 -34</t>
  </si>
  <si>
    <t>ASALAR 01 -38</t>
  </si>
  <si>
    <t>ASALAR 01 -39</t>
  </si>
  <si>
    <t>ASALAR 01 -49</t>
  </si>
  <si>
    <t>ASALAR 01 - 50</t>
  </si>
  <si>
    <t>ASALAR 01 - 48</t>
  </si>
  <si>
    <t>ASALAR 01 - 62</t>
  </si>
  <si>
    <t>RNEGAR02 61</t>
  </si>
  <si>
    <t>RNEGAR02 67</t>
  </si>
  <si>
    <t>RNEGAR02 20</t>
  </si>
  <si>
    <t>RNEGAR02 65</t>
  </si>
  <si>
    <t>RNEGAR02 108</t>
  </si>
  <si>
    <t>RNEGAR02 21</t>
  </si>
  <si>
    <t>RNEGAR02 81</t>
  </si>
  <si>
    <t>RNEGAR02 85</t>
  </si>
  <si>
    <t>RCOLAR01 2</t>
  </si>
  <si>
    <t>RCOLAR01 95</t>
  </si>
  <si>
    <t>RCOLAR01 32</t>
  </si>
  <si>
    <t>ASALAR 01 - 61</t>
  </si>
  <si>
    <t>ASALAR 01 - 69</t>
  </si>
  <si>
    <t>ASALAR 01 - 92</t>
  </si>
  <si>
    <t>ASALAR 01 - 103</t>
  </si>
  <si>
    <t>ASALAR 01 - 105</t>
  </si>
  <si>
    <t>ASALAR 01 - 80</t>
  </si>
  <si>
    <t>RCHIAR 02 - 57</t>
  </si>
  <si>
    <t>RCHIAR 02 - 69</t>
  </si>
  <si>
    <t>RCHIAR 02 - 80</t>
  </si>
  <si>
    <t>RCHIAR 02 - 51</t>
  </si>
  <si>
    <t>RCHIAR 02 - 101</t>
  </si>
  <si>
    <t>RCHIAR 02 - 72</t>
  </si>
  <si>
    <t>RCHIAR 02 - 3</t>
  </si>
  <si>
    <t>RCHIAR 02 - 61</t>
  </si>
  <si>
    <t>RCHIAR 02 - 28</t>
  </si>
  <si>
    <t>RCHIAR 02 - 40</t>
  </si>
  <si>
    <t>RCHIAR 02 - 109</t>
  </si>
  <si>
    <t>RCHIAR 02 - 53</t>
  </si>
  <si>
    <t>RCHIAR 02 - 65</t>
  </si>
  <si>
    <t>RCHIAR 02 - 49</t>
  </si>
  <si>
    <t>RCHIAR 02 - 48</t>
  </si>
  <si>
    <t>RCHIAR 02 - 90</t>
  </si>
  <si>
    <t>RCHIAR 02 - 12</t>
  </si>
  <si>
    <t>RCHIAR 02 - 73</t>
  </si>
  <si>
    <t>RCHIAR 02 - 29</t>
  </si>
  <si>
    <t>RCHIAR 02 - 22</t>
  </si>
  <si>
    <t>RCHIAR 02 - 35</t>
  </si>
  <si>
    <t>RCHIAR 02 - 83</t>
  </si>
  <si>
    <t>RCHUAR 02 - 2</t>
  </si>
  <si>
    <t>RCHUAR 02 - 86</t>
  </si>
  <si>
    <t>RCHUAR 02 - 38</t>
  </si>
  <si>
    <t>RCHUAR 02 - 3</t>
  </si>
  <si>
    <t>RCHUAR 02 - 107</t>
  </si>
  <si>
    <t>RCHUAR 02 - 75</t>
  </si>
  <si>
    <t>RCHUAR 02 - 41</t>
  </si>
  <si>
    <t>RCHUAR 02 - 108</t>
  </si>
  <si>
    <t>RCHUAR 02 - 47</t>
  </si>
  <si>
    <t>RCHUAR 02 - 65</t>
  </si>
  <si>
    <t>RCHUAR 02 - 26</t>
  </si>
  <si>
    <t>RCHUAR 02 - 30</t>
  </si>
  <si>
    <t>RCHUAR 02 - 5</t>
  </si>
  <si>
    <t>RCHUAR 02 - 54</t>
  </si>
  <si>
    <t>RCHUAR 02 - 64</t>
  </si>
  <si>
    <t>RCHUAR 02 - 11</t>
  </si>
  <si>
    <t>RCHUAR 02 - 6</t>
  </si>
  <si>
    <t>RCHUAR 02 - 101</t>
  </si>
  <si>
    <t>RCHUAR 02 - 61</t>
  </si>
  <si>
    <t>RCHUAR 02 - 71</t>
  </si>
  <si>
    <t>RCHUAR 02 - 15</t>
  </si>
  <si>
    <t>RCHUAR 02 - 24</t>
  </si>
  <si>
    <t>RCHUAR 02 - 21</t>
  </si>
  <si>
    <t>RCHUAR 02 - 34</t>
  </si>
  <si>
    <t>RCHUAR 02 - 60</t>
  </si>
  <si>
    <t>RBIOCH01 9</t>
  </si>
  <si>
    <t>RBIOCH01 83</t>
  </si>
  <si>
    <t>RBIOCH01 46</t>
  </si>
  <si>
    <t>RBIOCH01 35</t>
  </si>
  <si>
    <t>RBIOCH01 103</t>
  </si>
  <si>
    <t>RBIOCH01 95</t>
  </si>
  <si>
    <t>RBIOCH01 10</t>
  </si>
  <si>
    <t>RBIOCH01 107</t>
  </si>
  <si>
    <t>RBIOCH01 75</t>
  </si>
  <si>
    <t>RBIOCH01 89</t>
  </si>
  <si>
    <t>RBIOCH01 90</t>
  </si>
  <si>
    <t>RBIOCH01 27</t>
  </si>
  <si>
    <t>RBIOCH01 31</t>
  </si>
  <si>
    <t>RBIOCH01 32</t>
  </si>
  <si>
    <t>RBIOCH01 77</t>
  </si>
  <si>
    <t>RBIOCH01 68</t>
  </si>
  <si>
    <t>RBIOCH01 66</t>
  </si>
  <si>
    <t>RBIOCH01 104</t>
  </si>
  <si>
    <t>RBIOCH01 91</t>
  </si>
  <si>
    <t>RBIOCH01 37</t>
  </si>
  <si>
    <t>RBIOCH01 87</t>
  </si>
  <si>
    <t>RBIOCH01 94</t>
  </si>
  <si>
    <t>RBIOCH01 58</t>
  </si>
  <si>
    <r>
      <t>CHUR</t>
    </r>
    <r>
      <rPr>
        <vertAlign val="subscript"/>
        <sz val="10"/>
        <rFont val="Arial"/>
        <family val="2"/>
      </rPr>
      <t>T</t>
    </r>
  </si>
  <si>
    <t>Scherer, E., Munker, C., and Mezger, K., 2001, Calibrating the Lu-Hf clock: Science, v. 293, p. 683–686,</t>
  </si>
  <si>
    <t>RDESAR01 - 105</t>
  </si>
  <si>
    <t>RDESAR01 - 34</t>
  </si>
  <si>
    <t>RDESAR01 - 46</t>
  </si>
  <si>
    <t>RDESAR01 - 63</t>
  </si>
  <si>
    <t>RDESAR01 - 59</t>
  </si>
  <si>
    <t>RDESAR01 - 82</t>
  </si>
  <si>
    <t>RDESAR01 - 71</t>
  </si>
  <si>
    <t>RDESAR01 - 13</t>
  </si>
  <si>
    <t>RDESAR01 - 61</t>
  </si>
  <si>
    <t>RDESAR01 - 58</t>
  </si>
  <si>
    <t>RDESAR01 - 65</t>
  </si>
  <si>
    <t>RDESAR01 - 109</t>
  </si>
  <si>
    <t>RDESAR01 - 76</t>
  </si>
  <si>
    <t>RDESAR01 - 38</t>
  </si>
  <si>
    <t>RDESAR01 - 24</t>
  </si>
  <si>
    <t>RDESAR01 - 44</t>
  </si>
  <si>
    <t>RDESAR01 - 22</t>
  </si>
  <si>
    <t>RDESAR01 - 49</t>
  </si>
  <si>
    <t>RDESAR01 - 7</t>
  </si>
  <si>
    <t>RDESAR01 - 1</t>
  </si>
  <si>
    <t>RMAUCH01 26</t>
  </si>
  <si>
    <t>RMAUCH01 77</t>
  </si>
  <si>
    <t>RMAUCH01 58</t>
  </si>
  <si>
    <t>RMAUCH01 81</t>
  </si>
  <si>
    <t>RMAUCH01 16</t>
  </si>
  <si>
    <t>RMAUCH01 29</t>
  </si>
  <si>
    <t>RMAUCH01 101</t>
  </si>
  <si>
    <t>RMAUCH01 97</t>
  </si>
  <si>
    <t>RMAUCH01 23</t>
  </si>
  <si>
    <t>RMAUCH01 88</t>
  </si>
  <si>
    <t>RMAUCH01 35</t>
  </si>
  <si>
    <t>Söderlund, U., Patchett, P.J., Vervoort, J.D. and Isachsen, C.E., 2004, The 176Lu decay constant determined by Lu-Hf and U-Pb isotope systematics of Precambrian mafic intrusions: Earth and Planetary Science Letters, v. 219, p. 311-324.</t>
  </si>
  <si>
    <t>Vervoort, J. D., and Blichert-Toft, J., 1999, Evolution of the depleted mantle: Hf isotope evidence from juvenile rocks through time: Geochimica et Cosmochimica Acta, v. 63, p. 533–556.</t>
  </si>
  <si>
    <t>Vervoort, J.D., Patchett, P.J., Soderlund, U., and Baker, M., 2004, Isotopic composition of Yb and the determination of Lu concentrations and Lu/Hf ratios by isotope dilution using MC-ICPMS: Geochemistry Geophysics Geosystems, v. 5, Q11002. (doi:10.1029/2</t>
  </si>
  <si>
    <t>Vervoort, J.D., 2010, Hf analysis in zircon by LA-MC-ICPMS: Promise and pitfalls: Geological Society of America Abstracts with Programs, v. 42 (5), p. 667.</t>
  </si>
  <si>
    <t>Vervoort, J.D., and Patchett, P.J., 1996, Behavior of hafnium and neodymium isotopes in the crust: constraints from Precambrian crustally derived granites: Geochimica et Cosmochimica Acta, v. 60, p. 3717-3723</t>
  </si>
  <si>
    <t>Vervoort, J.D., Patchett, P.J., Blichert-Toft, J., and Albarede, F., 1999, Relationships between Lu-Hf and Sm-Nd isotopic systems in the global sedimentary system: Earth and Planetary Science Letters, v. 168, p. 79-99.</t>
  </si>
  <si>
    <t>Woodhead, J.D., and Hergt, J.M., 2004, A preliminary appraisal of seven natural zircon reference materials for in situ Hf isotope determination: Geostandards and Geoanalytical Research, v. 29 (2), p. 183-195.</t>
  </si>
  <si>
    <t>DM curve</t>
  </si>
  <si>
    <t>decay constant</t>
  </si>
  <si>
    <t>(176Hf/177Hf)I</t>
  </si>
  <si>
    <t>(176Lu/177Hf)DM</t>
  </si>
  <si>
    <t>Age</t>
  </si>
  <si>
    <t>176Hf/177Hf)t</t>
  </si>
  <si>
    <t>176-177</t>
  </si>
  <si>
    <t>DM+</t>
  </si>
  <si>
    <t>DM-</t>
  </si>
  <si>
    <t>age</t>
  </si>
  <si>
    <t>DM</t>
  </si>
  <si>
    <t>CHUR</t>
  </si>
  <si>
    <t>DM point</t>
  </si>
  <si>
    <t>x</t>
  </si>
  <si>
    <t>y</t>
  </si>
  <si>
    <t>slider cell</t>
  </si>
  <si>
    <t>Y-axis point</t>
  </si>
  <si>
    <t>Reservoir</t>
  </si>
  <si>
    <t>Ref.</t>
  </si>
  <si>
    <t>176Lu/177Hf</t>
  </si>
  <si>
    <t>176Hf/177Hf</t>
  </si>
  <si>
    <t>Table-__ . Hf isotopic data.</t>
  </si>
  <si>
    <t>Order</t>
  </si>
  <si>
    <t>Sample</t>
  </si>
  <si>
    <t>Volts Hf</t>
  </si>
  <si>
    <t>E-Hf (0)</t>
  </si>
  <si>
    <t>E-Hf (T)</t>
  </si>
  <si>
    <t>Age (Ma)</t>
  </si>
  <si>
    <t>ASALAR 01 - 51</t>
  </si>
  <si>
    <t>ASALAR 01 -8</t>
  </si>
  <si>
    <t>ASALAR 01 -10</t>
  </si>
  <si>
    <t>ASALAR 01 -7</t>
  </si>
  <si>
    <t>ASALAR 01 -11</t>
  </si>
  <si>
    <t>ASALAR 01 -16</t>
  </si>
  <si>
    <t>ASALAR 01 -17</t>
  </si>
  <si>
    <t>ASALAR 01 -25</t>
  </si>
  <si>
    <t>ASALAR 01 -22</t>
  </si>
  <si>
    <t>Vervoort and Blichert-Toft, 1999</t>
  </si>
  <si>
    <t>BSE</t>
  </si>
  <si>
    <t>Bouvier et al. 2008</t>
  </si>
  <si>
    <t>EPSILON</t>
  </si>
  <si>
    <t>176Lu decay constant (Scherer et al., 2001) =</t>
  </si>
  <si>
    <t>1.867*10^-11</t>
  </si>
  <si>
    <t>(same as Soderland et al., 2004)</t>
  </si>
  <si>
    <t>Amelin, Y., and Davis, W.J., 2005, Geochemical test for branching decay of 176Lu: Geochimica et Cosmochimica Acta, v. 69, p. 465-473.</t>
  </si>
  <si>
    <t>Bahlburg, H., Vervoort, J.D., and DuFrane, S.A., 2010, Plate tectonic significance of Middle Cambrian and Ordovician siliciclastic rocks of the Bavarian facies, Armorican terrane assemblage, Germany -- U-Pb and Hf isotope evidence from detrital zircons: G</t>
  </si>
  <si>
    <t>Blichert-Toft, J., 2007, The isotopic composition of zircon reference material 91500: Chemical Geology, v. 253, p. 252-257.</t>
  </si>
  <si>
    <t>Bouvier, A., Vervoort, J., and Patchett, J., 2008, The Lu-Hf and Sm-Nd isotopic composiiton of CHUR: Consraints from unequilibrated chondrites and implications for the bulk composition of terrestrial planets: Earth and Planetary Science Letters: v. 273, p</t>
  </si>
  <si>
    <t>Debievre, P., Taylor, P.D.P., 1993, Table of the isotopic compositions of the elements: International Journal of Mass Spectrometry and Ion Processes, v. 123, p. 149–166.</t>
  </si>
  <si>
    <t>Patchett, P. J., and Tatsumoto, M., 1980, A routine high-precision method for Lu-Hf isotope geochemistry and chronology: Contributions to Mineralogy and Petrology, v. 75, p. 263–267.</t>
  </si>
  <si>
    <t>Patchett, P.J., 1983, Importance of the Lu-Hf isotopic system in studies of planetary chronology and chemical evolution: Geochimica et Cosmochimica Acta, v. 47, p. 81-91.</t>
  </si>
  <si>
    <t>Ping, X., Fuyuan, W., Liewen, Xi., Yueheng, Y., 2004, Hf isotopic compositions of the standard zircons for U-Pb dating: Chinese Science Bulletin, v., 49, p. 1642-1648.</t>
  </si>
  <si>
    <t>Sláma, J., Kosler, J., Condon, D.J., Crowley, J.L., Gerdes, A., Hanchar, J.M., Horstwood, M.S.A., Morris, G.A., Nasdala, L., Norberg, N., Schaltegger, U., Schoene, B., Tubrett, M.N., and Whitehouse, M.J., 2008, Plesovice zircon - A new natural reference m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</si>
</sst>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mmm\-yyyy"/>
    <numFmt numFmtId="181" formatCode="0.000000000000000000"/>
    <numFmt numFmtId="182" formatCode="0.0000000000000000000"/>
    <numFmt numFmtId="183" formatCode="0.00000000000000000"/>
    <numFmt numFmtId="184" formatCode="0.0000000000000000"/>
    <numFmt numFmtId="185" formatCode="0.000000000000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E+00"/>
    <numFmt numFmtId="192" formatCode="0.00000E+00"/>
    <numFmt numFmtId="193" formatCode="0.000E+00"/>
    <numFmt numFmtId="194" formatCode="&quot;n=&quot;##"/>
  </numFmts>
  <fonts count="2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0"/>
    </font>
    <font>
      <sz val="10"/>
      <color indexed="48"/>
      <name val="Arial"/>
      <family val="0"/>
    </font>
    <font>
      <sz val="10"/>
      <color indexed="61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46"/>
      <name val="Arial"/>
      <family val="0"/>
    </font>
    <font>
      <sz val="10"/>
      <name val="Geneva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b/>
      <sz val="1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193" fontId="0" fillId="2" borderId="1" xfId="0" applyNumberFormat="1" applyFill="1" applyBorder="1" applyAlignment="1">
      <alignment horizontal="center"/>
    </xf>
    <xf numFmtId="175" fontId="0" fillId="2" borderId="1" xfId="0" applyNumberFormat="1" applyFill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" fillId="2" borderId="1" xfId="0" applyFont="1" applyFill="1" applyBorder="1" applyAlignment="1">
      <alignment horizontal="center"/>
    </xf>
    <xf numFmtId="175" fontId="0" fillId="2" borderId="1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1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" fontId="17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chartsheet" Target="chartsheets/sheet23.xml" /><Relationship Id="rId26" Type="http://schemas.openxmlformats.org/officeDocument/2006/relationships/chartsheet" Target="chartsheets/sheet24.xml" /><Relationship Id="rId27" Type="http://schemas.openxmlformats.org/officeDocument/2006/relationships/chartsheet" Target="chartsheets/sheet25.xml" /><Relationship Id="rId28" Type="http://schemas.openxmlformats.org/officeDocument/2006/relationships/chartsheet" Target="chartsheets/sheet26.xml" /><Relationship Id="rId29" Type="http://schemas.openxmlformats.org/officeDocument/2006/relationships/chartsheet" Target="chartsheets/sheet27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25"/>
          <c:w val="0.8805"/>
          <c:h val="0.929"/>
        </c:manualLayout>
      </c:layout>
      <c:scatterChart>
        <c:scatterStyle val="lineMarker"/>
        <c:varyColors val="0"/>
        <c:ser>
          <c:idx val="29"/>
          <c:order val="0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0"/>
          <c:order val="1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2"/>
          <c:tx>
            <c:v>SA01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DATATABLE!$M$4:$M$23</c:f>
              <c:numCache>
                <c:ptCount val="20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</c:numCache>
            </c:numRef>
          </c:xVal>
          <c:yVal>
            <c:numRef>
              <c:f>DATATABLE!$L$4:$L$23</c:f>
              <c:numCache>
                <c:ptCount val="20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8"/>
          <c:order val="10"/>
          <c:tx>
            <c:v>SA02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DATATABLE!$M$25:$M$49</c:f>
              <c:numCache>
                <c:ptCount val="25"/>
                <c:pt idx="0">
                  <c:v>4.84196928456316</c:v>
                </c:pt>
                <c:pt idx="1">
                  <c:v>5.798302650199612</c:v>
                </c:pt>
                <c:pt idx="2">
                  <c:v>7.561517285353058</c:v>
                </c:pt>
                <c:pt idx="3">
                  <c:v>9.356118894259188</c:v>
                </c:pt>
                <c:pt idx="4">
                  <c:v>13.023718091513151</c:v>
                </c:pt>
                <c:pt idx="5">
                  <c:v>16.33009894983789</c:v>
                </c:pt>
                <c:pt idx="6">
                  <c:v>15.78430070056927</c:v>
                </c:pt>
                <c:pt idx="7">
                  <c:v>16.61024100565625</c:v>
                </c:pt>
                <c:pt idx="8">
                  <c:v>17.354393821886106</c:v>
                </c:pt>
                <c:pt idx="9">
                  <c:v>17.20735354556253</c:v>
                </c:pt>
                <c:pt idx="10">
                  <c:v>18.49207165820756</c:v>
                </c:pt>
                <c:pt idx="11">
                  <c:v>61.12433641797451</c:v>
                </c:pt>
                <c:pt idx="12">
                  <c:v>81.81889603864495</c:v>
                </c:pt>
                <c:pt idx="13">
                  <c:v>108.06191825142747</c:v>
                </c:pt>
                <c:pt idx="14">
                  <c:v>158.25057493733487</c:v>
                </c:pt>
                <c:pt idx="15">
                  <c:v>164.32332719767712</c:v>
                </c:pt>
                <c:pt idx="16">
                  <c:v>166.01207055712686</c:v>
                </c:pt>
                <c:pt idx="17">
                  <c:v>167.57419203899966</c:v>
                </c:pt>
                <c:pt idx="18">
                  <c:v>170.88806050750077</c:v>
                </c:pt>
                <c:pt idx="19">
                  <c:v>184.07960272587886</c:v>
                </c:pt>
                <c:pt idx="20">
                  <c:v>306.89565109675607</c:v>
                </c:pt>
                <c:pt idx="21">
                  <c:v>311.8117318057024</c:v>
                </c:pt>
                <c:pt idx="22">
                  <c:v>312.96506237843255</c:v>
                </c:pt>
                <c:pt idx="23">
                  <c:v>532.3674151833517</c:v>
                </c:pt>
                <c:pt idx="24">
                  <c:v>1606.9868876403373</c:v>
                </c:pt>
              </c:numCache>
            </c:numRef>
          </c:xVal>
          <c:yVal>
            <c:numRef>
              <c:f>DATATABLE!$L$25:$L$49</c:f>
              <c:numCache>
                <c:ptCount val="25"/>
                <c:pt idx="0">
                  <c:v>8.073124476172566</c:v>
                </c:pt>
                <c:pt idx="1">
                  <c:v>6.337557720214359</c:v>
                </c:pt>
                <c:pt idx="2">
                  <c:v>4.052294899676045</c:v>
                </c:pt>
                <c:pt idx="3">
                  <c:v>9.458571196737964</c:v>
                </c:pt>
                <c:pt idx="4">
                  <c:v>10.666152613207114</c:v>
                </c:pt>
                <c:pt idx="5">
                  <c:v>4.292122710671008</c:v>
                </c:pt>
                <c:pt idx="6">
                  <c:v>8.934027295823022</c:v>
                </c:pt>
                <c:pt idx="7">
                  <c:v>8.72663351768308</c:v>
                </c:pt>
                <c:pt idx="8">
                  <c:v>7.3505661231579635</c:v>
                </c:pt>
                <c:pt idx="9">
                  <c:v>9.901530535433611</c:v>
                </c:pt>
                <c:pt idx="10">
                  <c:v>11.203679539050526</c:v>
                </c:pt>
                <c:pt idx="11">
                  <c:v>9.54358006324405</c:v>
                </c:pt>
                <c:pt idx="12">
                  <c:v>13.281155935384348</c:v>
                </c:pt>
                <c:pt idx="13">
                  <c:v>3.471861675438425</c:v>
                </c:pt>
                <c:pt idx="14">
                  <c:v>12.369679559801927</c:v>
                </c:pt>
                <c:pt idx="15">
                  <c:v>1.3741979618334448</c:v>
                </c:pt>
                <c:pt idx="16">
                  <c:v>4.065155001510589</c:v>
                </c:pt>
                <c:pt idx="17">
                  <c:v>5.353219816187948</c:v>
                </c:pt>
                <c:pt idx="18">
                  <c:v>2.6398917802686652</c:v>
                </c:pt>
                <c:pt idx="19">
                  <c:v>4.790282171697501</c:v>
                </c:pt>
                <c:pt idx="20">
                  <c:v>-4.495896625865382</c:v>
                </c:pt>
                <c:pt idx="21">
                  <c:v>-1.8897378818613315</c:v>
                </c:pt>
                <c:pt idx="22">
                  <c:v>-4.130391447885985</c:v>
                </c:pt>
                <c:pt idx="23">
                  <c:v>-4.102934866390929</c:v>
                </c:pt>
                <c:pt idx="24">
                  <c:v>2.900610293489513</c:v>
                </c:pt>
              </c:numCache>
            </c:numRef>
          </c:yVal>
          <c:smooth val="0"/>
        </c:ser>
        <c:ser>
          <c:idx val="9"/>
          <c:order val="11"/>
          <c:tx>
            <c:v>SA03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DATATABLE!$M$51:$M$77</c:f>
              <c:numCache>
                <c:ptCount val="27"/>
                <c:pt idx="0">
                  <c:v>9.496434026410427</c:v>
                </c:pt>
                <c:pt idx="1">
                  <c:v>12.03633952581877</c:v>
                </c:pt>
                <c:pt idx="2">
                  <c:v>58.29071263600447</c:v>
                </c:pt>
                <c:pt idx="3">
                  <c:v>58.29071263600447</c:v>
                </c:pt>
                <c:pt idx="4">
                  <c:v>107.108105121766</c:v>
                </c:pt>
                <c:pt idx="5">
                  <c:v>223.11739656207453</c:v>
                </c:pt>
                <c:pt idx="6">
                  <c:v>301.0177478340039</c:v>
                </c:pt>
                <c:pt idx="7">
                  <c:v>304.9715489557434</c:v>
                </c:pt>
                <c:pt idx="8">
                  <c:v>307.17334990056776</c:v>
                </c:pt>
                <c:pt idx="9">
                  <c:v>308.98466236004975</c:v>
                </c:pt>
                <c:pt idx="10">
                  <c:v>308.98466236004975</c:v>
                </c:pt>
                <c:pt idx="11">
                  <c:v>308.98466236004975</c:v>
                </c:pt>
                <c:pt idx="12">
                  <c:v>314.3705307176673</c:v>
                </c:pt>
                <c:pt idx="13">
                  <c:v>315.2400989761434</c:v>
                </c:pt>
                <c:pt idx="14">
                  <c:v>316.2614428048748</c:v>
                </c:pt>
                <c:pt idx="15">
                  <c:v>316.7461458706413</c:v>
                </c:pt>
                <c:pt idx="16">
                  <c:v>318.26986496782126</c:v>
                </c:pt>
                <c:pt idx="17">
                  <c:v>320.26170230361015</c:v>
                </c:pt>
                <c:pt idx="18">
                  <c:v>323.3658868686018</c:v>
                </c:pt>
                <c:pt idx="19">
                  <c:v>319.4629242946865</c:v>
                </c:pt>
                <c:pt idx="20">
                  <c:v>320.47181772468775</c:v>
                </c:pt>
                <c:pt idx="21">
                  <c:v>490.4926489757755</c:v>
                </c:pt>
                <c:pt idx="22">
                  <c:v>658.5853677640198</c:v>
                </c:pt>
                <c:pt idx="23">
                  <c:v>774.8203916021642</c:v>
                </c:pt>
                <c:pt idx="24">
                  <c:v>1504.96498570644</c:v>
                </c:pt>
                <c:pt idx="25">
                  <c:v>2830.958624244119</c:v>
                </c:pt>
                <c:pt idx="26">
                  <c:v>658.5853677640198</c:v>
                </c:pt>
              </c:numCache>
            </c:numRef>
          </c:xVal>
          <c:yVal>
            <c:numRef>
              <c:f>DATATABLE!$L$51:$L$77</c:f>
              <c:numCache>
                <c:ptCount val="27"/>
                <c:pt idx="0">
                  <c:v>5.877222838356654</c:v>
                </c:pt>
                <c:pt idx="1">
                  <c:v>2.330391553301591</c:v>
                </c:pt>
                <c:pt idx="2">
                  <c:v>-10.478300003156882</c:v>
                </c:pt>
                <c:pt idx="3">
                  <c:v>6.473385735691649</c:v>
                </c:pt>
                <c:pt idx="4">
                  <c:v>4.48675335740587</c:v>
                </c:pt>
                <c:pt idx="5">
                  <c:v>0.18574830919635343</c:v>
                </c:pt>
                <c:pt idx="6">
                  <c:v>-4.113232886322172</c:v>
                </c:pt>
                <c:pt idx="7">
                  <c:v>0.2523551992597899</c:v>
                </c:pt>
                <c:pt idx="8">
                  <c:v>-2.181315157332132</c:v>
                </c:pt>
                <c:pt idx="9">
                  <c:v>-5.025618260797416</c:v>
                </c:pt>
                <c:pt idx="10">
                  <c:v>-2.892834364634745</c:v>
                </c:pt>
                <c:pt idx="11">
                  <c:v>-0.11380936485419002</c:v>
                </c:pt>
                <c:pt idx="12">
                  <c:v>-1.2634252603946023</c:v>
                </c:pt>
                <c:pt idx="13">
                  <c:v>-7.53459748835419</c:v>
                </c:pt>
                <c:pt idx="14">
                  <c:v>-4.496864172007476</c:v>
                </c:pt>
                <c:pt idx="15">
                  <c:v>-1.4005458218055107</c:v>
                </c:pt>
                <c:pt idx="16">
                  <c:v>-4.052422131678136</c:v>
                </c:pt>
                <c:pt idx="17">
                  <c:v>-4.526028695857854</c:v>
                </c:pt>
                <c:pt idx="18">
                  <c:v>-1.0439028457362116</c:v>
                </c:pt>
                <c:pt idx="19">
                  <c:v>-4.013112610114745</c:v>
                </c:pt>
                <c:pt idx="20">
                  <c:v>-4.182682758124524</c:v>
                </c:pt>
                <c:pt idx="21">
                  <c:v>-6.175512822442465</c:v>
                </c:pt>
                <c:pt idx="22">
                  <c:v>8.639216893172907</c:v>
                </c:pt>
                <c:pt idx="23">
                  <c:v>2.084648846575642</c:v>
                </c:pt>
                <c:pt idx="24">
                  <c:v>-11.603458296416091</c:v>
                </c:pt>
                <c:pt idx="25">
                  <c:v>3.0382417905397743</c:v>
                </c:pt>
                <c:pt idx="26">
                  <c:v>-2.9683394501564218</c:v>
                </c:pt>
              </c:numCache>
            </c:numRef>
          </c:yVal>
          <c:smooth val="0"/>
        </c:ser>
        <c:ser>
          <c:idx val="10"/>
          <c:order val="12"/>
          <c:tx>
            <c:v>SA04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DATATABLE!$M$79:$M$95</c:f>
              <c:numCache>
                <c:ptCount val="17"/>
                <c:pt idx="0">
                  <c:v>8.055970574613003</c:v>
                </c:pt>
                <c:pt idx="1">
                  <c:v>6.028616543587824</c:v>
                </c:pt>
                <c:pt idx="2">
                  <c:v>11.9437347055833</c:v>
                </c:pt>
                <c:pt idx="3">
                  <c:v>14.000468281814776</c:v>
                </c:pt>
                <c:pt idx="4">
                  <c:v>14.94349030922675</c:v>
                </c:pt>
                <c:pt idx="5">
                  <c:v>16.11231304535947</c:v>
                </c:pt>
                <c:pt idx="6">
                  <c:v>16.92128418941684</c:v>
                </c:pt>
                <c:pt idx="7">
                  <c:v>81.84006871626521</c:v>
                </c:pt>
                <c:pt idx="8">
                  <c:v>81.84806786133584</c:v>
                </c:pt>
                <c:pt idx="9">
                  <c:v>84.20679854628129</c:v>
                </c:pt>
                <c:pt idx="10">
                  <c:v>84.73326743393359</c:v>
                </c:pt>
                <c:pt idx="11">
                  <c:v>107.68815366218709</c:v>
                </c:pt>
                <c:pt idx="12">
                  <c:v>157.02307022591722</c:v>
                </c:pt>
                <c:pt idx="13">
                  <c:v>223.72658861773056</c:v>
                </c:pt>
                <c:pt idx="14">
                  <c:v>268.0694634815786</c:v>
                </c:pt>
                <c:pt idx="15">
                  <c:v>309.35078132811594</c:v>
                </c:pt>
                <c:pt idx="16">
                  <c:v>324.8292082798389</c:v>
                </c:pt>
              </c:numCache>
            </c:numRef>
          </c:xVal>
          <c:yVal>
            <c:numRef>
              <c:f>DATATABLE!$L$79:$L$95</c:f>
              <c:numCache>
                <c:ptCount val="17"/>
                <c:pt idx="0">
                  <c:v>10.283430878181044</c:v>
                </c:pt>
                <c:pt idx="1">
                  <c:v>8.314764756095805</c:v>
                </c:pt>
                <c:pt idx="2">
                  <c:v>6.372665951267819</c:v>
                </c:pt>
                <c:pt idx="3">
                  <c:v>-0.8597788165773064</c:v>
                </c:pt>
                <c:pt idx="4">
                  <c:v>-8.830501651572975</c:v>
                </c:pt>
                <c:pt idx="5">
                  <c:v>8.670842450723448</c:v>
                </c:pt>
                <c:pt idx="6">
                  <c:v>5.53352982586217</c:v>
                </c:pt>
                <c:pt idx="7">
                  <c:v>7.113764050878134</c:v>
                </c:pt>
                <c:pt idx="8">
                  <c:v>10.124277419342498</c:v>
                </c:pt>
                <c:pt idx="9">
                  <c:v>7.894126295108527</c:v>
                </c:pt>
                <c:pt idx="10">
                  <c:v>9.34486063309068</c:v>
                </c:pt>
                <c:pt idx="11">
                  <c:v>7.714118519232293</c:v>
                </c:pt>
                <c:pt idx="12">
                  <c:v>6.496147916178784</c:v>
                </c:pt>
                <c:pt idx="13">
                  <c:v>1.7154129664135092</c:v>
                </c:pt>
                <c:pt idx="14">
                  <c:v>-6.0754115740632395</c:v>
                </c:pt>
                <c:pt idx="15">
                  <c:v>22.134835852349077</c:v>
                </c:pt>
                <c:pt idx="16">
                  <c:v>1.7868086395226073</c:v>
                </c:pt>
              </c:numCache>
            </c:numRef>
          </c:yVal>
          <c:smooth val="0"/>
        </c:ser>
        <c:ser>
          <c:idx val="16"/>
          <c:order val="13"/>
          <c:tx>
            <c:v>SA05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CC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DATATABLE!$M$97:$M$114</c:f>
              <c:numCache>
                <c:ptCount val="18"/>
                <c:pt idx="0">
                  <c:v>14.896908031737885</c:v>
                </c:pt>
                <c:pt idx="1">
                  <c:v>104.50386624420277</c:v>
                </c:pt>
                <c:pt idx="2">
                  <c:v>115.7477284705674</c:v>
                </c:pt>
                <c:pt idx="3">
                  <c:v>124.11772929304364</c:v>
                </c:pt>
                <c:pt idx="4">
                  <c:v>126.89118515688519</c:v>
                </c:pt>
                <c:pt idx="5">
                  <c:v>128.9763454719795</c:v>
                </c:pt>
                <c:pt idx="6">
                  <c:v>137.87708898422093</c:v>
                </c:pt>
                <c:pt idx="7">
                  <c:v>250.57679945448425</c:v>
                </c:pt>
                <c:pt idx="8">
                  <c:v>284.349344269183</c:v>
                </c:pt>
                <c:pt idx="9">
                  <c:v>294.66930588641884</c:v>
                </c:pt>
                <c:pt idx="10">
                  <c:v>300.80138241887886</c:v>
                </c:pt>
                <c:pt idx="11">
                  <c:v>364.874550922831</c:v>
                </c:pt>
                <c:pt idx="12">
                  <c:v>306.131640350965</c:v>
                </c:pt>
                <c:pt idx="13">
                  <c:v>400.09431214831244</c:v>
                </c:pt>
                <c:pt idx="14">
                  <c:v>835.8168340672178</c:v>
                </c:pt>
                <c:pt idx="15">
                  <c:v>1025.6839037039138</c:v>
                </c:pt>
                <c:pt idx="16">
                  <c:v>1332.5227425033313</c:v>
                </c:pt>
                <c:pt idx="17">
                  <c:v>132.11524940165458</c:v>
                </c:pt>
              </c:numCache>
            </c:numRef>
          </c:xVal>
          <c:yVal>
            <c:numRef>
              <c:f>DATATABLE!$L$97:$L$114</c:f>
              <c:numCache>
                <c:ptCount val="18"/>
                <c:pt idx="0">
                  <c:v>7.245776419652382</c:v>
                </c:pt>
                <c:pt idx="1">
                  <c:v>6.6472423463062915</c:v>
                </c:pt>
                <c:pt idx="2">
                  <c:v>7.359760856128527</c:v>
                </c:pt>
                <c:pt idx="3">
                  <c:v>11.127513060350847</c:v>
                </c:pt>
                <c:pt idx="4">
                  <c:v>13.715017507757477</c:v>
                </c:pt>
                <c:pt idx="5">
                  <c:v>9.09581877550556</c:v>
                </c:pt>
                <c:pt idx="6">
                  <c:v>9.929906901386154</c:v>
                </c:pt>
                <c:pt idx="7">
                  <c:v>-0.8804630777789153</c:v>
                </c:pt>
                <c:pt idx="8">
                  <c:v>-3.5477038508921153</c:v>
                </c:pt>
                <c:pt idx="9">
                  <c:v>6.4971929960170085</c:v>
                </c:pt>
                <c:pt idx="10">
                  <c:v>12.164955877855022</c:v>
                </c:pt>
                <c:pt idx="11">
                  <c:v>0.5810678927390172</c:v>
                </c:pt>
                <c:pt idx="12">
                  <c:v>4.886845480351098</c:v>
                </c:pt>
                <c:pt idx="13">
                  <c:v>-8.354648592223368</c:v>
                </c:pt>
                <c:pt idx="14">
                  <c:v>5.463474940709289</c:v>
                </c:pt>
                <c:pt idx="15">
                  <c:v>5.636018953549015</c:v>
                </c:pt>
                <c:pt idx="16">
                  <c:v>11.396562214089112</c:v>
                </c:pt>
                <c:pt idx="17">
                  <c:v>10.914821406299602</c:v>
                </c:pt>
              </c:numCache>
            </c:numRef>
          </c:yVal>
          <c:smooth val="0"/>
        </c:ser>
        <c:ser>
          <c:idx val="11"/>
          <c:order val="14"/>
          <c:tx>
            <c:v>SA06-13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(DATATABLE!$M$116:$M$225,DATATABLE!$M$227:$M$293)</c:f>
              <c:numCache>
                <c:ptCount val="177"/>
                <c:pt idx="0">
                  <c:v>458.90336529935814</c:v>
                </c:pt>
                <c:pt idx="1">
                  <c:v>9.777293331753352</c:v>
                </c:pt>
                <c:pt idx="2">
                  <c:v>60.88827960518414</c:v>
                </c:pt>
                <c:pt idx="3">
                  <c:v>72.77703699722493</c:v>
                </c:pt>
                <c:pt idx="4">
                  <c:v>174.36638388833845</c:v>
                </c:pt>
                <c:pt idx="5">
                  <c:v>504.07342794296835</c:v>
                </c:pt>
                <c:pt idx="6">
                  <c:v>390.6703882945913</c:v>
                </c:pt>
                <c:pt idx="7">
                  <c:v>135.18523341859006</c:v>
                </c:pt>
                <c:pt idx="8">
                  <c:v>358.50900011144967</c:v>
                </c:pt>
                <c:pt idx="9">
                  <c:v>381.39446805062215</c:v>
                </c:pt>
                <c:pt idx="10">
                  <c:v>200.06660833397902</c:v>
                </c:pt>
                <c:pt idx="11">
                  <c:v>180.31854353342845</c:v>
                </c:pt>
                <c:pt idx="12">
                  <c:v>99.96992723633534</c:v>
                </c:pt>
                <c:pt idx="13">
                  <c:v>107.3977063392533</c:v>
                </c:pt>
                <c:pt idx="14">
                  <c:v>267.27520000634473</c:v>
                </c:pt>
                <c:pt idx="15">
                  <c:v>3426.8752942804776</c:v>
                </c:pt>
                <c:pt idx="16">
                  <c:v>300.3780982276413</c:v>
                </c:pt>
                <c:pt idx="17">
                  <c:v>457.97692022888424</c:v>
                </c:pt>
                <c:pt idx="18">
                  <c:v>255.8400574912978</c:v>
                </c:pt>
                <c:pt idx="19">
                  <c:v>9</c:v>
                </c:pt>
                <c:pt idx="21">
                  <c:v>9.734130103977508</c:v>
                </c:pt>
                <c:pt idx="22">
                  <c:v>6.389760161932296</c:v>
                </c:pt>
                <c:pt idx="23">
                  <c:v>13.552131160655831</c:v>
                </c:pt>
                <c:pt idx="24">
                  <c:v>63.28533953179898</c:v>
                </c:pt>
                <c:pt idx="25">
                  <c:v>83.74832842096606</c:v>
                </c:pt>
                <c:pt idx="26">
                  <c:v>123.97260911176137</c:v>
                </c:pt>
                <c:pt idx="27">
                  <c:v>157.72100635486635</c:v>
                </c:pt>
                <c:pt idx="28">
                  <c:v>180.45317305303612</c:v>
                </c:pt>
                <c:pt idx="29">
                  <c:v>187.55023807941996</c:v>
                </c:pt>
                <c:pt idx="30">
                  <c:v>189.1880046348018</c:v>
                </c:pt>
                <c:pt idx="31">
                  <c:v>199.861890161165</c:v>
                </c:pt>
                <c:pt idx="32">
                  <c:v>214.41790037284744</c:v>
                </c:pt>
                <c:pt idx="33">
                  <c:v>266.07694839351694</c:v>
                </c:pt>
                <c:pt idx="34">
                  <c:v>286.20474495208344</c:v>
                </c:pt>
                <c:pt idx="35">
                  <c:v>262.63536556668566</c:v>
                </c:pt>
                <c:pt idx="36">
                  <c:v>267.2974975475234</c:v>
                </c:pt>
                <c:pt idx="37">
                  <c:v>298.5156933726457</c:v>
                </c:pt>
                <c:pt idx="38">
                  <c:v>349.46420390242696</c:v>
                </c:pt>
                <c:pt idx="39">
                  <c:v>398.9777103376584</c:v>
                </c:pt>
                <c:pt idx="40">
                  <c:v>441.9901058783509</c:v>
                </c:pt>
                <c:pt idx="41">
                  <c:v>446.7292577072912</c:v>
                </c:pt>
                <c:pt idx="42">
                  <c:v>477.6641089623421</c:v>
                </c:pt>
                <c:pt idx="43">
                  <c:v>557.5121740123236</c:v>
                </c:pt>
                <c:pt idx="44">
                  <c:v>767.5409683449326</c:v>
                </c:pt>
                <c:pt idx="45">
                  <c:v>1013.9761044736795</c:v>
                </c:pt>
                <c:pt idx="46">
                  <c:v>1416.477998999447</c:v>
                </c:pt>
                <c:pt idx="47">
                  <c:v>1314.9413464853476</c:v>
                </c:pt>
                <c:pt idx="49">
                  <c:v>9.735720699260353</c:v>
                </c:pt>
                <c:pt idx="50">
                  <c:v>254.9850269622564</c:v>
                </c:pt>
                <c:pt idx="51">
                  <c:v>263.2314981436862</c:v>
                </c:pt>
                <c:pt idx="52">
                  <c:v>624.0676617669665</c:v>
                </c:pt>
                <c:pt idx="53">
                  <c:v>357.31635710775845</c:v>
                </c:pt>
                <c:pt idx="54">
                  <c:v>205.39513585691216</c:v>
                </c:pt>
                <c:pt idx="55">
                  <c:v>1103.3054622875848</c:v>
                </c:pt>
                <c:pt idx="56">
                  <c:v>641.5580629324177</c:v>
                </c:pt>
                <c:pt idx="57">
                  <c:v>62.54729235068835</c:v>
                </c:pt>
                <c:pt idx="58">
                  <c:v>297.24298591386287</c:v>
                </c:pt>
                <c:pt idx="59">
                  <c:v>454.8793003305606</c:v>
                </c:pt>
                <c:pt idx="60">
                  <c:v>106.70572279795383</c:v>
                </c:pt>
                <c:pt idx="61">
                  <c:v>181.0947293280174</c:v>
                </c:pt>
                <c:pt idx="62">
                  <c:v>461.49832819963984</c:v>
                </c:pt>
                <c:pt idx="63">
                  <c:v>389.87523226267746</c:v>
                </c:pt>
                <c:pt idx="64">
                  <c:v>1108.958010626133</c:v>
                </c:pt>
                <c:pt idx="65">
                  <c:v>564.8725289534053</c:v>
                </c:pt>
                <c:pt idx="66">
                  <c:v>1031.6739008502884</c:v>
                </c:pt>
                <c:pt idx="67">
                  <c:v>2082.376500877067</c:v>
                </c:pt>
                <c:pt idx="68">
                  <c:v>587.8713216880064</c:v>
                </c:pt>
                <c:pt idx="69">
                  <c:v>537.8888369892529</c:v>
                </c:pt>
                <c:pt idx="71">
                  <c:v>12.095199566797511</c:v>
                </c:pt>
                <c:pt idx="72">
                  <c:v>63.26358764628513</c:v>
                </c:pt>
                <c:pt idx="73">
                  <c:v>84.45811132762334</c:v>
                </c:pt>
                <c:pt idx="74">
                  <c:v>125.3339154040726</c:v>
                </c:pt>
                <c:pt idx="75">
                  <c:v>131.74641968061212</c:v>
                </c:pt>
                <c:pt idx="76">
                  <c:v>186.08011176311237</c:v>
                </c:pt>
                <c:pt idx="77">
                  <c:v>189.5038058404295</c:v>
                </c:pt>
                <c:pt idx="78">
                  <c:v>243.40571397809282</c:v>
                </c:pt>
                <c:pt idx="79">
                  <c:v>260.23942811692723</c:v>
                </c:pt>
                <c:pt idx="80">
                  <c:v>271.46648357643693</c:v>
                </c:pt>
                <c:pt idx="81">
                  <c:v>314.91830094945414</c:v>
                </c:pt>
                <c:pt idx="82">
                  <c:v>317.49236314123044</c:v>
                </c:pt>
                <c:pt idx="83">
                  <c:v>362.9381571937058</c:v>
                </c:pt>
                <c:pt idx="84">
                  <c:v>373.2897881679137</c:v>
                </c:pt>
                <c:pt idx="85">
                  <c:v>470.50167108128886</c:v>
                </c:pt>
                <c:pt idx="86">
                  <c:v>476.64064168630523</c:v>
                </c:pt>
                <c:pt idx="87">
                  <c:v>646.2034307355477</c:v>
                </c:pt>
                <c:pt idx="88">
                  <c:v>1051.0690433654274</c:v>
                </c:pt>
                <c:pt idx="89">
                  <c:v>1851.7362403947059</c:v>
                </c:pt>
                <c:pt idx="90">
                  <c:v>2667.5671662029</c:v>
                </c:pt>
                <c:pt idx="92">
                  <c:v>105.54493371034462</c:v>
                </c:pt>
                <c:pt idx="93">
                  <c:v>256.27072775032394</c:v>
                </c:pt>
                <c:pt idx="94">
                  <c:v>84.79761699178731</c:v>
                </c:pt>
                <c:pt idx="95">
                  <c:v>155.13126838325914</c:v>
                </c:pt>
                <c:pt idx="96">
                  <c:v>1032.566332034793</c:v>
                </c:pt>
                <c:pt idx="97">
                  <c:v>253.49483542969693</c:v>
                </c:pt>
                <c:pt idx="98">
                  <c:v>357.66366818877685</c:v>
                </c:pt>
                <c:pt idx="99">
                  <c:v>261.7466640320889</c:v>
                </c:pt>
                <c:pt idx="100">
                  <c:v>255.49532214918528</c:v>
                </c:pt>
                <c:pt idx="101">
                  <c:v>489.91575163484936</c:v>
                </c:pt>
                <c:pt idx="102">
                  <c:v>310.82208065083995</c:v>
                </c:pt>
                <c:pt idx="103">
                  <c:v>1108.6675486802606</c:v>
                </c:pt>
                <c:pt idx="104">
                  <c:v>166.49098337138093</c:v>
                </c:pt>
                <c:pt idx="105">
                  <c:v>296.36139813177635</c:v>
                </c:pt>
                <c:pt idx="106">
                  <c:v>462.2948681897544</c:v>
                </c:pt>
                <c:pt idx="107">
                  <c:v>244.69502869046022</c:v>
                </c:pt>
                <c:pt idx="108">
                  <c:v>108.61677528260297</c:v>
                </c:pt>
                <c:pt idx="109">
                  <c:v>49.84772623574487</c:v>
                </c:pt>
                <c:pt idx="110">
                  <c:v>6.921008863663069</c:v>
                </c:pt>
                <c:pt idx="111">
                  <c:v>67.26808665044771</c:v>
                </c:pt>
                <c:pt idx="112">
                  <c:v>89.25795592443549</c:v>
                </c:pt>
                <c:pt idx="113">
                  <c:v>110.82814685902581</c:v>
                </c:pt>
                <c:pt idx="114">
                  <c:v>275.7887772792628</c:v>
                </c:pt>
                <c:pt idx="115">
                  <c:v>366.74336096926385</c:v>
                </c:pt>
                <c:pt idx="116">
                  <c:v>363.47041707114283</c:v>
                </c:pt>
                <c:pt idx="117">
                  <c:v>114.67737862739412</c:v>
                </c:pt>
                <c:pt idx="118">
                  <c:v>126.40977371700458</c:v>
                </c:pt>
                <c:pt idx="119">
                  <c:v>160.34086849736175</c:v>
                </c:pt>
                <c:pt idx="120">
                  <c:v>258.28119066282176</c:v>
                </c:pt>
                <c:pt idx="121">
                  <c:v>171.2183209516355</c:v>
                </c:pt>
                <c:pt idx="122">
                  <c:v>184.04265426322627</c:v>
                </c:pt>
                <c:pt idx="123">
                  <c:v>1027.0238396270977</c:v>
                </c:pt>
                <c:pt idx="124">
                  <c:v>1696.497619957779</c:v>
                </c:pt>
                <c:pt idx="125">
                  <c:v>245.2225188349622</c:v>
                </c:pt>
                <c:pt idx="126">
                  <c:v>409.07705695405986</c:v>
                </c:pt>
                <c:pt idx="127">
                  <c:v>191.99565444043597</c:v>
                </c:pt>
                <c:pt idx="128">
                  <c:v>291.156626736717</c:v>
                </c:pt>
                <c:pt idx="130">
                  <c:v>7.650458636738638</c:v>
                </c:pt>
                <c:pt idx="131">
                  <c:v>129.45412901090708</c:v>
                </c:pt>
                <c:pt idx="132">
                  <c:v>108.07772721276385</c:v>
                </c:pt>
                <c:pt idx="133">
                  <c:v>69.94905487828727</c:v>
                </c:pt>
                <c:pt idx="134">
                  <c:v>308.7832635276484</c:v>
                </c:pt>
                <c:pt idx="135">
                  <c:v>254.51827443545514</c:v>
                </c:pt>
                <c:pt idx="136">
                  <c:v>189.0117897471666</c:v>
                </c:pt>
                <c:pt idx="137">
                  <c:v>393.53382375241785</c:v>
                </c:pt>
                <c:pt idx="138">
                  <c:v>197.30701114364584</c:v>
                </c:pt>
                <c:pt idx="139">
                  <c:v>2683.159908811693</c:v>
                </c:pt>
                <c:pt idx="140">
                  <c:v>11.77582742058223</c:v>
                </c:pt>
                <c:pt idx="141">
                  <c:v>113.19556091631787</c:v>
                </c:pt>
                <c:pt idx="142">
                  <c:v>367.27785135691244</c:v>
                </c:pt>
                <c:pt idx="143">
                  <c:v>369.826345374081</c:v>
                </c:pt>
                <c:pt idx="144">
                  <c:v>166.0877810634031</c:v>
                </c:pt>
                <c:pt idx="145">
                  <c:v>313.77957918893617</c:v>
                </c:pt>
                <c:pt idx="146">
                  <c:v>488.8369950975626</c:v>
                </c:pt>
                <c:pt idx="147">
                  <c:v>355.6364416403769</c:v>
                </c:pt>
                <c:pt idx="148">
                  <c:v>184.15535920712014</c:v>
                </c:pt>
                <c:pt idx="149">
                  <c:v>276.18755501096206</c:v>
                </c:pt>
                <c:pt idx="150">
                  <c:v>1084.477546101236</c:v>
                </c:pt>
                <c:pt idx="152">
                  <c:v>197.3785673176917</c:v>
                </c:pt>
                <c:pt idx="153">
                  <c:v>13.198723874319025</c:v>
                </c:pt>
                <c:pt idx="154">
                  <c:v>467.2646211580931</c:v>
                </c:pt>
                <c:pt idx="155">
                  <c:v>192.1216838887034</c:v>
                </c:pt>
                <c:pt idx="156">
                  <c:v>753.3304046543884</c:v>
                </c:pt>
                <c:pt idx="157">
                  <c:v>17.441944122783806</c:v>
                </c:pt>
                <c:pt idx="158">
                  <c:v>183.25296412836968</c:v>
                </c:pt>
                <c:pt idx="159">
                  <c:v>186.87945175692352</c:v>
                </c:pt>
                <c:pt idx="160">
                  <c:v>354.51467021884173</c:v>
                </c:pt>
                <c:pt idx="161">
                  <c:v>243.33302020896627</c:v>
                </c:pt>
                <c:pt idx="162">
                  <c:v>187.4997004259541</c:v>
                </c:pt>
                <c:pt idx="163">
                  <c:v>359.1099373457387</c:v>
                </c:pt>
                <c:pt idx="164">
                  <c:v>233.47413272871242</c:v>
                </c:pt>
                <c:pt idx="165">
                  <c:v>185.87752589044425</c:v>
                </c:pt>
                <c:pt idx="166">
                  <c:v>990.1331737431067</c:v>
                </c:pt>
                <c:pt idx="167">
                  <c:v>188.58900378574646</c:v>
                </c:pt>
                <c:pt idx="168">
                  <c:v>3.7129633455161666</c:v>
                </c:pt>
                <c:pt idx="169">
                  <c:v>461.07645019730944</c:v>
                </c:pt>
                <c:pt idx="170">
                  <c:v>92.81205350089887</c:v>
                </c:pt>
                <c:pt idx="171">
                  <c:v>462.9323818339165</c:v>
                </c:pt>
                <c:pt idx="172">
                  <c:v>255.4916820802942</c:v>
                </c:pt>
                <c:pt idx="173">
                  <c:v>158.68256488678114</c:v>
                </c:pt>
                <c:pt idx="174">
                  <c:v>520.5245286731644</c:v>
                </c:pt>
                <c:pt idx="175">
                  <c:v>470.2944112056564</c:v>
                </c:pt>
                <c:pt idx="176">
                  <c:v>195.78423533825026</c:v>
                </c:pt>
              </c:numCache>
            </c:numRef>
          </c:xVal>
          <c:yVal>
            <c:numRef>
              <c:f>(DATATABLE!$L$116:$L$225,DATATABLE!$L$227:$L$293)</c:f>
              <c:numCache>
                <c:ptCount val="177"/>
                <c:pt idx="0">
                  <c:v>16.105189890109095</c:v>
                </c:pt>
                <c:pt idx="1">
                  <c:v>8.21093842854923</c:v>
                </c:pt>
                <c:pt idx="2">
                  <c:v>0.8932077174531365</c:v>
                </c:pt>
                <c:pt idx="3">
                  <c:v>-8.886796870801428</c:v>
                </c:pt>
                <c:pt idx="4">
                  <c:v>-0.2431843993585765</c:v>
                </c:pt>
                <c:pt idx="5">
                  <c:v>-3.5078282608355336</c:v>
                </c:pt>
                <c:pt idx="6">
                  <c:v>-3.3899774610687503</c:v>
                </c:pt>
                <c:pt idx="7">
                  <c:v>9.43736422754613</c:v>
                </c:pt>
                <c:pt idx="8">
                  <c:v>5.106575281327607</c:v>
                </c:pt>
                <c:pt idx="9">
                  <c:v>1.8641263566091297</c:v>
                </c:pt>
                <c:pt idx="10">
                  <c:v>-3.583876418746491</c:v>
                </c:pt>
                <c:pt idx="11">
                  <c:v>-1.9803398437431514</c:v>
                </c:pt>
                <c:pt idx="12">
                  <c:v>2.3923261643435714</c:v>
                </c:pt>
                <c:pt idx="13">
                  <c:v>4.710848689590018</c:v>
                </c:pt>
                <c:pt idx="14">
                  <c:v>-2.5588683702712176</c:v>
                </c:pt>
                <c:pt idx="15">
                  <c:v>0.9002181536424729</c:v>
                </c:pt>
                <c:pt idx="16">
                  <c:v>5.472380726120639</c:v>
                </c:pt>
                <c:pt idx="17">
                  <c:v>-3.2446476967026525</c:v>
                </c:pt>
                <c:pt idx="18">
                  <c:v>-15.095928671963987</c:v>
                </c:pt>
                <c:pt idx="19">
                  <c:v>3.091091828505731</c:v>
                </c:pt>
                <c:pt idx="21">
                  <c:v>2.662907242571321</c:v>
                </c:pt>
                <c:pt idx="22">
                  <c:v>7.9408855184662555</c:v>
                </c:pt>
                <c:pt idx="23">
                  <c:v>11.526767406876726</c:v>
                </c:pt>
                <c:pt idx="24">
                  <c:v>0.9953825743972182</c:v>
                </c:pt>
                <c:pt idx="25">
                  <c:v>10.700292484676943</c:v>
                </c:pt>
                <c:pt idx="26">
                  <c:v>8.534024785628347</c:v>
                </c:pt>
                <c:pt idx="27">
                  <c:v>-5.806853680360958</c:v>
                </c:pt>
                <c:pt idx="28">
                  <c:v>-1.5073668116702084</c:v>
                </c:pt>
                <c:pt idx="29">
                  <c:v>-0.6412870911040265</c:v>
                </c:pt>
                <c:pt idx="30">
                  <c:v>2.42097969965691</c:v>
                </c:pt>
                <c:pt idx="31">
                  <c:v>4.451466083267607</c:v>
                </c:pt>
                <c:pt idx="32">
                  <c:v>-2.2462988363366696</c:v>
                </c:pt>
                <c:pt idx="33">
                  <c:v>-9.09224106466513</c:v>
                </c:pt>
                <c:pt idx="34">
                  <c:v>1.0263001128821607</c:v>
                </c:pt>
                <c:pt idx="35">
                  <c:v>-4.082896143469928</c:v>
                </c:pt>
                <c:pt idx="36">
                  <c:v>-5.07233198011683</c:v>
                </c:pt>
                <c:pt idx="37">
                  <c:v>1.089423413475376</c:v>
                </c:pt>
                <c:pt idx="38">
                  <c:v>3.9349261415414274</c:v>
                </c:pt>
                <c:pt idx="39">
                  <c:v>-2.8735675785048995</c:v>
                </c:pt>
                <c:pt idx="40">
                  <c:v>-6.471335264158463</c:v>
                </c:pt>
                <c:pt idx="41">
                  <c:v>0.9005196418346622</c:v>
                </c:pt>
                <c:pt idx="42">
                  <c:v>-2.3133701190744214</c:v>
                </c:pt>
                <c:pt idx="43">
                  <c:v>-27.312193710531087</c:v>
                </c:pt>
                <c:pt idx="44">
                  <c:v>-0.0530123518346588</c:v>
                </c:pt>
                <c:pt idx="45">
                  <c:v>9.816451768208978</c:v>
                </c:pt>
                <c:pt idx="46">
                  <c:v>9.474354655318074</c:v>
                </c:pt>
                <c:pt idx="47">
                  <c:v>-5.7458668448936665</c:v>
                </c:pt>
                <c:pt idx="49">
                  <c:v>8.106620370115536</c:v>
                </c:pt>
                <c:pt idx="50">
                  <c:v>-6.150428310323886</c:v>
                </c:pt>
                <c:pt idx="51">
                  <c:v>-10.776233456339623</c:v>
                </c:pt>
                <c:pt idx="52">
                  <c:v>0.8423852234043843</c:v>
                </c:pt>
                <c:pt idx="53">
                  <c:v>-2.619147419964075</c:v>
                </c:pt>
                <c:pt idx="54">
                  <c:v>-0.600046979924685</c:v>
                </c:pt>
                <c:pt idx="55">
                  <c:v>3.108301895330711</c:v>
                </c:pt>
                <c:pt idx="56">
                  <c:v>-1.1051451108842432</c:v>
                </c:pt>
                <c:pt idx="57">
                  <c:v>2.1647176648445834</c:v>
                </c:pt>
                <c:pt idx="58">
                  <c:v>3.4991914393192927</c:v>
                </c:pt>
                <c:pt idx="59">
                  <c:v>-2.5227244702283</c:v>
                </c:pt>
                <c:pt idx="60">
                  <c:v>4.010331084200213</c:v>
                </c:pt>
                <c:pt idx="61">
                  <c:v>-3.9927523020641074</c:v>
                </c:pt>
                <c:pt idx="62">
                  <c:v>0.3363744539100815</c:v>
                </c:pt>
                <c:pt idx="63">
                  <c:v>0.3257813324334162</c:v>
                </c:pt>
                <c:pt idx="64">
                  <c:v>2.9119537117320062</c:v>
                </c:pt>
                <c:pt idx="65">
                  <c:v>-17.604226251277357</c:v>
                </c:pt>
                <c:pt idx="66">
                  <c:v>5.491241043444094</c:v>
                </c:pt>
                <c:pt idx="67">
                  <c:v>-3.0206844895538607</c:v>
                </c:pt>
                <c:pt idx="68">
                  <c:v>-11.282339103925976</c:v>
                </c:pt>
                <c:pt idx="69">
                  <c:v>-3.234997365442994</c:v>
                </c:pt>
                <c:pt idx="71">
                  <c:v>9.274271610803275</c:v>
                </c:pt>
                <c:pt idx="72">
                  <c:v>3.9478561912123835</c:v>
                </c:pt>
                <c:pt idx="73">
                  <c:v>1.2726345247463293</c:v>
                </c:pt>
                <c:pt idx="74">
                  <c:v>7.068295177223049</c:v>
                </c:pt>
                <c:pt idx="75">
                  <c:v>2.860382447062192</c:v>
                </c:pt>
                <c:pt idx="76">
                  <c:v>-4.989385617726017</c:v>
                </c:pt>
                <c:pt idx="77">
                  <c:v>-7.0519950337851975</c:v>
                </c:pt>
                <c:pt idx="78">
                  <c:v>-7.002211615171029</c:v>
                </c:pt>
                <c:pt idx="79">
                  <c:v>-7.206890035586745</c:v>
                </c:pt>
                <c:pt idx="80">
                  <c:v>-2.7378783623341016</c:v>
                </c:pt>
                <c:pt idx="81">
                  <c:v>-0.5575150200872965</c:v>
                </c:pt>
                <c:pt idx="82">
                  <c:v>3.3039141645599726</c:v>
                </c:pt>
                <c:pt idx="83">
                  <c:v>-1.5308741217697992</c:v>
                </c:pt>
                <c:pt idx="84">
                  <c:v>1.722063778026061</c:v>
                </c:pt>
                <c:pt idx="85">
                  <c:v>-1.4762920694818777</c:v>
                </c:pt>
                <c:pt idx="86">
                  <c:v>-2.1188764436682836</c:v>
                </c:pt>
                <c:pt idx="87">
                  <c:v>3.2379154942133495</c:v>
                </c:pt>
                <c:pt idx="88">
                  <c:v>7.43418826966744</c:v>
                </c:pt>
                <c:pt idx="89">
                  <c:v>-8.523209617472238</c:v>
                </c:pt>
                <c:pt idx="90">
                  <c:v>7.5586786802187325</c:v>
                </c:pt>
                <c:pt idx="92">
                  <c:v>5.662155475224838</c:v>
                </c:pt>
                <c:pt idx="93">
                  <c:v>-1.0300845474894522</c:v>
                </c:pt>
                <c:pt idx="94">
                  <c:v>6.197137784841632</c:v>
                </c:pt>
                <c:pt idx="95">
                  <c:v>5.633922734923668</c:v>
                </c:pt>
                <c:pt idx="96">
                  <c:v>9.515447898104412</c:v>
                </c:pt>
                <c:pt idx="97">
                  <c:v>-7.285107862809693</c:v>
                </c:pt>
                <c:pt idx="98">
                  <c:v>6.041082811171527</c:v>
                </c:pt>
                <c:pt idx="99">
                  <c:v>-3.6230938910483355</c:v>
                </c:pt>
                <c:pt idx="100">
                  <c:v>-5.33805454049432</c:v>
                </c:pt>
                <c:pt idx="101">
                  <c:v>-1.1634199869256185</c:v>
                </c:pt>
                <c:pt idx="102">
                  <c:v>4.241450646144428</c:v>
                </c:pt>
                <c:pt idx="103">
                  <c:v>21.92190264848657</c:v>
                </c:pt>
                <c:pt idx="104">
                  <c:v>2.2915001364901313</c:v>
                </c:pt>
                <c:pt idx="105">
                  <c:v>2.656731575466952</c:v>
                </c:pt>
                <c:pt idx="106">
                  <c:v>12.872964892761996</c:v>
                </c:pt>
                <c:pt idx="107">
                  <c:v>-8.788930883998036</c:v>
                </c:pt>
                <c:pt idx="108">
                  <c:v>6.954350104807804</c:v>
                </c:pt>
                <c:pt idx="109">
                  <c:v>9.780216020502142</c:v>
                </c:pt>
                <c:pt idx="110">
                  <c:v>9.401749991570263</c:v>
                </c:pt>
                <c:pt idx="111">
                  <c:v>5.94471721578591</c:v>
                </c:pt>
                <c:pt idx="112">
                  <c:v>5.026432436003069</c:v>
                </c:pt>
                <c:pt idx="113">
                  <c:v>8.640013053392881</c:v>
                </c:pt>
                <c:pt idx="114">
                  <c:v>-1.2220664399051013</c:v>
                </c:pt>
                <c:pt idx="115">
                  <c:v>0.6093810418653416</c:v>
                </c:pt>
                <c:pt idx="116">
                  <c:v>-1.0078635447160706</c:v>
                </c:pt>
                <c:pt idx="117">
                  <c:v>5.998644293433752</c:v>
                </c:pt>
                <c:pt idx="118">
                  <c:v>5.426616701144392</c:v>
                </c:pt>
                <c:pt idx="119">
                  <c:v>7.351108680434847</c:v>
                </c:pt>
                <c:pt idx="120">
                  <c:v>-13.998575187572326</c:v>
                </c:pt>
                <c:pt idx="121">
                  <c:v>1.7775500988840058</c:v>
                </c:pt>
                <c:pt idx="122">
                  <c:v>-2.4540570132166826</c:v>
                </c:pt>
                <c:pt idx="123">
                  <c:v>6.23446547991433</c:v>
                </c:pt>
                <c:pt idx="124">
                  <c:v>5.545864380113485</c:v>
                </c:pt>
                <c:pt idx="125">
                  <c:v>-5.977153145887116</c:v>
                </c:pt>
                <c:pt idx="126">
                  <c:v>-1.2632677519372144</c:v>
                </c:pt>
                <c:pt idx="127">
                  <c:v>0.6948535464249332</c:v>
                </c:pt>
                <c:pt idx="128">
                  <c:v>-1.3737981317027088</c:v>
                </c:pt>
                <c:pt idx="130">
                  <c:v>10.441922220720024</c:v>
                </c:pt>
                <c:pt idx="131">
                  <c:v>6.103202175321875</c:v>
                </c:pt>
                <c:pt idx="132">
                  <c:v>6.10823555682236</c:v>
                </c:pt>
                <c:pt idx="133">
                  <c:v>5.338506541829079</c:v>
                </c:pt>
                <c:pt idx="134">
                  <c:v>-3.2263422581843235</c:v>
                </c:pt>
                <c:pt idx="135">
                  <c:v>-11.524907261075379</c:v>
                </c:pt>
                <c:pt idx="136">
                  <c:v>-2.677468465548084</c:v>
                </c:pt>
                <c:pt idx="137">
                  <c:v>-3.366564333589751</c:v>
                </c:pt>
                <c:pt idx="138">
                  <c:v>-1.705071528363656</c:v>
                </c:pt>
                <c:pt idx="139">
                  <c:v>-8.482410917209604</c:v>
                </c:pt>
                <c:pt idx="140">
                  <c:v>8.387177563181947</c:v>
                </c:pt>
                <c:pt idx="141">
                  <c:v>6.809011685044196</c:v>
                </c:pt>
                <c:pt idx="142">
                  <c:v>-1.80217326354506</c:v>
                </c:pt>
                <c:pt idx="143">
                  <c:v>-0.3694832623831974</c:v>
                </c:pt>
                <c:pt idx="144">
                  <c:v>0.7044748135512695</c:v>
                </c:pt>
                <c:pt idx="145">
                  <c:v>4.1546148039032</c:v>
                </c:pt>
                <c:pt idx="146">
                  <c:v>0.720355549569706</c:v>
                </c:pt>
                <c:pt idx="147">
                  <c:v>-2.613691366185301</c:v>
                </c:pt>
                <c:pt idx="148">
                  <c:v>2.8657957654712787</c:v>
                </c:pt>
                <c:pt idx="149">
                  <c:v>-4.737568606566179</c:v>
                </c:pt>
                <c:pt idx="150">
                  <c:v>8.61449542656132</c:v>
                </c:pt>
                <c:pt idx="152">
                  <c:v>-5.398336888448841</c:v>
                </c:pt>
                <c:pt idx="153">
                  <c:v>2.7069424554940538</c:v>
                </c:pt>
                <c:pt idx="154">
                  <c:v>-1.2602153504800657</c:v>
                </c:pt>
                <c:pt idx="155">
                  <c:v>-9.013965231019183</c:v>
                </c:pt>
                <c:pt idx="156">
                  <c:v>2.0793853055859115</c:v>
                </c:pt>
                <c:pt idx="157">
                  <c:v>-1.5728771339659449</c:v>
                </c:pt>
                <c:pt idx="158">
                  <c:v>-9.528438524702665</c:v>
                </c:pt>
                <c:pt idx="159">
                  <c:v>-9.772622723697966</c:v>
                </c:pt>
                <c:pt idx="160">
                  <c:v>-1.5867151360634775</c:v>
                </c:pt>
                <c:pt idx="161">
                  <c:v>-8.757952067128505</c:v>
                </c:pt>
                <c:pt idx="162">
                  <c:v>-7.453845322120368</c:v>
                </c:pt>
                <c:pt idx="163">
                  <c:v>-0.34642759639571596</c:v>
                </c:pt>
                <c:pt idx="164">
                  <c:v>-13.187013377350087</c:v>
                </c:pt>
                <c:pt idx="165">
                  <c:v>-12.03801380053684</c:v>
                </c:pt>
                <c:pt idx="166">
                  <c:v>4.147694653450528</c:v>
                </c:pt>
                <c:pt idx="167">
                  <c:v>-4.14927098060094</c:v>
                </c:pt>
                <c:pt idx="168">
                  <c:v>1.8728381758084993</c:v>
                </c:pt>
                <c:pt idx="169">
                  <c:v>-2.165958055489715</c:v>
                </c:pt>
                <c:pt idx="170">
                  <c:v>3.9002478111319396</c:v>
                </c:pt>
                <c:pt idx="171">
                  <c:v>1.0476272491991339</c:v>
                </c:pt>
                <c:pt idx="172">
                  <c:v>-12.001563716738906</c:v>
                </c:pt>
                <c:pt idx="173">
                  <c:v>-11.223794685863675</c:v>
                </c:pt>
                <c:pt idx="174">
                  <c:v>-5.277840286086156</c:v>
                </c:pt>
                <c:pt idx="175">
                  <c:v>1.5396504283696537</c:v>
                </c:pt>
                <c:pt idx="176">
                  <c:v>-9.681738742083024</c:v>
                </c:pt>
              </c:numCache>
            </c:numRef>
          </c:yVal>
          <c:smooth val="0"/>
        </c:ser>
        <c:ser>
          <c:idx val="20"/>
          <c:order val="15"/>
          <c:tx>
            <c:v>SA14-22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DATATABLE!$M$295:$M$430</c:f>
              <c:numCache>
                <c:ptCount val="136"/>
                <c:pt idx="0">
                  <c:v>10.975802928029239</c:v>
                </c:pt>
                <c:pt idx="1">
                  <c:v>11.890011690076971</c:v>
                </c:pt>
                <c:pt idx="2">
                  <c:v>175.60628684163368</c:v>
                </c:pt>
                <c:pt idx="3">
                  <c:v>125.76500192662996</c:v>
                </c:pt>
                <c:pt idx="4">
                  <c:v>273.90945630805925</c:v>
                </c:pt>
                <c:pt idx="5">
                  <c:v>97.49657095577254</c:v>
                </c:pt>
                <c:pt idx="6">
                  <c:v>106.09552413450689</c:v>
                </c:pt>
                <c:pt idx="7">
                  <c:v>159.54843712452183</c:v>
                </c:pt>
                <c:pt idx="8">
                  <c:v>467.94150932061615</c:v>
                </c:pt>
                <c:pt idx="9">
                  <c:v>109.7715031034894</c:v>
                </c:pt>
                <c:pt idx="10">
                  <c:v>289.82898289954403</c:v>
                </c:pt>
                <c:pt idx="11">
                  <c:v>1041.8700967591753</c:v>
                </c:pt>
                <c:pt idx="12">
                  <c:v>111.37722108608145</c:v>
                </c:pt>
                <c:pt idx="13">
                  <c:v>374.3493132866239</c:v>
                </c:pt>
                <c:pt idx="14">
                  <c:v>176.5977310463626</c:v>
                </c:pt>
                <c:pt idx="15">
                  <c:v>159.45701895110258</c:v>
                </c:pt>
                <c:pt idx="17">
                  <c:v>8.418423649210235</c:v>
                </c:pt>
                <c:pt idx="18">
                  <c:v>34.17252807249384</c:v>
                </c:pt>
                <c:pt idx="19">
                  <c:v>84.80392892579921</c:v>
                </c:pt>
                <c:pt idx="20">
                  <c:v>100.53142970459042</c:v>
                </c:pt>
                <c:pt idx="21">
                  <c:v>108.69613612090582</c:v>
                </c:pt>
                <c:pt idx="22">
                  <c:v>111.21964489619172</c:v>
                </c:pt>
                <c:pt idx="23">
                  <c:v>119.40087721772336</c:v>
                </c:pt>
                <c:pt idx="24">
                  <c:v>122.79831298865373</c:v>
                </c:pt>
                <c:pt idx="25">
                  <c:v>125.94063672497448</c:v>
                </c:pt>
                <c:pt idx="26">
                  <c:v>128.98091824635017</c:v>
                </c:pt>
                <c:pt idx="27">
                  <c:v>161.69082917752274</c:v>
                </c:pt>
                <c:pt idx="28">
                  <c:v>171.29377770645078</c:v>
                </c:pt>
                <c:pt idx="29">
                  <c:v>180.69093960246073</c:v>
                </c:pt>
                <c:pt idx="30">
                  <c:v>182.11458814586385</c:v>
                </c:pt>
                <c:pt idx="31">
                  <c:v>187.3520630334264</c:v>
                </c:pt>
                <c:pt idx="32">
                  <c:v>279.8601800758397</c:v>
                </c:pt>
                <c:pt idx="33">
                  <c:v>286.59159440424474</c:v>
                </c:pt>
                <c:pt idx="34">
                  <c:v>295.18137745250317</c:v>
                </c:pt>
                <c:pt idx="35">
                  <c:v>308.52463954222816</c:v>
                </c:pt>
                <c:pt idx="36">
                  <c:v>322.33774046971945</c:v>
                </c:pt>
                <c:pt idx="37">
                  <c:v>367.007970644798</c:v>
                </c:pt>
                <c:pt idx="38">
                  <c:v>386.78045552805816</c:v>
                </c:pt>
                <c:pt idx="39">
                  <c:v>312.22078692671215</c:v>
                </c:pt>
                <c:pt idx="40">
                  <c:v>567.7423498908751</c:v>
                </c:pt>
                <c:pt idx="41">
                  <c:v>2116.395137563004</c:v>
                </c:pt>
                <c:pt idx="43">
                  <c:v>8.794681810097307</c:v>
                </c:pt>
                <c:pt idx="44">
                  <c:v>13.973339220890317</c:v>
                </c:pt>
                <c:pt idx="45">
                  <c:v>151.03606004340267</c:v>
                </c:pt>
                <c:pt idx="46">
                  <c:v>82.93304050245663</c:v>
                </c:pt>
                <c:pt idx="47">
                  <c:v>83.25570352425369</c:v>
                </c:pt>
                <c:pt idx="48">
                  <c:v>102.35083362070779</c:v>
                </c:pt>
                <c:pt idx="49">
                  <c:v>109.85580605913887</c:v>
                </c:pt>
                <c:pt idx="50">
                  <c:v>113.17227546750638</c:v>
                </c:pt>
                <c:pt idx="51">
                  <c:v>116.3431893148463</c:v>
                </c:pt>
                <c:pt idx="52">
                  <c:v>155.4307820168402</c:v>
                </c:pt>
                <c:pt idx="53">
                  <c:v>118.66530171328483</c:v>
                </c:pt>
                <c:pt idx="54">
                  <c:v>137.79098214261313</c:v>
                </c:pt>
                <c:pt idx="55">
                  <c:v>144.53298044007948</c:v>
                </c:pt>
                <c:pt idx="56">
                  <c:v>175.14950566267336</c:v>
                </c:pt>
                <c:pt idx="57">
                  <c:v>156.68113123240195</c:v>
                </c:pt>
                <c:pt idx="58">
                  <c:v>161.79895010382407</c:v>
                </c:pt>
                <c:pt idx="59">
                  <c:v>167.79044177084822</c:v>
                </c:pt>
                <c:pt idx="60">
                  <c:v>183.90737176155326</c:v>
                </c:pt>
                <c:pt idx="61">
                  <c:v>147.12082648966054</c:v>
                </c:pt>
                <c:pt idx="62">
                  <c:v>610.9200835410239</c:v>
                </c:pt>
                <c:pt idx="63">
                  <c:v>661.5871360884956</c:v>
                </c:pt>
                <c:pt idx="64">
                  <c:v>979.5873732632798</c:v>
                </c:pt>
                <c:pt idx="65">
                  <c:v>1029.2804850078785</c:v>
                </c:pt>
                <c:pt idx="66">
                  <c:v>1331.4073943618453</c:v>
                </c:pt>
                <c:pt idx="67">
                  <c:v>2022.7330297022609</c:v>
                </c:pt>
                <c:pt idx="68">
                  <c:v>2741.1169989881923</c:v>
                </c:pt>
                <c:pt idx="70">
                  <c:v>6.08304722841012</c:v>
                </c:pt>
                <c:pt idx="71">
                  <c:v>62.53585594122113</c:v>
                </c:pt>
                <c:pt idx="72">
                  <c:v>97.40859517133583</c:v>
                </c:pt>
                <c:pt idx="73">
                  <c:v>112.66462479423083</c:v>
                </c:pt>
                <c:pt idx="74">
                  <c:v>117.80624269349191</c:v>
                </c:pt>
                <c:pt idx="75">
                  <c:v>118.36966845695454</c:v>
                </c:pt>
                <c:pt idx="76">
                  <c:v>147.89166550798427</c:v>
                </c:pt>
                <c:pt idx="77">
                  <c:v>150.18875161019199</c:v>
                </c:pt>
                <c:pt idx="78">
                  <c:v>152.7268244786031</c:v>
                </c:pt>
                <c:pt idx="79">
                  <c:v>155.8643121696899</c:v>
                </c:pt>
                <c:pt idx="80">
                  <c:v>179.37702562675486</c:v>
                </c:pt>
                <c:pt idx="81">
                  <c:v>184.90048161272782</c:v>
                </c:pt>
                <c:pt idx="82">
                  <c:v>186.98920107319933</c:v>
                </c:pt>
                <c:pt idx="83">
                  <c:v>331.81395693171663</c:v>
                </c:pt>
                <c:pt idx="84">
                  <c:v>557.6556155116047</c:v>
                </c:pt>
                <c:pt idx="85">
                  <c:v>1013.6012174924697</c:v>
                </c:pt>
                <c:pt idx="86">
                  <c:v>2729.3677907392116</c:v>
                </c:pt>
                <c:pt idx="88">
                  <c:v>31.669075000684927</c:v>
                </c:pt>
                <c:pt idx="89">
                  <c:v>34.393310325070615</c:v>
                </c:pt>
                <c:pt idx="90">
                  <c:v>51.24845132398944</c:v>
                </c:pt>
                <c:pt idx="91">
                  <c:v>52.319128750316914</c:v>
                </c:pt>
                <c:pt idx="92">
                  <c:v>53.15531358394931</c:v>
                </c:pt>
                <c:pt idx="93">
                  <c:v>61.75075657662636</c:v>
                </c:pt>
                <c:pt idx="94">
                  <c:v>67.89113518892113</c:v>
                </c:pt>
                <c:pt idx="95">
                  <c:v>80.89679943411063</c:v>
                </c:pt>
                <c:pt idx="96">
                  <c:v>94.23006726228517</c:v>
                </c:pt>
                <c:pt idx="97">
                  <c:v>85.0599586207517</c:v>
                </c:pt>
                <c:pt idx="98">
                  <c:v>88.9966981382158</c:v>
                </c:pt>
                <c:pt idx="99">
                  <c:v>96.85779767095084</c:v>
                </c:pt>
                <c:pt idx="100">
                  <c:v>104.57810983266867</c:v>
                </c:pt>
                <c:pt idx="101">
                  <c:v>106.15398645974247</c:v>
                </c:pt>
                <c:pt idx="102">
                  <c:v>112.5393742742825</c:v>
                </c:pt>
                <c:pt idx="103">
                  <c:v>178.91324899689843</c:v>
                </c:pt>
                <c:pt idx="104">
                  <c:v>186.84448788751567</c:v>
                </c:pt>
                <c:pt idx="105">
                  <c:v>262.6759748111288</c:v>
                </c:pt>
                <c:pt idx="106">
                  <c:v>282.7537578080857</c:v>
                </c:pt>
                <c:pt idx="107">
                  <c:v>306.9130145953059</c:v>
                </c:pt>
                <c:pt idx="108">
                  <c:v>344.9505575931237</c:v>
                </c:pt>
                <c:pt idx="109">
                  <c:v>1044.369834699342</c:v>
                </c:pt>
                <c:pt idx="110">
                  <c:v>1876.4278732619946</c:v>
                </c:pt>
                <c:pt idx="112">
                  <c:v>6.366544549762411</c:v>
                </c:pt>
                <c:pt idx="113">
                  <c:v>17.929453141077</c:v>
                </c:pt>
                <c:pt idx="114">
                  <c:v>94.98063631170346</c:v>
                </c:pt>
                <c:pt idx="115">
                  <c:v>107.1172981009359</c:v>
                </c:pt>
                <c:pt idx="116">
                  <c:v>111.80477820031848</c:v>
                </c:pt>
                <c:pt idx="117">
                  <c:v>115.92696909749256</c:v>
                </c:pt>
                <c:pt idx="118">
                  <c:v>118.52149472943971</c:v>
                </c:pt>
                <c:pt idx="119">
                  <c:v>119.51637223922019</c:v>
                </c:pt>
                <c:pt idx="120">
                  <c:v>148.37829708893224</c:v>
                </c:pt>
                <c:pt idx="121">
                  <c:v>151.43471306993308</c:v>
                </c:pt>
                <c:pt idx="122">
                  <c:v>152.5180999560931</c:v>
                </c:pt>
                <c:pt idx="123">
                  <c:v>160.45541980740333</c:v>
                </c:pt>
                <c:pt idx="124">
                  <c:v>300.75377174366423</c:v>
                </c:pt>
                <c:pt idx="125">
                  <c:v>351.2217438285647</c:v>
                </c:pt>
                <c:pt idx="126">
                  <c:v>421.22773552068514</c:v>
                </c:pt>
                <c:pt idx="127">
                  <c:v>477.6424408003261</c:v>
                </c:pt>
                <c:pt idx="128">
                  <c:v>558.3263709713569</c:v>
                </c:pt>
                <c:pt idx="129">
                  <c:v>734.4330603315019</c:v>
                </c:pt>
                <c:pt idx="130">
                  <c:v>746.7757380613996</c:v>
                </c:pt>
                <c:pt idx="131">
                  <c:v>969.7443975855933</c:v>
                </c:pt>
                <c:pt idx="132">
                  <c:v>1330.9054380226287</c:v>
                </c:pt>
                <c:pt idx="133">
                  <c:v>2695.181444017927</c:v>
                </c:pt>
                <c:pt idx="135">
                  <c:v>594.4425226639438</c:v>
                </c:pt>
              </c:numCache>
            </c:numRef>
          </c:xVal>
          <c:yVal>
            <c:numRef>
              <c:f>DATATABLE!$L$295:$L$430</c:f>
              <c:numCache>
                <c:ptCount val="136"/>
                <c:pt idx="0">
                  <c:v>6.354761460460078</c:v>
                </c:pt>
                <c:pt idx="1">
                  <c:v>-12.37712874326693</c:v>
                </c:pt>
                <c:pt idx="2">
                  <c:v>-9.64805546062455</c:v>
                </c:pt>
                <c:pt idx="3">
                  <c:v>3.893575444561569</c:v>
                </c:pt>
                <c:pt idx="4">
                  <c:v>-5.549383050544555</c:v>
                </c:pt>
                <c:pt idx="5">
                  <c:v>2.1817915298952597</c:v>
                </c:pt>
                <c:pt idx="6">
                  <c:v>-4.883136026970459</c:v>
                </c:pt>
                <c:pt idx="7">
                  <c:v>1.578389129170165</c:v>
                </c:pt>
                <c:pt idx="8">
                  <c:v>-7.295616986748544</c:v>
                </c:pt>
                <c:pt idx="9">
                  <c:v>6.479474610675861</c:v>
                </c:pt>
                <c:pt idx="10">
                  <c:v>3.8013368257297833</c:v>
                </c:pt>
                <c:pt idx="11">
                  <c:v>7.8863365148965405</c:v>
                </c:pt>
                <c:pt idx="12">
                  <c:v>4.1469272869068865</c:v>
                </c:pt>
                <c:pt idx="13">
                  <c:v>0.9462630325721471</c:v>
                </c:pt>
                <c:pt idx="14">
                  <c:v>-7.9548966549011455</c:v>
                </c:pt>
                <c:pt idx="15">
                  <c:v>-3.0408147968060915</c:v>
                </c:pt>
                <c:pt idx="17">
                  <c:v>1.6407946703070657</c:v>
                </c:pt>
                <c:pt idx="18">
                  <c:v>3.862387296819402</c:v>
                </c:pt>
                <c:pt idx="19">
                  <c:v>5.790137224218927</c:v>
                </c:pt>
                <c:pt idx="20">
                  <c:v>0.5479891879625935</c:v>
                </c:pt>
                <c:pt idx="21">
                  <c:v>-0.051161856207927014</c:v>
                </c:pt>
                <c:pt idx="22">
                  <c:v>2.6723642257456595</c:v>
                </c:pt>
                <c:pt idx="23">
                  <c:v>4.923659537773605</c:v>
                </c:pt>
                <c:pt idx="24">
                  <c:v>-6.663931767491827</c:v>
                </c:pt>
                <c:pt idx="25">
                  <c:v>7.314423075529851</c:v>
                </c:pt>
                <c:pt idx="26">
                  <c:v>2.85972061004811</c:v>
                </c:pt>
                <c:pt idx="27">
                  <c:v>-0.5010596097429161</c:v>
                </c:pt>
                <c:pt idx="28">
                  <c:v>-2.7440846325862642</c:v>
                </c:pt>
                <c:pt idx="29">
                  <c:v>-7.848874088158509</c:v>
                </c:pt>
                <c:pt idx="30">
                  <c:v>-5.8507694447071055</c:v>
                </c:pt>
                <c:pt idx="31">
                  <c:v>-5.796579637783151</c:v>
                </c:pt>
                <c:pt idx="32">
                  <c:v>-4.604294161601708</c:v>
                </c:pt>
                <c:pt idx="33">
                  <c:v>-5.968227012521333</c:v>
                </c:pt>
                <c:pt idx="34">
                  <c:v>-2.667772012003545</c:v>
                </c:pt>
                <c:pt idx="35">
                  <c:v>-4.741360120837613</c:v>
                </c:pt>
                <c:pt idx="36">
                  <c:v>3.2277968842389972</c:v>
                </c:pt>
                <c:pt idx="37">
                  <c:v>0.6025924069555704</c:v>
                </c:pt>
                <c:pt idx="38">
                  <c:v>8.706777890656081</c:v>
                </c:pt>
                <c:pt idx="39">
                  <c:v>1.5660323725766638</c:v>
                </c:pt>
                <c:pt idx="40">
                  <c:v>-2.930972854240067</c:v>
                </c:pt>
                <c:pt idx="41">
                  <c:v>-1.9128042800295126</c:v>
                </c:pt>
                <c:pt idx="43">
                  <c:v>-2.6994536308929904</c:v>
                </c:pt>
                <c:pt idx="44">
                  <c:v>6.172674335286653</c:v>
                </c:pt>
                <c:pt idx="45">
                  <c:v>-6.390031426690391</c:v>
                </c:pt>
                <c:pt idx="46">
                  <c:v>-0.2881924171224355</c:v>
                </c:pt>
                <c:pt idx="47">
                  <c:v>8.141016487181219</c:v>
                </c:pt>
                <c:pt idx="48">
                  <c:v>2.7109652014948074</c:v>
                </c:pt>
                <c:pt idx="49">
                  <c:v>4.708872650577599</c:v>
                </c:pt>
                <c:pt idx="50">
                  <c:v>-3.0807324468914663</c:v>
                </c:pt>
                <c:pt idx="51">
                  <c:v>1.8520293231386369</c:v>
                </c:pt>
                <c:pt idx="52">
                  <c:v>6.604043195933861</c:v>
                </c:pt>
                <c:pt idx="53">
                  <c:v>0.7318066533715577</c:v>
                </c:pt>
                <c:pt idx="54">
                  <c:v>-1.873550367097155</c:v>
                </c:pt>
                <c:pt idx="55">
                  <c:v>-3.506435242339424</c:v>
                </c:pt>
                <c:pt idx="56">
                  <c:v>1.9208967253795166</c:v>
                </c:pt>
                <c:pt idx="57">
                  <c:v>2.3483738441735005</c:v>
                </c:pt>
                <c:pt idx="58">
                  <c:v>-0.016995570473988364</c:v>
                </c:pt>
                <c:pt idx="59">
                  <c:v>1.672261693221077</c:v>
                </c:pt>
                <c:pt idx="60">
                  <c:v>-3.585483581149652</c:v>
                </c:pt>
                <c:pt idx="61">
                  <c:v>4.403346750544745</c:v>
                </c:pt>
                <c:pt idx="62">
                  <c:v>-4.758851888289862</c:v>
                </c:pt>
                <c:pt idx="63">
                  <c:v>0.9957079677028517</c:v>
                </c:pt>
                <c:pt idx="64">
                  <c:v>7.192779282107241</c:v>
                </c:pt>
                <c:pt idx="65">
                  <c:v>3.0830898712755674</c:v>
                </c:pt>
                <c:pt idx="66">
                  <c:v>-7.347711142706404</c:v>
                </c:pt>
                <c:pt idx="67">
                  <c:v>-8.562159723390605</c:v>
                </c:pt>
                <c:pt idx="68">
                  <c:v>-7.137798967779797</c:v>
                </c:pt>
                <c:pt idx="70">
                  <c:v>2.5529368754676254</c:v>
                </c:pt>
                <c:pt idx="71">
                  <c:v>7.670578675599592</c:v>
                </c:pt>
                <c:pt idx="72">
                  <c:v>3.1906446294641446</c:v>
                </c:pt>
                <c:pt idx="73">
                  <c:v>5.283086988378293</c:v>
                </c:pt>
                <c:pt idx="74">
                  <c:v>8.083589490822973</c:v>
                </c:pt>
                <c:pt idx="75">
                  <c:v>-6.818030598954828</c:v>
                </c:pt>
                <c:pt idx="76">
                  <c:v>0.1046156388676327</c:v>
                </c:pt>
                <c:pt idx="77">
                  <c:v>2.164473561271673</c:v>
                </c:pt>
                <c:pt idx="78">
                  <c:v>-3.8786743593774107</c:v>
                </c:pt>
                <c:pt idx="79">
                  <c:v>-3.622953322607004</c:v>
                </c:pt>
                <c:pt idx="80">
                  <c:v>-10.281146685884002</c:v>
                </c:pt>
                <c:pt idx="81">
                  <c:v>-3.6286982233365803</c:v>
                </c:pt>
                <c:pt idx="82">
                  <c:v>-0.496281580521752</c:v>
                </c:pt>
                <c:pt idx="83">
                  <c:v>0.7505783544850868</c:v>
                </c:pt>
                <c:pt idx="84">
                  <c:v>-7.886109381924601</c:v>
                </c:pt>
                <c:pt idx="85">
                  <c:v>14.467193402748801</c:v>
                </c:pt>
                <c:pt idx="86">
                  <c:v>-5.392541177110211</c:v>
                </c:pt>
                <c:pt idx="88">
                  <c:v>7.914062404929289</c:v>
                </c:pt>
                <c:pt idx="89">
                  <c:v>2.824151947479513</c:v>
                </c:pt>
                <c:pt idx="90">
                  <c:v>9.712438314856442</c:v>
                </c:pt>
                <c:pt idx="91">
                  <c:v>5.965628155407997</c:v>
                </c:pt>
                <c:pt idx="92">
                  <c:v>3.5066040354939423</c:v>
                </c:pt>
                <c:pt idx="93">
                  <c:v>10.877389383240654</c:v>
                </c:pt>
                <c:pt idx="94">
                  <c:v>12.59129180346017</c:v>
                </c:pt>
                <c:pt idx="95">
                  <c:v>9.76103513581048</c:v>
                </c:pt>
                <c:pt idx="96">
                  <c:v>2.572452443444816</c:v>
                </c:pt>
                <c:pt idx="97">
                  <c:v>6.122743184346112</c:v>
                </c:pt>
                <c:pt idx="98">
                  <c:v>9.856601989612113</c:v>
                </c:pt>
                <c:pt idx="99">
                  <c:v>11.64126059108126</c:v>
                </c:pt>
                <c:pt idx="100">
                  <c:v>5.083641024453999</c:v>
                </c:pt>
                <c:pt idx="101">
                  <c:v>8.845707470132336</c:v>
                </c:pt>
                <c:pt idx="102">
                  <c:v>5.634534428175274</c:v>
                </c:pt>
                <c:pt idx="103">
                  <c:v>-8.038582120008764</c:v>
                </c:pt>
                <c:pt idx="104">
                  <c:v>-5.518552216928453</c:v>
                </c:pt>
                <c:pt idx="105">
                  <c:v>-2.208509588039443</c:v>
                </c:pt>
                <c:pt idx="106">
                  <c:v>-5.368647646104253</c:v>
                </c:pt>
                <c:pt idx="107">
                  <c:v>-0.535201382001161</c:v>
                </c:pt>
                <c:pt idx="108">
                  <c:v>3.2016521642122866</c:v>
                </c:pt>
                <c:pt idx="109">
                  <c:v>11.422405096429866</c:v>
                </c:pt>
                <c:pt idx="110">
                  <c:v>-3.8381230953962406</c:v>
                </c:pt>
                <c:pt idx="112">
                  <c:v>-3.771887580568923</c:v>
                </c:pt>
                <c:pt idx="113">
                  <c:v>3.957251235121894</c:v>
                </c:pt>
                <c:pt idx="114">
                  <c:v>3.537087664501647</c:v>
                </c:pt>
                <c:pt idx="115">
                  <c:v>-4.6556342483480515</c:v>
                </c:pt>
                <c:pt idx="116">
                  <c:v>0.22409560598322043</c:v>
                </c:pt>
                <c:pt idx="117">
                  <c:v>-0.1621120575942221</c:v>
                </c:pt>
                <c:pt idx="118">
                  <c:v>-3.156543086708342</c:v>
                </c:pt>
                <c:pt idx="119">
                  <c:v>-3.2672996090074244</c:v>
                </c:pt>
                <c:pt idx="120">
                  <c:v>-5.229967036688122</c:v>
                </c:pt>
                <c:pt idx="121">
                  <c:v>-8.203013090750355</c:v>
                </c:pt>
                <c:pt idx="122">
                  <c:v>-3.2905824387837965</c:v>
                </c:pt>
                <c:pt idx="123">
                  <c:v>-0.10398172543859618</c:v>
                </c:pt>
                <c:pt idx="124">
                  <c:v>-6.032963724414665</c:v>
                </c:pt>
                <c:pt idx="125">
                  <c:v>-9.782547588806612</c:v>
                </c:pt>
                <c:pt idx="126">
                  <c:v>-3.662917803966793</c:v>
                </c:pt>
                <c:pt idx="127">
                  <c:v>-3.1133658268808437</c:v>
                </c:pt>
                <c:pt idx="128">
                  <c:v>-2.0125732088979396</c:v>
                </c:pt>
                <c:pt idx="129">
                  <c:v>-14.858229104229537</c:v>
                </c:pt>
                <c:pt idx="130">
                  <c:v>-2.7402574130705135</c:v>
                </c:pt>
                <c:pt idx="131">
                  <c:v>2.3854108062329784</c:v>
                </c:pt>
                <c:pt idx="132">
                  <c:v>21.488191445867866</c:v>
                </c:pt>
                <c:pt idx="133">
                  <c:v>-2.849545936635912</c:v>
                </c:pt>
                <c:pt idx="135">
                  <c:v>1.3303692597236065</c:v>
                </c:pt>
              </c:numCache>
            </c:numRef>
          </c:yVal>
          <c:smooth val="0"/>
        </c:ser>
        <c:axId val="57074192"/>
        <c:axId val="43905681"/>
      </c:scatterChart>
      <c:valAx>
        <c:axId val="5707419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5681"/>
        <c:crossesAt val="-80"/>
        <c:crossBetween val="midCat"/>
        <c:dispUnits/>
        <c:majorUnit val="10"/>
        <c:minorUnit val="5"/>
      </c:valAx>
      <c:valAx>
        <c:axId val="43905681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7419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16"/>
        <c:delete val="1"/>
      </c:legendEntry>
      <c:legendEntry>
        <c:idx val="4"/>
        <c:delete val="1"/>
      </c:legendEntry>
      <c:legendEntry>
        <c:idx val="17"/>
        <c:delete val="1"/>
      </c:legendEntry>
      <c:legendEntry>
        <c:idx val="5"/>
        <c:delete val="1"/>
      </c:legendEntry>
      <c:legendEntry>
        <c:idx val="18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9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90675"/>
          <c:y val="0.0865"/>
          <c:w val="0.09325"/>
          <c:h val="0.75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DATATABLE!$K$187:$K$206</c:f>
                <c:numCache>
                  <c:ptCount val="20"/>
                  <c:pt idx="0">
                    <c:v>0.9886053654417637</c:v>
                  </c:pt>
                  <c:pt idx="1">
                    <c:v>0.9480657837479534</c:v>
                  </c:pt>
                  <c:pt idx="2">
                    <c:v>1.153958589353854</c:v>
                  </c:pt>
                  <c:pt idx="3">
                    <c:v>1.0221669344945283</c:v>
                  </c:pt>
                  <c:pt idx="4">
                    <c:v>1.1080136631436144</c:v>
                  </c:pt>
                  <c:pt idx="5">
                    <c:v>1.1895749286006119</c:v>
                  </c:pt>
                  <c:pt idx="6">
                    <c:v>1.293594904600015</c:v>
                  </c:pt>
                  <c:pt idx="7">
                    <c:v>1.1772955064159873</c:v>
                  </c:pt>
                  <c:pt idx="8">
                    <c:v>1.0621272005839621</c:v>
                  </c:pt>
                  <c:pt idx="9">
                    <c:v>1.0961326229563806</c:v>
                  </c:pt>
                  <c:pt idx="10">
                    <c:v>0.9735609129346567</c:v>
                  </c:pt>
                  <c:pt idx="11">
                    <c:v>1.477924482916615</c:v>
                  </c:pt>
                  <c:pt idx="12">
                    <c:v>1.3408436259831902</c:v>
                  </c:pt>
                  <c:pt idx="13">
                    <c:v>1.6458038797806385</c:v>
                  </c:pt>
                  <c:pt idx="14">
                    <c:v>1.3711662444770845</c:v>
                  </c:pt>
                  <c:pt idx="15">
                    <c:v>1.2919481208684136</c:v>
                  </c:pt>
                  <c:pt idx="16">
                    <c:v>1.4061944154808437</c:v>
                  </c:pt>
                  <c:pt idx="17">
                    <c:v>1.8049578469181426</c:v>
                  </c:pt>
                  <c:pt idx="18">
                    <c:v>1.8092554928306228</c:v>
                  </c:pt>
                  <c:pt idx="19">
                    <c:v>2.1499739307906367</c:v>
                  </c:pt>
                </c:numCache>
              </c:numRef>
            </c:plus>
            <c:minus>
              <c:numRef>
                <c:f>DATATABLE!$K$187:$K$206</c:f>
                <c:numCache>
                  <c:ptCount val="20"/>
                  <c:pt idx="0">
                    <c:v>0.9886053654417637</c:v>
                  </c:pt>
                  <c:pt idx="1">
                    <c:v>0.9480657837479534</c:v>
                  </c:pt>
                  <c:pt idx="2">
                    <c:v>1.153958589353854</c:v>
                  </c:pt>
                  <c:pt idx="3">
                    <c:v>1.0221669344945283</c:v>
                  </c:pt>
                  <c:pt idx="4">
                    <c:v>1.1080136631436144</c:v>
                  </c:pt>
                  <c:pt idx="5">
                    <c:v>1.1895749286006119</c:v>
                  </c:pt>
                  <c:pt idx="6">
                    <c:v>1.293594904600015</c:v>
                  </c:pt>
                  <c:pt idx="7">
                    <c:v>1.1772955064159873</c:v>
                  </c:pt>
                  <c:pt idx="8">
                    <c:v>1.0621272005839621</c:v>
                  </c:pt>
                  <c:pt idx="9">
                    <c:v>1.0961326229563806</c:v>
                  </c:pt>
                  <c:pt idx="10">
                    <c:v>0.9735609129346567</c:v>
                  </c:pt>
                  <c:pt idx="11">
                    <c:v>1.477924482916615</c:v>
                  </c:pt>
                  <c:pt idx="12">
                    <c:v>1.3408436259831902</c:v>
                  </c:pt>
                  <c:pt idx="13">
                    <c:v>1.6458038797806385</c:v>
                  </c:pt>
                  <c:pt idx="14">
                    <c:v>1.3711662444770845</c:v>
                  </c:pt>
                  <c:pt idx="15">
                    <c:v>1.2919481208684136</c:v>
                  </c:pt>
                  <c:pt idx="16">
                    <c:v>1.4061944154808437</c:v>
                  </c:pt>
                  <c:pt idx="17">
                    <c:v>1.8049578469181426</c:v>
                  </c:pt>
                  <c:pt idx="18">
                    <c:v>1.8092554928306228</c:v>
                  </c:pt>
                  <c:pt idx="19">
                    <c:v>2.1499739307906367</c:v>
                  </c:pt>
                </c:numCache>
              </c:numRef>
            </c:minus>
            <c:noEndCap val="1"/>
          </c:errBars>
          <c:xVal>
            <c:numRef>
              <c:f>DATATABLE!$M$187:$M$206</c:f>
              <c:numCache>
                <c:ptCount val="20"/>
                <c:pt idx="0">
                  <c:v>12.095199566797511</c:v>
                </c:pt>
                <c:pt idx="1">
                  <c:v>63.26358764628513</c:v>
                </c:pt>
                <c:pt idx="2">
                  <c:v>84.45811132762334</c:v>
                </c:pt>
                <c:pt idx="3">
                  <c:v>125.3339154040726</c:v>
                </c:pt>
                <c:pt idx="4">
                  <c:v>131.74641968061212</c:v>
                </c:pt>
                <c:pt idx="5">
                  <c:v>186.08011176311237</c:v>
                </c:pt>
                <c:pt idx="6">
                  <c:v>189.5038058404295</c:v>
                </c:pt>
                <c:pt idx="7">
                  <c:v>243.40571397809282</c:v>
                </c:pt>
                <c:pt idx="8">
                  <c:v>260.23942811692723</c:v>
                </c:pt>
                <c:pt idx="9">
                  <c:v>271.46648357643693</c:v>
                </c:pt>
                <c:pt idx="10">
                  <c:v>314.91830094945414</c:v>
                </c:pt>
                <c:pt idx="11">
                  <c:v>317.49236314123044</c:v>
                </c:pt>
                <c:pt idx="12">
                  <c:v>362.9381571937058</c:v>
                </c:pt>
                <c:pt idx="13">
                  <c:v>373.2897881679137</c:v>
                </c:pt>
                <c:pt idx="14">
                  <c:v>470.50167108128886</c:v>
                </c:pt>
                <c:pt idx="15">
                  <c:v>476.64064168630523</c:v>
                </c:pt>
                <c:pt idx="16">
                  <c:v>646.2034307355477</c:v>
                </c:pt>
                <c:pt idx="17">
                  <c:v>1051.0690433654274</c:v>
                </c:pt>
                <c:pt idx="18">
                  <c:v>1851.7362403947059</c:v>
                </c:pt>
                <c:pt idx="19">
                  <c:v>2667.5671662029</c:v>
                </c:pt>
              </c:numCache>
            </c:numRef>
          </c:xVal>
          <c:yVal>
            <c:numRef>
              <c:f>DATATABLE!$L$187:$L$206</c:f>
              <c:numCache>
                <c:ptCount val="20"/>
                <c:pt idx="0">
                  <c:v>9.274271610803275</c:v>
                </c:pt>
                <c:pt idx="1">
                  <c:v>3.9478561912123835</c:v>
                </c:pt>
                <c:pt idx="2">
                  <c:v>1.2726345247463293</c:v>
                </c:pt>
                <c:pt idx="3">
                  <c:v>7.068295177223049</c:v>
                </c:pt>
                <c:pt idx="4">
                  <c:v>2.860382447062192</c:v>
                </c:pt>
                <c:pt idx="5">
                  <c:v>-4.989385617726017</c:v>
                </c:pt>
                <c:pt idx="6">
                  <c:v>-7.0519950337851975</c:v>
                </c:pt>
                <c:pt idx="7">
                  <c:v>-7.002211615171029</c:v>
                </c:pt>
                <c:pt idx="8">
                  <c:v>-7.206890035586745</c:v>
                </c:pt>
                <c:pt idx="9">
                  <c:v>-2.7378783623341016</c:v>
                </c:pt>
                <c:pt idx="10">
                  <c:v>-0.5575150200872965</c:v>
                </c:pt>
                <c:pt idx="11">
                  <c:v>3.3039141645599726</c:v>
                </c:pt>
                <c:pt idx="12">
                  <c:v>-1.5308741217697992</c:v>
                </c:pt>
                <c:pt idx="13">
                  <c:v>1.722063778026061</c:v>
                </c:pt>
                <c:pt idx="14">
                  <c:v>-1.4762920694818777</c:v>
                </c:pt>
                <c:pt idx="15">
                  <c:v>-2.1188764436682836</c:v>
                </c:pt>
                <c:pt idx="16">
                  <c:v>3.2379154942133495</c:v>
                </c:pt>
                <c:pt idx="17">
                  <c:v>7.43418826966744</c:v>
                </c:pt>
                <c:pt idx="18">
                  <c:v>-8.523209617472238</c:v>
                </c:pt>
                <c:pt idx="19">
                  <c:v>7.5586786802187325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9397354"/>
        <c:axId val="19031867"/>
      </c:scatterChart>
      <c:valAx>
        <c:axId val="3939735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31867"/>
        <c:crossesAt val="-80"/>
        <c:crossBetween val="midCat"/>
        <c:dispUnits/>
        <c:majorUnit val="200"/>
        <c:minorUnit val="50"/>
      </c:valAx>
      <c:valAx>
        <c:axId val="1903186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39735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DATATABLE!$K$208:$K$225</c:f>
                <c:numCache>
                  <c:ptCount val="18"/>
                  <c:pt idx="0">
                    <c:v>1.245156134837</c:v>
                  </c:pt>
                  <c:pt idx="1">
                    <c:v>1.2488112845376875</c:v>
                  </c:pt>
                  <c:pt idx="2">
                    <c:v>1.4172576075344168</c:v>
                  </c:pt>
                  <c:pt idx="3">
                    <c:v>1.313556535103011</c:v>
                  </c:pt>
                  <c:pt idx="4">
                    <c:v>1.3597686737254477</c:v>
                  </c:pt>
                  <c:pt idx="5">
                    <c:v>1.6660392286615977</c:v>
                  </c:pt>
                  <c:pt idx="6">
                    <c:v>1.138527168945691</c:v>
                  </c:pt>
                  <c:pt idx="7">
                    <c:v>1.0078050448614206</c:v>
                  </c:pt>
                  <c:pt idx="8">
                    <c:v>1.7230191396455652</c:v>
                  </c:pt>
                  <c:pt idx="9">
                    <c:v>1.2947011493658067</c:v>
                  </c:pt>
                  <c:pt idx="10">
                    <c:v>1.5142443136784145</c:v>
                  </c:pt>
                  <c:pt idx="11">
                    <c:v>1.782484347219171</c:v>
                  </c:pt>
                  <c:pt idx="12">
                    <c:v>2.0035314632349532</c:v>
                  </c:pt>
                  <c:pt idx="13">
                    <c:v>1.4269378161146928</c:v>
                  </c:pt>
                  <c:pt idx="14">
                    <c:v>1.1679681511411744</c:v>
                  </c:pt>
                  <c:pt idx="15">
                    <c:v>1.5684038537266964</c:v>
                  </c:pt>
                  <c:pt idx="16">
                    <c:v>1.3774668937682755</c:v>
                  </c:pt>
                  <c:pt idx="17">
                    <c:v>1.7343766243538283</c:v>
                  </c:pt>
                </c:numCache>
              </c:numRef>
            </c:plus>
            <c:minus>
              <c:numRef>
                <c:f>DATATABLE!$K$208:$K$225</c:f>
                <c:numCache>
                  <c:ptCount val="18"/>
                  <c:pt idx="0">
                    <c:v>1.245156134837</c:v>
                  </c:pt>
                  <c:pt idx="1">
                    <c:v>1.2488112845376875</c:v>
                  </c:pt>
                  <c:pt idx="2">
                    <c:v>1.4172576075344168</c:v>
                  </c:pt>
                  <c:pt idx="3">
                    <c:v>1.313556535103011</c:v>
                  </c:pt>
                  <c:pt idx="4">
                    <c:v>1.3597686737254477</c:v>
                  </c:pt>
                  <c:pt idx="5">
                    <c:v>1.6660392286615977</c:v>
                  </c:pt>
                  <c:pt idx="6">
                    <c:v>1.138527168945691</c:v>
                  </c:pt>
                  <c:pt idx="7">
                    <c:v>1.0078050448614206</c:v>
                  </c:pt>
                  <c:pt idx="8">
                    <c:v>1.7230191396455652</c:v>
                  </c:pt>
                  <c:pt idx="9">
                    <c:v>1.2947011493658067</c:v>
                  </c:pt>
                  <c:pt idx="10">
                    <c:v>1.5142443136784145</c:v>
                  </c:pt>
                  <c:pt idx="11">
                    <c:v>1.782484347219171</c:v>
                  </c:pt>
                  <c:pt idx="12">
                    <c:v>2.0035314632349532</c:v>
                  </c:pt>
                  <c:pt idx="13">
                    <c:v>1.4269378161146928</c:v>
                  </c:pt>
                  <c:pt idx="14">
                    <c:v>1.1679681511411744</c:v>
                  </c:pt>
                  <c:pt idx="15">
                    <c:v>1.5684038537266964</c:v>
                  </c:pt>
                  <c:pt idx="16">
                    <c:v>1.3774668937682755</c:v>
                  </c:pt>
                  <c:pt idx="17">
                    <c:v>1.7343766243538283</c:v>
                  </c:pt>
                </c:numCache>
              </c:numRef>
            </c:minus>
            <c:noEndCap val="1"/>
          </c:errBars>
          <c:xVal>
            <c:numRef>
              <c:f>DATATABLE!$M$208:$M$225</c:f>
              <c:numCache>
                <c:ptCount val="18"/>
                <c:pt idx="0">
                  <c:v>105.54493371034462</c:v>
                </c:pt>
                <c:pt idx="1">
                  <c:v>256.27072775032394</c:v>
                </c:pt>
                <c:pt idx="2">
                  <c:v>84.79761699178731</c:v>
                </c:pt>
                <c:pt idx="3">
                  <c:v>155.13126838325914</c:v>
                </c:pt>
                <c:pt idx="4">
                  <c:v>1032.566332034793</c:v>
                </c:pt>
                <c:pt idx="5">
                  <c:v>253.49483542969693</c:v>
                </c:pt>
                <c:pt idx="6">
                  <c:v>357.66366818877685</c:v>
                </c:pt>
                <c:pt idx="7">
                  <c:v>261.7466640320889</c:v>
                </c:pt>
                <c:pt idx="8">
                  <c:v>255.49532214918528</c:v>
                </c:pt>
                <c:pt idx="9">
                  <c:v>489.91575163484936</c:v>
                </c:pt>
                <c:pt idx="10">
                  <c:v>310.82208065083995</c:v>
                </c:pt>
                <c:pt idx="11">
                  <c:v>1108.6675486802606</c:v>
                </c:pt>
                <c:pt idx="12">
                  <c:v>166.49098337138093</c:v>
                </c:pt>
                <c:pt idx="13">
                  <c:v>296.36139813177635</c:v>
                </c:pt>
                <c:pt idx="14">
                  <c:v>462.2948681897544</c:v>
                </c:pt>
                <c:pt idx="15">
                  <c:v>244.69502869046022</c:v>
                </c:pt>
                <c:pt idx="16">
                  <c:v>108.61677528260297</c:v>
                </c:pt>
                <c:pt idx="17">
                  <c:v>49.84772623574487</c:v>
                </c:pt>
              </c:numCache>
            </c:numRef>
          </c:xVal>
          <c:yVal>
            <c:numRef>
              <c:f>DATATABLE!$L$208:$L$225</c:f>
              <c:numCache>
                <c:ptCount val="18"/>
                <c:pt idx="0">
                  <c:v>5.662155475224838</c:v>
                </c:pt>
                <c:pt idx="1">
                  <c:v>-1.0300845474894522</c:v>
                </c:pt>
                <c:pt idx="2">
                  <c:v>6.197137784841632</c:v>
                </c:pt>
                <c:pt idx="3">
                  <c:v>5.633922734923668</c:v>
                </c:pt>
                <c:pt idx="4">
                  <c:v>9.515447898104412</c:v>
                </c:pt>
                <c:pt idx="5">
                  <c:v>-7.285107862809693</c:v>
                </c:pt>
                <c:pt idx="6">
                  <c:v>6.041082811171527</c:v>
                </c:pt>
                <c:pt idx="7">
                  <c:v>-3.6230938910483355</c:v>
                </c:pt>
                <c:pt idx="8">
                  <c:v>-5.33805454049432</c:v>
                </c:pt>
                <c:pt idx="9">
                  <c:v>-1.1634199869256185</c:v>
                </c:pt>
                <c:pt idx="10">
                  <c:v>4.241450646144428</c:v>
                </c:pt>
                <c:pt idx="11">
                  <c:v>21.92190264848657</c:v>
                </c:pt>
                <c:pt idx="12">
                  <c:v>2.2915001364901313</c:v>
                </c:pt>
                <c:pt idx="13">
                  <c:v>2.656731575466952</c:v>
                </c:pt>
                <c:pt idx="14">
                  <c:v>12.872964892761996</c:v>
                </c:pt>
                <c:pt idx="15">
                  <c:v>-8.788930883998036</c:v>
                </c:pt>
                <c:pt idx="16">
                  <c:v>6.954350104807804</c:v>
                </c:pt>
                <c:pt idx="17">
                  <c:v>9.780216020502142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7069076"/>
        <c:axId val="65186229"/>
      </c:scatterChart>
      <c:valAx>
        <c:axId val="3706907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86229"/>
        <c:crossesAt val="-80"/>
        <c:crossBetween val="midCat"/>
        <c:dispUnits/>
        <c:majorUnit val="200"/>
        <c:minorUnit val="50"/>
      </c:valAx>
      <c:valAx>
        <c:axId val="6518622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6907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DATATABLE!$K$97:$K$114</c:f>
                <c:numCache>
                  <c:ptCount val="18"/>
                  <c:pt idx="0">
                    <c:v>2.255902907808416</c:v>
                  </c:pt>
                  <c:pt idx="1">
                    <c:v>1.775552648006773</c:v>
                  </c:pt>
                  <c:pt idx="2">
                    <c:v>1.5576872179901002</c:v>
                  </c:pt>
                  <c:pt idx="3">
                    <c:v>1.4252096863742736</c:v>
                  </c:pt>
                  <c:pt idx="4">
                    <c:v>1.5501261593575677</c:v>
                  </c:pt>
                  <c:pt idx="5">
                    <c:v>1.2542414968352844</c:v>
                  </c:pt>
                  <c:pt idx="6">
                    <c:v>1.3954642769409276</c:v>
                  </c:pt>
                  <c:pt idx="7">
                    <c:v>2.0043454854878906</c:v>
                  </c:pt>
                  <c:pt idx="8">
                    <c:v>1.3894630468092029</c:v>
                  </c:pt>
                  <c:pt idx="9">
                    <c:v>1.2457335063520425</c:v>
                  </c:pt>
                  <c:pt idx="10">
                    <c:v>1.5169055318553504</c:v>
                  </c:pt>
                  <c:pt idx="11">
                    <c:v>1.989644464118756</c:v>
                  </c:pt>
                  <c:pt idx="12">
                    <c:v>1.4011402266589368</c:v>
                  </c:pt>
                  <c:pt idx="13">
                    <c:v>1.6460086993530503</c:v>
                  </c:pt>
                  <c:pt idx="14">
                    <c:v>1.5190847368173888</c:v>
                  </c:pt>
                  <c:pt idx="15">
                    <c:v>1.3896453576711636</c:v>
                  </c:pt>
                  <c:pt idx="16">
                    <c:v>2.228807791606613</c:v>
                  </c:pt>
                  <c:pt idx="17">
                    <c:v>2.0258650323978777</c:v>
                  </c:pt>
                </c:numCache>
              </c:numRef>
            </c:plus>
            <c:minus>
              <c:numRef>
                <c:f>DATATABLE!$K$97:$K$114</c:f>
                <c:numCache>
                  <c:ptCount val="18"/>
                  <c:pt idx="0">
                    <c:v>2.255902907808416</c:v>
                  </c:pt>
                  <c:pt idx="1">
                    <c:v>1.775552648006773</c:v>
                  </c:pt>
                  <c:pt idx="2">
                    <c:v>1.5576872179901002</c:v>
                  </c:pt>
                  <c:pt idx="3">
                    <c:v>1.4252096863742736</c:v>
                  </c:pt>
                  <c:pt idx="4">
                    <c:v>1.5501261593575677</c:v>
                  </c:pt>
                  <c:pt idx="5">
                    <c:v>1.2542414968352844</c:v>
                  </c:pt>
                  <c:pt idx="6">
                    <c:v>1.3954642769409276</c:v>
                  </c:pt>
                  <c:pt idx="7">
                    <c:v>2.0043454854878906</c:v>
                  </c:pt>
                  <c:pt idx="8">
                    <c:v>1.3894630468092029</c:v>
                  </c:pt>
                  <c:pt idx="9">
                    <c:v>1.2457335063520425</c:v>
                  </c:pt>
                  <c:pt idx="10">
                    <c:v>1.5169055318553504</c:v>
                  </c:pt>
                  <c:pt idx="11">
                    <c:v>1.989644464118756</c:v>
                  </c:pt>
                  <c:pt idx="12">
                    <c:v>1.4011402266589368</c:v>
                  </c:pt>
                  <c:pt idx="13">
                    <c:v>1.6460086993530503</c:v>
                  </c:pt>
                  <c:pt idx="14">
                    <c:v>1.5190847368173888</c:v>
                  </c:pt>
                  <c:pt idx="15">
                    <c:v>1.3896453576711636</c:v>
                  </c:pt>
                  <c:pt idx="16">
                    <c:v>2.228807791606613</c:v>
                  </c:pt>
                  <c:pt idx="17">
                    <c:v>2.0258650323978777</c:v>
                  </c:pt>
                </c:numCache>
              </c:numRef>
            </c:minus>
            <c:noEndCap val="1"/>
          </c:errBars>
          <c:xVal>
            <c:numRef>
              <c:f>DATATABLE!$M$97:$M$114</c:f>
              <c:numCache>
                <c:ptCount val="18"/>
                <c:pt idx="0">
                  <c:v>14.896908031737885</c:v>
                </c:pt>
                <c:pt idx="1">
                  <c:v>104.50386624420277</c:v>
                </c:pt>
                <c:pt idx="2">
                  <c:v>115.7477284705674</c:v>
                </c:pt>
                <c:pt idx="3">
                  <c:v>124.11772929304364</c:v>
                </c:pt>
                <c:pt idx="4">
                  <c:v>126.89118515688519</c:v>
                </c:pt>
                <c:pt idx="5">
                  <c:v>128.9763454719795</c:v>
                </c:pt>
                <c:pt idx="6">
                  <c:v>137.87708898422093</c:v>
                </c:pt>
                <c:pt idx="7">
                  <c:v>250.57679945448425</c:v>
                </c:pt>
                <c:pt idx="8">
                  <c:v>284.349344269183</c:v>
                </c:pt>
                <c:pt idx="9">
                  <c:v>294.66930588641884</c:v>
                </c:pt>
                <c:pt idx="10">
                  <c:v>300.80138241887886</c:v>
                </c:pt>
                <c:pt idx="11">
                  <c:v>364.874550922831</c:v>
                </c:pt>
                <c:pt idx="12">
                  <c:v>306.131640350965</c:v>
                </c:pt>
                <c:pt idx="13">
                  <c:v>400.09431214831244</c:v>
                </c:pt>
                <c:pt idx="14">
                  <c:v>835.8168340672178</c:v>
                </c:pt>
                <c:pt idx="15">
                  <c:v>1025.6839037039138</c:v>
                </c:pt>
                <c:pt idx="16">
                  <c:v>1332.5227425033313</c:v>
                </c:pt>
                <c:pt idx="17">
                  <c:v>132.11524940165458</c:v>
                </c:pt>
              </c:numCache>
            </c:numRef>
          </c:xVal>
          <c:yVal>
            <c:numRef>
              <c:f>DATATABLE!$L$97:$L$114</c:f>
              <c:numCache>
                <c:ptCount val="18"/>
                <c:pt idx="0">
                  <c:v>7.245776419652382</c:v>
                </c:pt>
                <c:pt idx="1">
                  <c:v>6.6472423463062915</c:v>
                </c:pt>
                <c:pt idx="2">
                  <c:v>7.359760856128527</c:v>
                </c:pt>
                <c:pt idx="3">
                  <c:v>11.127513060350847</c:v>
                </c:pt>
                <c:pt idx="4">
                  <c:v>13.715017507757477</c:v>
                </c:pt>
                <c:pt idx="5">
                  <c:v>9.09581877550556</c:v>
                </c:pt>
                <c:pt idx="6">
                  <c:v>9.929906901386154</c:v>
                </c:pt>
                <c:pt idx="7">
                  <c:v>-0.8804630777789153</c:v>
                </c:pt>
                <c:pt idx="8">
                  <c:v>-3.5477038508921153</c:v>
                </c:pt>
                <c:pt idx="9">
                  <c:v>6.4971929960170085</c:v>
                </c:pt>
                <c:pt idx="10">
                  <c:v>12.164955877855022</c:v>
                </c:pt>
                <c:pt idx="11">
                  <c:v>0.5810678927390172</c:v>
                </c:pt>
                <c:pt idx="12">
                  <c:v>4.886845480351098</c:v>
                </c:pt>
                <c:pt idx="13">
                  <c:v>-8.354648592223368</c:v>
                </c:pt>
                <c:pt idx="14">
                  <c:v>5.463474940709289</c:v>
                </c:pt>
                <c:pt idx="15">
                  <c:v>5.636018953549015</c:v>
                </c:pt>
                <c:pt idx="16">
                  <c:v>11.396562214089112</c:v>
                </c:pt>
                <c:pt idx="17">
                  <c:v>10.914821406299602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9805150"/>
        <c:axId val="45593167"/>
      </c:scatterChart>
      <c:valAx>
        <c:axId val="4980515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93167"/>
        <c:crossesAt val="-80"/>
        <c:crossBetween val="midCat"/>
        <c:dispUnits/>
        <c:majorUnit val="200"/>
        <c:minorUnit val="50"/>
      </c:valAx>
      <c:valAx>
        <c:axId val="4559316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80515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DATATABLE!$K$227:$K$245</c:f>
                <c:numCache>
                  <c:ptCount val="19"/>
                  <c:pt idx="0">
                    <c:v>1.1611861252691646</c:v>
                  </c:pt>
                  <c:pt idx="1">
                    <c:v>1.0111147991964664</c:v>
                  </c:pt>
                  <c:pt idx="2">
                    <c:v>1.0221791106501676</c:v>
                  </c:pt>
                  <c:pt idx="3">
                    <c:v>1.2241711671023836</c:v>
                  </c:pt>
                  <c:pt idx="4">
                    <c:v>1.1375823267811835</c:v>
                  </c:pt>
                  <c:pt idx="5">
                    <c:v>1.1522471623492958</c:v>
                  </c:pt>
                  <c:pt idx="6">
                    <c:v>1.324580669153086</c:v>
                  </c:pt>
                  <c:pt idx="7">
                    <c:v>1.040043977063032</c:v>
                  </c:pt>
                  <c:pt idx="8">
                    <c:v>1.0645089382843587</c:v>
                  </c:pt>
                  <c:pt idx="9">
                    <c:v>1.2330453337927594</c:v>
                  </c:pt>
                  <c:pt idx="10">
                    <c:v>1.4728722667534129</c:v>
                  </c:pt>
                  <c:pt idx="11">
                    <c:v>1.2335056361412189</c:v>
                  </c:pt>
                  <c:pt idx="12">
                    <c:v>1.510982293863039</c:v>
                  </c:pt>
                  <c:pt idx="13">
                    <c:v>1.3085335210361038</c:v>
                  </c:pt>
                  <c:pt idx="14">
                    <c:v>0.9274950041215924</c:v>
                  </c:pt>
                  <c:pt idx="15">
                    <c:v>1.0363440796901102</c:v>
                  </c:pt>
                  <c:pt idx="16">
                    <c:v>0.8268546797496334</c:v>
                  </c:pt>
                  <c:pt idx="17">
                    <c:v>1.129763899779812</c:v>
                  </c:pt>
                  <c:pt idx="18">
                    <c:v>1.1054508373087302</c:v>
                  </c:pt>
                </c:numCache>
              </c:numRef>
            </c:plus>
            <c:minus>
              <c:numRef>
                <c:f>DATATABLE!$K$227:$K$245</c:f>
                <c:numCache>
                  <c:ptCount val="19"/>
                  <c:pt idx="0">
                    <c:v>1.1611861252691646</c:v>
                  </c:pt>
                  <c:pt idx="1">
                    <c:v>1.0111147991964664</c:v>
                  </c:pt>
                  <c:pt idx="2">
                    <c:v>1.0221791106501676</c:v>
                  </c:pt>
                  <c:pt idx="3">
                    <c:v>1.2241711671023836</c:v>
                  </c:pt>
                  <c:pt idx="4">
                    <c:v>1.1375823267811835</c:v>
                  </c:pt>
                  <c:pt idx="5">
                    <c:v>1.1522471623492958</c:v>
                  </c:pt>
                  <c:pt idx="6">
                    <c:v>1.324580669153086</c:v>
                  </c:pt>
                  <c:pt idx="7">
                    <c:v>1.040043977063032</c:v>
                  </c:pt>
                  <c:pt idx="8">
                    <c:v>1.0645089382843587</c:v>
                  </c:pt>
                  <c:pt idx="9">
                    <c:v>1.2330453337927594</c:v>
                  </c:pt>
                  <c:pt idx="10">
                    <c:v>1.4728722667534129</c:v>
                  </c:pt>
                  <c:pt idx="11">
                    <c:v>1.2335056361412189</c:v>
                  </c:pt>
                  <c:pt idx="12">
                    <c:v>1.510982293863039</c:v>
                  </c:pt>
                  <c:pt idx="13">
                    <c:v>1.3085335210361038</c:v>
                  </c:pt>
                  <c:pt idx="14">
                    <c:v>0.9274950041215924</c:v>
                  </c:pt>
                  <c:pt idx="15">
                    <c:v>1.0363440796901102</c:v>
                  </c:pt>
                  <c:pt idx="16">
                    <c:v>0.8268546797496334</c:v>
                  </c:pt>
                  <c:pt idx="17">
                    <c:v>1.129763899779812</c:v>
                  </c:pt>
                  <c:pt idx="18">
                    <c:v>1.1054508373087302</c:v>
                  </c:pt>
                </c:numCache>
              </c:numRef>
            </c:minus>
            <c:noEndCap val="1"/>
          </c:errBars>
          <c:xVal>
            <c:numRef>
              <c:f>DATATABLE!$M$227:$M$245</c:f>
              <c:numCache>
                <c:ptCount val="19"/>
                <c:pt idx="0">
                  <c:v>6.921008863663069</c:v>
                </c:pt>
                <c:pt idx="1">
                  <c:v>67.26808665044771</c:v>
                </c:pt>
                <c:pt idx="2">
                  <c:v>89.25795592443549</c:v>
                </c:pt>
                <c:pt idx="3">
                  <c:v>110.82814685902581</c:v>
                </c:pt>
                <c:pt idx="4">
                  <c:v>275.7887772792628</c:v>
                </c:pt>
                <c:pt idx="5">
                  <c:v>366.74336096926385</c:v>
                </c:pt>
                <c:pt idx="6">
                  <c:v>363.47041707114283</c:v>
                </c:pt>
                <c:pt idx="7">
                  <c:v>114.67737862739412</c:v>
                </c:pt>
                <c:pt idx="8">
                  <c:v>126.40977371700458</c:v>
                </c:pt>
                <c:pt idx="9">
                  <c:v>160.34086849736175</c:v>
                </c:pt>
                <c:pt idx="10">
                  <c:v>258.28119066282176</c:v>
                </c:pt>
                <c:pt idx="11">
                  <c:v>171.2183209516355</c:v>
                </c:pt>
                <c:pt idx="12">
                  <c:v>184.04265426322627</c:v>
                </c:pt>
                <c:pt idx="13">
                  <c:v>1027.0238396270977</c:v>
                </c:pt>
                <c:pt idx="14">
                  <c:v>1696.497619957779</c:v>
                </c:pt>
                <c:pt idx="15">
                  <c:v>245.2225188349622</c:v>
                </c:pt>
                <c:pt idx="16">
                  <c:v>409.07705695405986</c:v>
                </c:pt>
                <c:pt idx="17">
                  <c:v>191.99565444043597</c:v>
                </c:pt>
                <c:pt idx="18">
                  <c:v>291.156626736717</c:v>
                </c:pt>
              </c:numCache>
            </c:numRef>
          </c:xVal>
          <c:yVal>
            <c:numRef>
              <c:f>DATATABLE!$L$227:$L$245</c:f>
              <c:numCache>
                <c:ptCount val="19"/>
                <c:pt idx="0">
                  <c:v>9.401749991570263</c:v>
                </c:pt>
                <c:pt idx="1">
                  <c:v>5.94471721578591</c:v>
                </c:pt>
                <c:pt idx="2">
                  <c:v>5.026432436003069</c:v>
                </c:pt>
                <c:pt idx="3">
                  <c:v>8.640013053392881</c:v>
                </c:pt>
                <c:pt idx="4">
                  <c:v>-1.2220664399051013</c:v>
                </c:pt>
                <c:pt idx="5">
                  <c:v>0.6093810418653416</c:v>
                </c:pt>
                <c:pt idx="6">
                  <c:v>-1.0078635447160706</c:v>
                </c:pt>
                <c:pt idx="7">
                  <c:v>5.998644293433752</c:v>
                </c:pt>
                <c:pt idx="8">
                  <c:v>5.426616701144392</c:v>
                </c:pt>
                <c:pt idx="9">
                  <c:v>7.351108680434847</c:v>
                </c:pt>
                <c:pt idx="10">
                  <c:v>-13.998575187572326</c:v>
                </c:pt>
                <c:pt idx="11">
                  <c:v>1.7775500988840058</c:v>
                </c:pt>
                <c:pt idx="12">
                  <c:v>-2.4540570132166826</c:v>
                </c:pt>
                <c:pt idx="13">
                  <c:v>6.23446547991433</c:v>
                </c:pt>
                <c:pt idx="14">
                  <c:v>5.545864380113485</c:v>
                </c:pt>
                <c:pt idx="15">
                  <c:v>-5.977153145887116</c:v>
                </c:pt>
                <c:pt idx="16">
                  <c:v>-1.2632677519372144</c:v>
                </c:pt>
                <c:pt idx="17">
                  <c:v>0.6948535464249332</c:v>
                </c:pt>
                <c:pt idx="18">
                  <c:v>-1.3737981317027088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9017"/>
        <c:crossesAt val="-80"/>
        <c:crossBetween val="midCat"/>
        <c:dispUnits/>
        <c:majorUnit val="200"/>
        <c:minorUnit val="50"/>
      </c:valAx>
      <c:valAx>
        <c:axId val="205901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8532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DATATABLE!$K$247:$K$267</c:f>
                <c:numCache>
                  <c:ptCount val="21"/>
                  <c:pt idx="0">
                    <c:v>1.0697079221144712</c:v>
                  </c:pt>
                  <c:pt idx="1">
                    <c:v>1.310781862913224</c:v>
                  </c:pt>
                  <c:pt idx="2">
                    <c:v>0.9761915017714173</c:v>
                  </c:pt>
                  <c:pt idx="3">
                    <c:v>1.4142830559960018</c:v>
                  </c:pt>
                  <c:pt idx="4">
                    <c:v>1.2230029590865055</c:v>
                  </c:pt>
                  <c:pt idx="5">
                    <c:v>1.3011886020664036</c:v>
                  </c:pt>
                  <c:pt idx="6">
                    <c:v>1.1371128822001975</c:v>
                  </c:pt>
                  <c:pt idx="7">
                    <c:v>1.25748856882546</c:v>
                  </c:pt>
                  <c:pt idx="8">
                    <c:v>1.306755201665455</c:v>
                  </c:pt>
                  <c:pt idx="9">
                    <c:v>1.0146017452961047</c:v>
                  </c:pt>
                  <c:pt idx="10">
                    <c:v>1.245063520187717</c:v>
                  </c:pt>
                  <c:pt idx="11">
                    <c:v>1.1178809684198043</c:v>
                  </c:pt>
                  <c:pt idx="12">
                    <c:v>1.0870777268401355</c:v>
                  </c:pt>
                  <c:pt idx="13">
                    <c:v>1.5236033588894582</c:v>
                  </c:pt>
                  <c:pt idx="14">
                    <c:v>1.321878335399651</c:v>
                  </c:pt>
                  <c:pt idx="15">
                    <c:v>1.3121192697584938</c:v>
                  </c:pt>
                  <c:pt idx="16">
                    <c:v>1.2984217122635755</c:v>
                  </c:pt>
                  <c:pt idx="17">
                    <c:v>1.3038279934896035</c:v>
                  </c:pt>
                  <c:pt idx="18">
                    <c:v>1.0784296745303124</c:v>
                  </c:pt>
                  <c:pt idx="19">
                    <c:v>1.2285478630502666</c:v>
                  </c:pt>
                  <c:pt idx="20">
                    <c:v>1.3937939069941194</c:v>
                  </c:pt>
                </c:numCache>
              </c:numRef>
            </c:plus>
            <c:minus>
              <c:numRef>
                <c:f>DATATABLE!$K$247:$K$267</c:f>
                <c:numCache>
                  <c:ptCount val="21"/>
                  <c:pt idx="0">
                    <c:v>1.0697079221144712</c:v>
                  </c:pt>
                  <c:pt idx="1">
                    <c:v>1.310781862913224</c:v>
                  </c:pt>
                  <c:pt idx="2">
                    <c:v>0.9761915017714173</c:v>
                  </c:pt>
                  <c:pt idx="3">
                    <c:v>1.4142830559960018</c:v>
                  </c:pt>
                  <c:pt idx="4">
                    <c:v>1.2230029590865055</c:v>
                  </c:pt>
                  <c:pt idx="5">
                    <c:v>1.3011886020664036</c:v>
                  </c:pt>
                  <c:pt idx="6">
                    <c:v>1.1371128822001975</c:v>
                  </c:pt>
                  <c:pt idx="7">
                    <c:v>1.25748856882546</c:v>
                  </c:pt>
                  <c:pt idx="8">
                    <c:v>1.306755201665455</c:v>
                  </c:pt>
                  <c:pt idx="9">
                    <c:v>1.0146017452961047</c:v>
                  </c:pt>
                  <c:pt idx="10">
                    <c:v>1.245063520187717</c:v>
                  </c:pt>
                  <c:pt idx="11">
                    <c:v>1.1178809684198043</c:v>
                  </c:pt>
                  <c:pt idx="12">
                    <c:v>1.0870777268401355</c:v>
                  </c:pt>
                  <c:pt idx="13">
                    <c:v>1.5236033588894582</c:v>
                  </c:pt>
                  <c:pt idx="14">
                    <c:v>1.321878335399651</c:v>
                  </c:pt>
                  <c:pt idx="15">
                    <c:v>1.3121192697584938</c:v>
                  </c:pt>
                  <c:pt idx="16">
                    <c:v>1.2984217122635755</c:v>
                  </c:pt>
                  <c:pt idx="17">
                    <c:v>1.3038279934896035</c:v>
                  </c:pt>
                  <c:pt idx="18">
                    <c:v>1.0784296745303124</c:v>
                  </c:pt>
                  <c:pt idx="19">
                    <c:v>1.2285478630502666</c:v>
                  </c:pt>
                  <c:pt idx="20">
                    <c:v>1.3937939069941194</c:v>
                  </c:pt>
                </c:numCache>
              </c:numRef>
            </c:minus>
            <c:noEndCap val="1"/>
          </c:errBars>
          <c:xVal>
            <c:numRef>
              <c:f>DATATABLE!$M$247:$M$267</c:f>
              <c:numCache>
                <c:ptCount val="21"/>
                <c:pt idx="0">
                  <c:v>7.650458636738638</c:v>
                </c:pt>
                <c:pt idx="1">
                  <c:v>129.45412901090708</c:v>
                </c:pt>
                <c:pt idx="2">
                  <c:v>108.07772721276385</c:v>
                </c:pt>
                <c:pt idx="3">
                  <c:v>69.94905487828727</c:v>
                </c:pt>
                <c:pt idx="4">
                  <c:v>308.7832635276484</c:v>
                </c:pt>
                <c:pt idx="5">
                  <c:v>254.51827443545514</c:v>
                </c:pt>
                <c:pt idx="6">
                  <c:v>189.0117897471666</c:v>
                </c:pt>
                <c:pt idx="7">
                  <c:v>393.53382375241785</c:v>
                </c:pt>
                <c:pt idx="8">
                  <c:v>197.30701114364584</c:v>
                </c:pt>
                <c:pt idx="9">
                  <c:v>2683.159908811693</c:v>
                </c:pt>
                <c:pt idx="10">
                  <c:v>11.77582742058223</c:v>
                </c:pt>
                <c:pt idx="11">
                  <c:v>113.19556091631787</c:v>
                </c:pt>
                <c:pt idx="12">
                  <c:v>367.27785135691244</c:v>
                </c:pt>
                <c:pt idx="13">
                  <c:v>369.826345374081</c:v>
                </c:pt>
                <c:pt idx="14">
                  <c:v>166.0877810634031</c:v>
                </c:pt>
                <c:pt idx="15">
                  <c:v>313.77957918893617</c:v>
                </c:pt>
                <c:pt idx="16">
                  <c:v>488.8369950975626</c:v>
                </c:pt>
                <c:pt idx="17">
                  <c:v>355.6364416403769</c:v>
                </c:pt>
                <c:pt idx="18">
                  <c:v>184.15535920712014</c:v>
                </c:pt>
                <c:pt idx="19">
                  <c:v>276.18755501096206</c:v>
                </c:pt>
                <c:pt idx="20">
                  <c:v>1084.477546101236</c:v>
                </c:pt>
              </c:numCache>
            </c:numRef>
          </c:xVal>
          <c:yVal>
            <c:numRef>
              <c:f>DATATABLE!$L$247:$L$267</c:f>
              <c:numCache>
                <c:ptCount val="21"/>
                <c:pt idx="0">
                  <c:v>10.441922220720024</c:v>
                </c:pt>
                <c:pt idx="1">
                  <c:v>6.103202175321875</c:v>
                </c:pt>
                <c:pt idx="2">
                  <c:v>6.10823555682236</c:v>
                </c:pt>
                <c:pt idx="3">
                  <c:v>5.338506541829079</c:v>
                </c:pt>
                <c:pt idx="4">
                  <c:v>-3.2263422581843235</c:v>
                </c:pt>
                <c:pt idx="5">
                  <c:v>-11.524907261075379</c:v>
                </c:pt>
                <c:pt idx="6">
                  <c:v>-2.677468465548084</c:v>
                </c:pt>
                <c:pt idx="7">
                  <c:v>-3.366564333589751</c:v>
                </c:pt>
                <c:pt idx="8">
                  <c:v>-1.705071528363656</c:v>
                </c:pt>
                <c:pt idx="9">
                  <c:v>-8.482410917209604</c:v>
                </c:pt>
                <c:pt idx="10">
                  <c:v>8.387177563181947</c:v>
                </c:pt>
                <c:pt idx="11">
                  <c:v>6.809011685044196</c:v>
                </c:pt>
                <c:pt idx="12">
                  <c:v>-1.80217326354506</c:v>
                </c:pt>
                <c:pt idx="13">
                  <c:v>-0.3694832623831974</c:v>
                </c:pt>
                <c:pt idx="14">
                  <c:v>0.7044748135512695</c:v>
                </c:pt>
                <c:pt idx="15">
                  <c:v>4.1546148039032</c:v>
                </c:pt>
                <c:pt idx="16">
                  <c:v>0.720355549569706</c:v>
                </c:pt>
                <c:pt idx="17">
                  <c:v>-2.613691366185301</c:v>
                </c:pt>
                <c:pt idx="18">
                  <c:v>2.8657957654712787</c:v>
                </c:pt>
                <c:pt idx="19">
                  <c:v>-4.737568606566179</c:v>
                </c:pt>
                <c:pt idx="20">
                  <c:v>8.61449542656132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2659"/>
        <c:crossesAt val="-80"/>
        <c:crossBetween val="midCat"/>
        <c:dispUnits/>
        <c:majorUnit val="200"/>
        <c:minorUnit val="50"/>
      </c:valAx>
      <c:valAx>
        <c:axId val="3256265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3115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DATATABLE!$K$269:$K$293</c:f>
                <c:numCache>
                  <c:ptCount val="25"/>
                  <c:pt idx="0">
                    <c:v>1.3286997079786644</c:v>
                  </c:pt>
                  <c:pt idx="1">
                    <c:v>1.2031831214986966</c:v>
                  </c:pt>
                  <c:pt idx="2">
                    <c:v>1.2573289238460017</c:v>
                  </c:pt>
                  <c:pt idx="3">
                    <c:v>1.4452367313821934</c:v>
                  </c:pt>
                  <c:pt idx="4">
                    <c:v>1.6673775979936245</c:v>
                  </c:pt>
                  <c:pt idx="5">
                    <c:v>1.541435788796619</c:v>
                  </c:pt>
                  <c:pt idx="6">
                    <c:v>1.463273069270965</c:v>
                  </c:pt>
                  <c:pt idx="7">
                    <c:v>1.1365098926063855</c:v>
                  </c:pt>
                  <c:pt idx="8">
                    <c:v>2.3102958043996757</c:v>
                  </c:pt>
                  <c:pt idx="9">
                    <c:v>1.3653004868663388</c:v>
                  </c:pt>
                  <c:pt idx="10">
                    <c:v>1.701315568931605</c:v>
                  </c:pt>
                  <c:pt idx="11">
                    <c:v>1.6783226540428853</c:v>
                  </c:pt>
                  <c:pt idx="12">
                    <c:v>1.5894400931792987</c:v>
                  </c:pt>
                  <c:pt idx="13">
                    <c:v>1.2239821669568514</c:v>
                  </c:pt>
                  <c:pt idx="14">
                    <c:v>1.0726566706398302</c:v>
                  </c:pt>
                  <c:pt idx="15">
                    <c:v>1.4683315818042608</c:v>
                  </c:pt>
                  <c:pt idx="16">
                    <c:v>1.6052415326506253</c:v>
                  </c:pt>
                  <c:pt idx="17">
                    <c:v>2.325878418175664</c:v>
                  </c:pt>
                  <c:pt idx="18">
                    <c:v>1.4642708090817358</c:v>
                  </c:pt>
                  <c:pt idx="19">
                    <c:v>1.1880299854771792</c:v>
                  </c:pt>
                  <c:pt idx="20">
                    <c:v>1.5071723008197573</c:v>
                  </c:pt>
                  <c:pt idx="21">
                    <c:v>1.7473638669418516</c:v>
                  </c:pt>
                  <c:pt idx="22">
                    <c:v>2.1564188561551383</c:v>
                  </c:pt>
                  <c:pt idx="23">
                    <c:v>0.9720703251003826</c:v>
                  </c:pt>
                  <c:pt idx="24">
                    <c:v>1.3252856648737765</c:v>
                  </c:pt>
                </c:numCache>
              </c:numRef>
            </c:plus>
            <c:minus>
              <c:numRef>
                <c:f>DATATABLE!$K$269:$K$293</c:f>
                <c:numCache>
                  <c:ptCount val="25"/>
                  <c:pt idx="0">
                    <c:v>1.3286997079786644</c:v>
                  </c:pt>
                  <c:pt idx="1">
                    <c:v>1.2031831214986966</c:v>
                  </c:pt>
                  <c:pt idx="2">
                    <c:v>1.2573289238460017</c:v>
                  </c:pt>
                  <c:pt idx="3">
                    <c:v>1.4452367313821934</c:v>
                  </c:pt>
                  <c:pt idx="4">
                    <c:v>1.6673775979936245</c:v>
                  </c:pt>
                  <c:pt idx="5">
                    <c:v>1.541435788796619</c:v>
                  </c:pt>
                  <c:pt idx="6">
                    <c:v>1.463273069270965</c:v>
                  </c:pt>
                  <c:pt idx="7">
                    <c:v>1.1365098926063855</c:v>
                  </c:pt>
                  <c:pt idx="8">
                    <c:v>2.3102958043996757</c:v>
                  </c:pt>
                  <c:pt idx="9">
                    <c:v>1.3653004868663388</c:v>
                  </c:pt>
                  <c:pt idx="10">
                    <c:v>1.701315568931605</c:v>
                  </c:pt>
                  <c:pt idx="11">
                    <c:v>1.6783226540428853</c:v>
                  </c:pt>
                  <c:pt idx="12">
                    <c:v>1.5894400931792987</c:v>
                  </c:pt>
                  <c:pt idx="13">
                    <c:v>1.2239821669568514</c:v>
                  </c:pt>
                  <c:pt idx="14">
                    <c:v>1.0726566706398302</c:v>
                  </c:pt>
                  <c:pt idx="15">
                    <c:v>1.4683315818042608</c:v>
                  </c:pt>
                  <c:pt idx="16">
                    <c:v>1.6052415326506253</c:v>
                  </c:pt>
                  <c:pt idx="17">
                    <c:v>2.325878418175664</c:v>
                  </c:pt>
                  <c:pt idx="18">
                    <c:v>1.4642708090817358</c:v>
                  </c:pt>
                  <c:pt idx="19">
                    <c:v>1.1880299854771792</c:v>
                  </c:pt>
                  <c:pt idx="20">
                    <c:v>1.5071723008197573</c:v>
                  </c:pt>
                  <c:pt idx="21">
                    <c:v>1.7473638669418516</c:v>
                  </c:pt>
                  <c:pt idx="22">
                    <c:v>2.1564188561551383</c:v>
                  </c:pt>
                  <c:pt idx="23">
                    <c:v>0.9720703251003826</c:v>
                  </c:pt>
                  <c:pt idx="24">
                    <c:v>1.3252856648737765</c:v>
                  </c:pt>
                </c:numCache>
              </c:numRef>
            </c:minus>
            <c:noEndCap val="1"/>
          </c:errBars>
          <c:xVal>
            <c:numRef>
              <c:f>DATATABLE!$M$269:$M$293</c:f>
              <c:numCache>
                <c:ptCount val="25"/>
                <c:pt idx="0">
                  <c:v>197.3785673176917</c:v>
                </c:pt>
                <c:pt idx="1">
                  <c:v>13.198723874319025</c:v>
                </c:pt>
                <c:pt idx="2">
                  <c:v>467.2646211580931</c:v>
                </c:pt>
                <c:pt idx="3">
                  <c:v>192.1216838887034</c:v>
                </c:pt>
                <c:pt idx="4">
                  <c:v>753.3304046543884</c:v>
                </c:pt>
                <c:pt idx="5">
                  <c:v>17.441944122783806</c:v>
                </c:pt>
                <c:pt idx="6">
                  <c:v>183.25296412836968</c:v>
                </c:pt>
                <c:pt idx="7">
                  <c:v>186.87945175692352</c:v>
                </c:pt>
                <c:pt idx="8">
                  <c:v>354.51467021884173</c:v>
                </c:pt>
                <c:pt idx="9">
                  <c:v>243.33302020896627</c:v>
                </c:pt>
                <c:pt idx="10">
                  <c:v>187.4997004259541</c:v>
                </c:pt>
                <c:pt idx="11">
                  <c:v>359.1099373457387</c:v>
                </c:pt>
                <c:pt idx="12">
                  <c:v>233.47413272871242</c:v>
                </c:pt>
                <c:pt idx="13">
                  <c:v>185.87752589044425</c:v>
                </c:pt>
                <c:pt idx="14">
                  <c:v>990.1331737431067</c:v>
                </c:pt>
                <c:pt idx="15">
                  <c:v>188.58900378574646</c:v>
                </c:pt>
                <c:pt idx="16">
                  <c:v>3.7129633455161666</c:v>
                </c:pt>
                <c:pt idx="17">
                  <c:v>461.07645019730944</c:v>
                </c:pt>
                <c:pt idx="18">
                  <c:v>92.81205350089887</c:v>
                </c:pt>
                <c:pt idx="19">
                  <c:v>462.9323818339165</c:v>
                </c:pt>
                <c:pt idx="20">
                  <c:v>255.4916820802942</c:v>
                </c:pt>
                <c:pt idx="21">
                  <c:v>158.68256488678114</c:v>
                </c:pt>
                <c:pt idx="22">
                  <c:v>520.5245286731644</c:v>
                </c:pt>
                <c:pt idx="23">
                  <c:v>470.2944112056564</c:v>
                </c:pt>
                <c:pt idx="24">
                  <c:v>195.78423533825026</c:v>
                </c:pt>
              </c:numCache>
            </c:numRef>
          </c:xVal>
          <c:yVal>
            <c:numRef>
              <c:f>DATATABLE!$L$269:$L$293</c:f>
              <c:numCache>
                <c:ptCount val="25"/>
                <c:pt idx="0">
                  <c:v>-5.398336888448841</c:v>
                </c:pt>
                <c:pt idx="1">
                  <c:v>2.7069424554940538</c:v>
                </c:pt>
                <c:pt idx="2">
                  <c:v>-1.2602153504800657</c:v>
                </c:pt>
                <c:pt idx="3">
                  <c:v>-9.013965231019183</c:v>
                </c:pt>
                <c:pt idx="4">
                  <c:v>2.0793853055859115</c:v>
                </c:pt>
                <c:pt idx="5">
                  <c:v>-1.5728771339659449</c:v>
                </c:pt>
                <c:pt idx="6">
                  <c:v>-9.528438524702665</c:v>
                </c:pt>
                <c:pt idx="7">
                  <c:v>-9.772622723697966</c:v>
                </c:pt>
                <c:pt idx="8">
                  <c:v>-1.5867151360634775</c:v>
                </c:pt>
                <c:pt idx="9">
                  <c:v>-8.757952067128505</c:v>
                </c:pt>
                <c:pt idx="10">
                  <c:v>-7.453845322120368</c:v>
                </c:pt>
                <c:pt idx="11">
                  <c:v>-0.34642759639571596</c:v>
                </c:pt>
                <c:pt idx="12">
                  <c:v>-13.187013377350087</c:v>
                </c:pt>
                <c:pt idx="13">
                  <c:v>-12.03801380053684</c:v>
                </c:pt>
                <c:pt idx="14">
                  <c:v>4.147694653450528</c:v>
                </c:pt>
                <c:pt idx="15">
                  <c:v>-4.14927098060094</c:v>
                </c:pt>
                <c:pt idx="16">
                  <c:v>1.8728381758084993</c:v>
                </c:pt>
                <c:pt idx="17">
                  <c:v>-2.165958055489715</c:v>
                </c:pt>
                <c:pt idx="18">
                  <c:v>3.9002478111319396</c:v>
                </c:pt>
                <c:pt idx="19">
                  <c:v>1.0476272491991339</c:v>
                </c:pt>
                <c:pt idx="20">
                  <c:v>-12.001563716738906</c:v>
                </c:pt>
                <c:pt idx="21">
                  <c:v>-11.223794685863675</c:v>
                </c:pt>
                <c:pt idx="22">
                  <c:v>-5.277840286086156</c:v>
                </c:pt>
                <c:pt idx="23">
                  <c:v>1.5396504283696537</c:v>
                </c:pt>
                <c:pt idx="24">
                  <c:v>-9.681738742083024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24628476"/>
        <c:axId val="20329693"/>
      </c:scatterChart>
      <c:valAx>
        <c:axId val="2462847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29693"/>
        <c:crossesAt val="-80"/>
        <c:crossBetween val="midCat"/>
        <c:dispUnits/>
        <c:majorUnit val="200"/>
        <c:minorUnit val="50"/>
      </c:valAx>
      <c:valAx>
        <c:axId val="2032969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2847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DATATABLE!$K$295:$K$310</c:f>
                <c:numCache>
                  <c:ptCount val="16"/>
                  <c:pt idx="0">
                    <c:v>1.609722880184794</c:v>
                  </c:pt>
                  <c:pt idx="1">
                    <c:v>2.0539147462295126</c:v>
                  </c:pt>
                  <c:pt idx="2">
                    <c:v>1.4733350500506504</c:v>
                  </c:pt>
                  <c:pt idx="3">
                    <c:v>1.4464225616594995</c:v>
                  </c:pt>
                  <c:pt idx="4">
                    <c:v>1.5084355589911613</c:v>
                  </c:pt>
                  <c:pt idx="5">
                    <c:v>1.4147181064916303</c:v>
                  </c:pt>
                  <c:pt idx="6">
                    <c:v>1.3846816818707808</c:v>
                  </c:pt>
                  <c:pt idx="7">
                    <c:v>1.7456396310022715</c:v>
                  </c:pt>
                  <c:pt idx="8">
                    <c:v>1.5527572896223418</c:v>
                  </c:pt>
                  <c:pt idx="9">
                    <c:v>1.708804308688805</c:v>
                  </c:pt>
                  <c:pt idx="10">
                    <c:v>1.2277354056222656</c:v>
                  </c:pt>
                  <c:pt idx="11">
                    <c:v>1.4876185733359026</c:v>
                  </c:pt>
                  <c:pt idx="12">
                    <c:v>1.569845775730716</c:v>
                  </c:pt>
                  <c:pt idx="13">
                    <c:v>1.565316740306244</c:v>
                  </c:pt>
                  <c:pt idx="14">
                    <c:v>1.8650785221174804</c:v>
                  </c:pt>
                  <c:pt idx="15">
                    <c:v>2.0032621989662935</c:v>
                  </c:pt>
                </c:numCache>
              </c:numRef>
            </c:plus>
            <c:minus>
              <c:numRef>
                <c:f>DATATABLE!$K$295:$K$310</c:f>
                <c:numCache>
                  <c:ptCount val="16"/>
                  <c:pt idx="0">
                    <c:v>1.609722880184794</c:v>
                  </c:pt>
                  <c:pt idx="1">
                    <c:v>2.0539147462295126</c:v>
                  </c:pt>
                  <c:pt idx="2">
                    <c:v>1.4733350500506504</c:v>
                  </c:pt>
                  <c:pt idx="3">
                    <c:v>1.4464225616594995</c:v>
                  </c:pt>
                  <c:pt idx="4">
                    <c:v>1.5084355589911613</c:v>
                  </c:pt>
                  <c:pt idx="5">
                    <c:v>1.4147181064916303</c:v>
                  </c:pt>
                  <c:pt idx="6">
                    <c:v>1.3846816818707808</c:v>
                  </c:pt>
                  <c:pt idx="7">
                    <c:v>1.7456396310022715</c:v>
                  </c:pt>
                  <c:pt idx="8">
                    <c:v>1.5527572896223418</c:v>
                  </c:pt>
                  <c:pt idx="9">
                    <c:v>1.708804308688805</c:v>
                  </c:pt>
                  <c:pt idx="10">
                    <c:v>1.2277354056222656</c:v>
                  </c:pt>
                  <c:pt idx="11">
                    <c:v>1.4876185733359026</c:v>
                  </c:pt>
                  <c:pt idx="12">
                    <c:v>1.569845775730716</c:v>
                  </c:pt>
                  <c:pt idx="13">
                    <c:v>1.565316740306244</c:v>
                  </c:pt>
                  <c:pt idx="14">
                    <c:v>1.8650785221174804</c:v>
                  </c:pt>
                  <c:pt idx="15">
                    <c:v>2.0032621989662935</c:v>
                  </c:pt>
                </c:numCache>
              </c:numRef>
            </c:minus>
            <c:noEndCap val="1"/>
          </c:errBars>
          <c:xVal>
            <c:numRef>
              <c:f>DATATABLE!$M$295:$M$310</c:f>
              <c:numCache>
                <c:ptCount val="16"/>
                <c:pt idx="0">
                  <c:v>10.975802928029239</c:v>
                </c:pt>
                <c:pt idx="1">
                  <c:v>11.890011690076971</c:v>
                </c:pt>
                <c:pt idx="2">
                  <c:v>175.60628684163368</c:v>
                </c:pt>
                <c:pt idx="3">
                  <c:v>125.76500192662996</c:v>
                </c:pt>
                <c:pt idx="4">
                  <c:v>273.90945630805925</c:v>
                </c:pt>
                <c:pt idx="5">
                  <c:v>97.49657095577254</c:v>
                </c:pt>
                <c:pt idx="6">
                  <c:v>106.09552413450689</c:v>
                </c:pt>
                <c:pt idx="7">
                  <c:v>159.54843712452183</c:v>
                </c:pt>
                <c:pt idx="8">
                  <c:v>467.94150932061615</c:v>
                </c:pt>
                <c:pt idx="9">
                  <c:v>109.7715031034894</c:v>
                </c:pt>
                <c:pt idx="10">
                  <c:v>289.82898289954403</c:v>
                </c:pt>
                <c:pt idx="11">
                  <c:v>1041.8700967591753</c:v>
                </c:pt>
                <c:pt idx="12">
                  <c:v>111.37722108608145</c:v>
                </c:pt>
                <c:pt idx="13">
                  <c:v>374.3493132866239</c:v>
                </c:pt>
                <c:pt idx="14">
                  <c:v>176.5977310463626</c:v>
                </c:pt>
                <c:pt idx="15">
                  <c:v>159.45701895110258</c:v>
                </c:pt>
              </c:numCache>
            </c:numRef>
          </c:xVal>
          <c:yVal>
            <c:numRef>
              <c:f>DATATABLE!$L$295:$L$310</c:f>
              <c:numCache>
                <c:ptCount val="16"/>
                <c:pt idx="0">
                  <c:v>6.354761460460078</c:v>
                </c:pt>
                <c:pt idx="1">
                  <c:v>-12.37712874326693</c:v>
                </c:pt>
                <c:pt idx="2">
                  <c:v>-9.64805546062455</c:v>
                </c:pt>
                <c:pt idx="3">
                  <c:v>3.893575444561569</c:v>
                </c:pt>
                <c:pt idx="4">
                  <c:v>-5.549383050544555</c:v>
                </c:pt>
                <c:pt idx="5">
                  <c:v>2.1817915298952597</c:v>
                </c:pt>
                <c:pt idx="6">
                  <c:v>-4.883136026970459</c:v>
                </c:pt>
                <c:pt idx="7">
                  <c:v>1.578389129170165</c:v>
                </c:pt>
                <c:pt idx="8">
                  <c:v>-7.295616986748544</c:v>
                </c:pt>
                <c:pt idx="9">
                  <c:v>6.479474610675861</c:v>
                </c:pt>
                <c:pt idx="10">
                  <c:v>3.8013368257297833</c:v>
                </c:pt>
                <c:pt idx="11">
                  <c:v>7.8863365148965405</c:v>
                </c:pt>
                <c:pt idx="12">
                  <c:v>4.1469272869068865</c:v>
                </c:pt>
                <c:pt idx="13">
                  <c:v>0.9462630325721471</c:v>
                </c:pt>
                <c:pt idx="14">
                  <c:v>-7.9548966549011455</c:v>
                </c:pt>
                <c:pt idx="15">
                  <c:v>-3.0408147968060915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2407"/>
        <c:crossesAt val="-80"/>
        <c:crossBetween val="midCat"/>
        <c:dispUnits/>
        <c:majorUnit val="200"/>
        <c:minorUnit val="50"/>
      </c:valAx>
      <c:valAx>
        <c:axId val="3609240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74951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DATATABLE!$K$312:$K$336</c:f>
                <c:numCache>
                  <c:ptCount val="25"/>
                  <c:pt idx="0">
                    <c:v>1.3852445836892713</c:v>
                  </c:pt>
                  <c:pt idx="1">
                    <c:v>1.5705626947459805</c:v>
                  </c:pt>
                  <c:pt idx="2">
                    <c:v>1.715125332788503</c:v>
                  </c:pt>
                  <c:pt idx="3">
                    <c:v>1.8096424946600909</c:v>
                  </c:pt>
                  <c:pt idx="4">
                    <c:v>1.4579441492690304</c:v>
                  </c:pt>
                  <c:pt idx="5">
                    <c:v>1.9344782561003804</c:v>
                  </c:pt>
                  <c:pt idx="6">
                    <c:v>1.9550147330327228</c:v>
                  </c:pt>
                  <c:pt idx="7">
                    <c:v>2.22943461219538</c:v>
                  </c:pt>
                  <c:pt idx="8">
                    <c:v>1.6326017765777578</c:v>
                  </c:pt>
                  <c:pt idx="9">
                    <c:v>1.5653791580216847</c:v>
                  </c:pt>
                  <c:pt idx="10">
                    <c:v>1.8216862326936312</c:v>
                  </c:pt>
                  <c:pt idx="11">
                    <c:v>1.7339782704561824</c:v>
                  </c:pt>
                  <c:pt idx="12">
                    <c:v>1.6025807827724226</c:v>
                  </c:pt>
                  <c:pt idx="13">
                    <c:v>1.2517533531319902</c:v>
                  </c:pt>
                  <c:pt idx="14">
                    <c:v>1.6156259073796253</c:v>
                  </c:pt>
                  <c:pt idx="15">
                    <c:v>1.5982188012009235</c:v>
                  </c:pt>
                  <c:pt idx="16">
                    <c:v>1.4640472198346188</c:v>
                  </c:pt>
                  <c:pt idx="17">
                    <c:v>2.1073449812558653</c:v>
                  </c:pt>
                  <c:pt idx="18">
                    <c:v>1.7275615350043072</c:v>
                  </c:pt>
                  <c:pt idx="19">
                    <c:v>1.6820266294592656</c:v>
                  </c:pt>
                  <c:pt idx="20">
                    <c:v>1.5571562940608352</c:v>
                  </c:pt>
                  <c:pt idx="21">
                    <c:v>1.8981422720709684</c:v>
                  </c:pt>
                  <c:pt idx="22">
                    <c:v>2.137456855660913</c:v>
                  </c:pt>
                  <c:pt idx="23">
                    <c:v>1.61839200724323</c:v>
                  </c:pt>
                  <c:pt idx="24">
                    <c:v>1.6251586331383905</c:v>
                  </c:pt>
                </c:numCache>
              </c:numRef>
            </c:plus>
            <c:minus>
              <c:numRef>
                <c:f>DATATABLE!$K$312:$K$336</c:f>
                <c:numCache>
                  <c:ptCount val="25"/>
                  <c:pt idx="0">
                    <c:v>1.3852445836892713</c:v>
                  </c:pt>
                  <c:pt idx="1">
                    <c:v>1.5705626947459805</c:v>
                  </c:pt>
                  <c:pt idx="2">
                    <c:v>1.715125332788503</c:v>
                  </c:pt>
                  <c:pt idx="3">
                    <c:v>1.8096424946600909</c:v>
                  </c:pt>
                  <c:pt idx="4">
                    <c:v>1.4579441492690304</c:v>
                  </c:pt>
                  <c:pt idx="5">
                    <c:v>1.9344782561003804</c:v>
                  </c:pt>
                  <c:pt idx="6">
                    <c:v>1.9550147330327228</c:v>
                  </c:pt>
                  <c:pt idx="7">
                    <c:v>2.22943461219538</c:v>
                  </c:pt>
                  <c:pt idx="8">
                    <c:v>1.6326017765777578</c:v>
                  </c:pt>
                  <c:pt idx="9">
                    <c:v>1.5653791580216847</c:v>
                  </c:pt>
                  <c:pt idx="10">
                    <c:v>1.8216862326936312</c:v>
                  </c:pt>
                  <c:pt idx="11">
                    <c:v>1.7339782704561824</c:v>
                  </c:pt>
                  <c:pt idx="12">
                    <c:v>1.6025807827724226</c:v>
                  </c:pt>
                  <c:pt idx="13">
                    <c:v>1.2517533531319902</c:v>
                  </c:pt>
                  <c:pt idx="14">
                    <c:v>1.6156259073796253</c:v>
                  </c:pt>
                  <c:pt idx="15">
                    <c:v>1.5982188012009235</c:v>
                  </c:pt>
                  <c:pt idx="16">
                    <c:v>1.4640472198346188</c:v>
                  </c:pt>
                  <c:pt idx="17">
                    <c:v>2.1073449812558653</c:v>
                  </c:pt>
                  <c:pt idx="18">
                    <c:v>1.7275615350043072</c:v>
                  </c:pt>
                  <c:pt idx="19">
                    <c:v>1.6820266294592656</c:v>
                  </c:pt>
                  <c:pt idx="20">
                    <c:v>1.5571562940608352</c:v>
                  </c:pt>
                  <c:pt idx="21">
                    <c:v>1.8981422720709684</c:v>
                  </c:pt>
                  <c:pt idx="22">
                    <c:v>2.137456855660913</c:v>
                  </c:pt>
                  <c:pt idx="23">
                    <c:v>1.61839200724323</c:v>
                  </c:pt>
                  <c:pt idx="24">
                    <c:v>1.6251586331383905</c:v>
                  </c:pt>
                </c:numCache>
              </c:numRef>
            </c:minus>
            <c:noEndCap val="1"/>
          </c:errBars>
          <c:xVal>
            <c:numRef>
              <c:f>DATATABLE!$M$312:$M$336</c:f>
              <c:numCache>
                <c:ptCount val="25"/>
                <c:pt idx="0">
                  <c:v>8.418423649210235</c:v>
                </c:pt>
                <c:pt idx="1">
                  <c:v>34.17252807249384</c:v>
                </c:pt>
                <c:pt idx="2">
                  <c:v>84.80392892579921</c:v>
                </c:pt>
                <c:pt idx="3">
                  <c:v>100.53142970459042</c:v>
                </c:pt>
                <c:pt idx="4">
                  <c:v>108.69613612090582</c:v>
                </c:pt>
                <c:pt idx="5">
                  <c:v>111.21964489619172</c:v>
                </c:pt>
                <c:pt idx="6">
                  <c:v>119.40087721772336</c:v>
                </c:pt>
                <c:pt idx="7">
                  <c:v>122.79831298865373</c:v>
                </c:pt>
                <c:pt idx="8">
                  <c:v>125.94063672497448</c:v>
                </c:pt>
                <c:pt idx="9">
                  <c:v>128.98091824635017</c:v>
                </c:pt>
                <c:pt idx="10">
                  <c:v>161.69082917752274</c:v>
                </c:pt>
                <c:pt idx="11">
                  <c:v>171.29377770645078</c:v>
                </c:pt>
                <c:pt idx="12">
                  <c:v>180.69093960246073</c:v>
                </c:pt>
                <c:pt idx="13">
                  <c:v>182.11458814586385</c:v>
                </c:pt>
                <c:pt idx="14">
                  <c:v>187.3520630334264</c:v>
                </c:pt>
                <c:pt idx="15">
                  <c:v>279.8601800758397</c:v>
                </c:pt>
                <c:pt idx="16">
                  <c:v>286.59159440424474</c:v>
                </c:pt>
                <c:pt idx="17">
                  <c:v>295.18137745250317</c:v>
                </c:pt>
                <c:pt idx="18">
                  <c:v>308.52463954222816</c:v>
                </c:pt>
                <c:pt idx="19">
                  <c:v>322.33774046971945</c:v>
                </c:pt>
                <c:pt idx="20">
                  <c:v>367.007970644798</c:v>
                </c:pt>
                <c:pt idx="21">
                  <c:v>386.78045552805816</c:v>
                </c:pt>
                <c:pt idx="22">
                  <c:v>312.22078692671215</c:v>
                </c:pt>
                <c:pt idx="23">
                  <c:v>567.7423498908751</c:v>
                </c:pt>
                <c:pt idx="24">
                  <c:v>2116.395137563004</c:v>
                </c:pt>
              </c:numCache>
            </c:numRef>
          </c:xVal>
          <c:yVal>
            <c:numRef>
              <c:f>DATATABLE!$L$312:$L$336</c:f>
              <c:numCache>
                <c:ptCount val="25"/>
                <c:pt idx="0">
                  <c:v>1.6407946703070657</c:v>
                </c:pt>
                <c:pt idx="1">
                  <c:v>3.862387296819402</c:v>
                </c:pt>
                <c:pt idx="2">
                  <c:v>5.790137224218927</c:v>
                </c:pt>
                <c:pt idx="3">
                  <c:v>0.5479891879625935</c:v>
                </c:pt>
                <c:pt idx="4">
                  <c:v>-0.051161856207927014</c:v>
                </c:pt>
                <c:pt idx="5">
                  <c:v>2.6723642257456595</c:v>
                </c:pt>
                <c:pt idx="6">
                  <c:v>4.923659537773605</c:v>
                </c:pt>
                <c:pt idx="7">
                  <c:v>-6.663931767491827</c:v>
                </c:pt>
                <c:pt idx="8">
                  <c:v>7.314423075529851</c:v>
                </c:pt>
                <c:pt idx="9">
                  <c:v>2.85972061004811</c:v>
                </c:pt>
                <c:pt idx="10">
                  <c:v>-0.5010596097429161</c:v>
                </c:pt>
                <c:pt idx="11">
                  <c:v>-2.7440846325862642</c:v>
                </c:pt>
                <c:pt idx="12">
                  <c:v>-7.848874088158509</c:v>
                </c:pt>
                <c:pt idx="13">
                  <c:v>-5.8507694447071055</c:v>
                </c:pt>
                <c:pt idx="14">
                  <c:v>-5.796579637783151</c:v>
                </c:pt>
                <c:pt idx="15">
                  <c:v>-4.604294161601708</c:v>
                </c:pt>
                <c:pt idx="16">
                  <c:v>-5.968227012521333</c:v>
                </c:pt>
                <c:pt idx="17">
                  <c:v>-2.667772012003545</c:v>
                </c:pt>
                <c:pt idx="18">
                  <c:v>-4.741360120837613</c:v>
                </c:pt>
                <c:pt idx="19">
                  <c:v>3.2277968842389972</c:v>
                </c:pt>
                <c:pt idx="20">
                  <c:v>0.6025924069555704</c:v>
                </c:pt>
                <c:pt idx="21">
                  <c:v>8.706777890656081</c:v>
                </c:pt>
                <c:pt idx="22">
                  <c:v>1.5660323725766638</c:v>
                </c:pt>
                <c:pt idx="23">
                  <c:v>-2.930972854240067</c:v>
                </c:pt>
                <c:pt idx="24">
                  <c:v>-1.9128042800295126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56396208"/>
        <c:axId val="37803825"/>
      </c:scatterChart>
      <c:valAx>
        <c:axId val="56396208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3825"/>
        <c:crossesAt val="-80"/>
        <c:crossBetween val="midCat"/>
        <c:dispUnits/>
        <c:majorUnit val="200"/>
      </c:valAx>
      <c:valAx>
        <c:axId val="3780382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9620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DATATABLE!$K$383:$K$405</c:f>
                <c:numCache>
                  <c:ptCount val="23"/>
                  <c:pt idx="0">
                    <c:v>1.5608161450519908</c:v>
                  </c:pt>
                  <c:pt idx="1">
                    <c:v>1.7291519561635216</c:v>
                  </c:pt>
                  <c:pt idx="2">
                    <c:v>1.7146002696510898</c:v>
                  </c:pt>
                  <c:pt idx="3">
                    <c:v>1.674192616243353</c:v>
                  </c:pt>
                  <c:pt idx="4">
                    <c:v>1.629782923625589</c:v>
                  </c:pt>
                  <c:pt idx="5">
                    <c:v>1.2743557618488666</c:v>
                  </c:pt>
                  <c:pt idx="6">
                    <c:v>1.864158014390771</c:v>
                  </c:pt>
                  <c:pt idx="7">
                    <c:v>1.2831316208994359</c:v>
                  </c:pt>
                  <c:pt idx="8">
                    <c:v>1.7886621592599905</c:v>
                  </c:pt>
                  <c:pt idx="9">
                    <c:v>1.3578409736370034</c:v>
                  </c:pt>
                  <c:pt idx="10">
                    <c:v>1.817136530568586</c:v>
                  </c:pt>
                  <c:pt idx="11">
                    <c:v>1.5916803141502456</c:v>
                  </c:pt>
                  <c:pt idx="12">
                    <c:v>1.3710052545468088</c:v>
                  </c:pt>
                  <c:pt idx="13">
                    <c:v>1.7625014851119225</c:v>
                  </c:pt>
                  <c:pt idx="14">
                    <c:v>1.8014405766231256</c:v>
                  </c:pt>
                  <c:pt idx="15">
                    <c:v>1.720140215304422</c:v>
                  </c:pt>
                  <c:pt idx="16">
                    <c:v>1.833719912154308</c:v>
                  </c:pt>
                  <c:pt idx="17">
                    <c:v>1.400002927858246</c:v>
                  </c:pt>
                  <c:pt idx="18">
                    <c:v>1.518920948159197</c:v>
                  </c:pt>
                  <c:pt idx="19">
                    <c:v>1.8436293663925962</c:v>
                  </c:pt>
                  <c:pt idx="20">
                    <c:v>1.2453411649193669</c:v>
                  </c:pt>
                  <c:pt idx="21">
                    <c:v>1.8352273459476542</c:v>
                  </c:pt>
                  <c:pt idx="22">
                    <c:v>1.5204808283075764</c:v>
                  </c:pt>
                </c:numCache>
              </c:numRef>
            </c:plus>
            <c:minus>
              <c:numRef>
                <c:f>DATATABLE!$K$383:$K$405</c:f>
                <c:numCache>
                  <c:ptCount val="23"/>
                  <c:pt idx="0">
                    <c:v>1.5608161450519908</c:v>
                  </c:pt>
                  <c:pt idx="1">
                    <c:v>1.7291519561635216</c:v>
                  </c:pt>
                  <c:pt idx="2">
                    <c:v>1.7146002696510898</c:v>
                  </c:pt>
                  <c:pt idx="3">
                    <c:v>1.674192616243353</c:v>
                  </c:pt>
                  <c:pt idx="4">
                    <c:v>1.629782923625589</c:v>
                  </c:pt>
                  <c:pt idx="5">
                    <c:v>1.2743557618488666</c:v>
                  </c:pt>
                  <c:pt idx="6">
                    <c:v>1.864158014390771</c:v>
                  </c:pt>
                  <c:pt idx="7">
                    <c:v>1.2831316208994359</c:v>
                  </c:pt>
                  <c:pt idx="8">
                    <c:v>1.7886621592599905</c:v>
                  </c:pt>
                  <c:pt idx="9">
                    <c:v>1.3578409736370034</c:v>
                  </c:pt>
                  <c:pt idx="10">
                    <c:v>1.817136530568586</c:v>
                  </c:pt>
                  <c:pt idx="11">
                    <c:v>1.5916803141502456</c:v>
                  </c:pt>
                  <c:pt idx="12">
                    <c:v>1.3710052545468088</c:v>
                  </c:pt>
                  <c:pt idx="13">
                    <c:v>1.7625014851119225</c:v>
                  </c:pt>
                  <c:pt idx="14">
                    <c:v>1.8014405766231256</c:v>
                  </c:pt>
                  <c:pt idx="15">
                    <c:v>1.720140215304422</c:v>
                  </c:pt>
                  <c:pt idx="16">
                    <c:v>1.833719912154308</c:v>
                  </c:pt>
                  <c:pt idx="17">
                    <c:v>1.400002927858246</c:v>
                  </c:pt>
                  <c:pt idx="18">
                    <c:v>1.518920948159197</c:v>
                  </c:pt>
                  <c:pt idx="19">
                    <c:v>1.8436293663925962</c:v>
                  </c:pt>
                  <c:pt idx="20">
                    <c:v>1.2453411649193669</c:v>
                  </c:pt>
                  <c:pt idx="21">
                    <c:v>1.8352273459476542</c:v>
                  </c:pt>
                  <c:pt idx="22">
                    <c:v>1.5204808283075764</c:v>
                  </c:pt>
                </c:numCache>
              </c:numRef>
            </c:minus>
            <c:noEndCap val="1"/>
          </c:errBars>
          <c:xVal>
            <c:numRef>
              <c:f>DATATABLE!$M$383:$M$405</c:f>
              <c:numCache>
                <c:ptCount val="23"/>
                <c:pt idx="0">
                  <c:v>31.669075000684927</c:v>
                </c:pt>
                <c:pt idx="1">
                  <c:v>34.393310325070615</c:v>
                </c:pt>
                <c:pt idx="2">
                  <c:v>51.24845132398944</c:v>
                </c:pt>
                <c:pt idx="3">
                  <c:v>52.319128750316914</c:v>
                </c:pt>
                <c:pt idx="4">
                  <c:v>53.15531358394931</c:v>
                </c:pt>
                <c:pt idx="5">
                  <c:v>61.75075657662636</c:v>
                </c:pt>
                <c:pt idx="6">
                  <c:v>67.89113518892113</c:v>
                </c:pt>
                <c:pt idx="7">
                  <c:v>80.89679943411063</c:v>
                </c:pt>
                <c:pt idx="8">
                  <c:v>94.23006726228517</c:v>
                </c:pt>
                <c:pt idx="9">
                  <c:v>85.0599586207517</c:v>
                </c:pt>
                <c:pt idx="10">
                  <c:v>88.9966981382158</c:v>
                </c:pt>
                <c:pt idx="11">
                  <c:v>96.85779767095084</c:v>
                </c:pt>
                <c:pt idx="12">
                  <c:v>104.57810983266867</c:v>
                </c:pt>
                <c:pt idx="13">
                  <c:v>106.15398645974247</c:v>
                </c:pt>
                <c:pt idx="14">
                  <c:v>112.5393742742825</c:v>
                </c:pt>
                <c:pt idx="15">
                  <c:v>178.91324899689843</c:v>
                </c:pt>
                <c:pt idx="16">
                  <c:v>186.84448788751567</c:v>
                </c:pt>
                <c:pt idx="17">
                  <c:v>262.6759748111288</c:v>
                </c:pt>
                <c:pt idx="18">
                  <c:v>282.7537578080857</c:v>
                </c:pt>
                <c:pt idx="19">
                  <c:v>306.9130145953059</c:v>
                </c:pt>
                <c:pt idx="20">
                  <c:v>344.9505575931237</c:v>
                </c:pt>
                <c:pt idx="21">
                  <c:v>1044.369834699342</c:v>
                </c:pt>
                <c:pt idx="22">
                  <c:v>1876.4278732619946</c:v>
                </c:pt>
              </c:numCache>
            </c:numRef>
          </c:xVal>
          <c:yVal>
            <c:numRef>
              <c:f>DATATABLE!$L$383:$L$405</c:f>
              <c:numCache>
                <c:ptCount val="23"/>
                <c:pt idx="0">
                  <c:v>7.914062404929289</c:v>
                </c:pt>
                <c:pt idx="1">
                  <c:v>2.824151947479513</c:v>
                </c:pt>
                <c:pt idx="2">
                  <c:v>9.712438314856442</c:v>
                </c:pt>
                <c:pt idx="3">
                  <c:v>5.965628155407997</c:v>
                </c:pt>
                <c:pt idx="4">
                  <c:v>3.5066040354939423</c:v>
                </c:pt>
                <c:pt idx="5">
                  <c:v>10.877389383240654</c:v>
                </c:pt>
                <c:pt idx="6">
                  <c:v>12.59129180346017</c:v>
                </c:pt>
                <c:pt idx="7">
                  <c:v>9.76103513581048</c:v>
                </c:pt>
                <c:pt idx="8">
                  <c:v>2.572452443444816</c:v>
                </c:pt>
                <c:pt idx="9">
                  <c:v>6.122743184346112</c:v>
                </c:pt>
                <c:pt idx="10">
                  <c:v>9.856601989612113</c:v>
                </c:pt>
                <c:pt idx="11">
                  <c:v>11.64126059108126</c:v>
                </c:pt>
                <c:pt idx="12">
                  <c:v>5.083641024453999</c:v>
                </c:pt>
                <c:pt idx="13">
                  <c:v>8.845707470132336</c:v>
                </c:pt>
                <c:pt idx="14">
                  <c:v>5.634534428175274</c:v>
                </c:pt>
                <c:pt idx="15">
                  <c:v>-8.038582120008764</c:v>
                </c:pt>
                <c:pt idx="16">
                  <c:v>-5.518552216928453</c:v>
                </c:pt>
                <c:pt idx="17">
                  <c:v>-2.208509588039443</c:v>
                </c:pt>
                <c:pt idx="18">
                  <c:v>-5.368647646104253</c:v>
                </c:pt>
                <c:pt idx="19">
                  <c:v>-0.535201382001161</c:v>
                </c:pt>
                <c:pt idx="20">
                  <c:v>3.2016521642122866</c:v>
                </c:pt>
                <c:pt idx="21">
                  <c:v>11.422405096429866</c:v>
                </c:pt>
                <c:pt idx="22">
                  <c:v>-3.8381230953962406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0955"/>
        <c:crossesAt val="-80"/>
        <c:crossBetween val="midCat"/>
        <c:dispUnits/>
        <c:majorUnit val="200"/>
        <c:minorUnit val="50"/>
      </c:valAx>
      <c:valAx>
        <c:axId val="4221095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010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DATATABLE!$K$338:$K$363</c:f>
                <c:numCache>
                  <c:ptCount val="26"/>
                  <c:pt idx="0">
                    <c:v>1.783455032460246</c:v>
                  </c:pt>
                  <c:pt idx="1">
                    <c:v>1.1476786914954573</c:v>
                  </c:pt>
                  <c:pt idx="2">
                    <c:v>1.3225673771199986</c:v>
                  </c:pt>
                  <c:pt idx="3">
                    <c:v>1.3613648337018613</c:v>
                  </c:pt>
                  <c:pt idx="4">
                    <c:v>1.9367856442253917</c:v>
                  </c:pt>
                  <c:pt idx="5">
                    <c:v>1.368079758168328</c:v>
                  </c:pt>
                  <c:pt idx="6">
                    <c:v>1.4265621241671411</c:v>
                  </c:pt>
                  <c:pt idx="7">
                    <c:v>0.9503048692260929</c:v>
                  </c:pt>
                  <c:pt idx="8">
                    <c:v>1.581116483861944</c:v>
                  </c:pt>
                  <c:pt idx="9">
                    <c:v>1.4491398657812127</c:v>
                  </c:pt>
                  <c:pt idx="10">
                    <c:v>1.3392197012851437</c:v>
                  </c:pt>
                  <c:pt idx="11">
                    <c:v>1.1173794448104957</c:v>
                  </c:pt>
                  <c:pt idx="12">
                    <c:v>1.2758955731795307</c:v>
                  </c:pt>
                  <c:pt idx="13">
                    <c:v>1.251532674975131</c:v>
                  </c:pt>
                  <c:pt idx="14">
                    <c:v>1.1715020060354409</c:v>
                  </c:pt>
                  <c:pt idx="15">
                    <c:v>1.4678742419949042</c:v>
                  </c:pt>
                  <c:pt idx="16">
                    <c:v>1.1332300968036613</c:v>
                  </c:pt>
                  <c:pt idx="17">
                    <c:v>1.345888470496437</c:v>
                  </c:pt>
                  <c:pt idx="18">
                    <c:v>1.2526670723944644</c:v>
                  </c:pt>
                  <c:pt idx="19">
                    <c:v>1.3962937064992964</c:v>
                  </c:pt>
                  <c:pt idx="20">
                    <c:v>1.790112275661393</c:v>
                  </c:pt>
                  <c:pt idx="21">
                    <c:v>1.0160477161635928</c:v>
                  </c:pt>
                  <c:pt idx="22">
                    <c:v>1.5764832709674863</c:v>
                  </c:pt>
                  <c:pt idx="23">
                    <c:v>1.2656756321216562</c:v>
                  </c:pt>
                  <c:pt idx="24">
                    <c:v>1.4695228957550839</c:v>
                  </c:pt>
                  <c:pt idx="25">
                    <c:v>1.389324965074266</c:v>
                  </c:pt>
                </c:numCache>
              </c:numRef>
            </c:plus>
            <c:minus>
              <c:numRef>
                <c:f>DATATABLE!$K$338:$K$363</c:f>
                <c:numCache>
                  <c:ptCount val="26"/>
                  <c:pt idx="0">
                    <c:v>1.783455032460246</c:v>
                  </c:pt>
                  <c:pt idx="1">
                    <c:v>1.1476786914954573</c:v>
                  </c:pt>
                  <c:pt idx="2">
                    <c:v>1.3225673771199986</c:v>
                  </c:pt>
                  <c:pt idx="3">
                    <c:v>1.3613648337018613</c:v>
                  </c:pt>
                  <c:pt idx="4">
                    <c:v>1.9367856442253917</c:v>
                  </c:pt>
                  <c:pt idx="5">
                    <c:v>1.368079758168328</c:v>
                  </c:pt>
                  <c:pt idx="6">
                    <c:v>1.4265621241671411</c:v>
                  </c:pt>
                  <c:pt idx="7">
                    <c:v>0.9503048692260929</c:v>
                  </c:pt>
                  <c:pt idx="8">
                    <c:v>1.581116483861944</c:v>
                  </c:pt>
                  <c:pt idx="9">
                    <c:v>1.4491398657812127</c:v>
                  </c:pt>
                  <c:pt idx="10">
                    <c:v>1.3392197012851437</c:v>
                  </c:pt>
                  <c:pt idx="11">
                    <c:v>1.1173794448104957</c:v>
                  </c:pt>
                  <c:pt idx="12">
                    <c:v>1.2758955731795307</c:v>
                  </c:pt>
                  <c:pt idx="13">
                    <c:v>1.251532674975131</c:v>
                  </c:pt>
                  <c:pt idx="14">
                    <c:v>1.1715020060354409</c:v>
                  </c:pt>
                  <c:pt idx="15">
                    <c:v>1.4678742419949042</c:v>
                  </c:pt>
                  <c:pt idx="16">
                    <c:v>1.1332300968036613</c:v>
                  </c:pt>
                  <c:pt idx="17">
                    <c:v>1.345888470496437</c:v>
                  </c:pt>
                  <c:pt idx="18">
                    <c:v>1.2526670723944644</c:v>
                  </c:pt>
                  <c:pt idx="19">
                    <c:v>1.3962937064992964</c:v>
                  </c:pt>
                  <c:pt idx="20">
                    <c:v>1.790112275661393</c:v>
                  </c:pt>
                  <c:pt idx="21">
                    <c:v>1.0160477161635928</c:v>
                  </c:pt>
                  <c:pt idx="22">
                    <c:v>1.5764832709674863</c:v>
                  </c:pt>
                  <c:pt idx="23">
                    <c:v>1.2656756321216562</c:v>
                  </c:pt>
                  <c:pt idx="24">
                    <c:v>1.4695228957550839</c:v>
                  </c:pt>
                  <c:pt idx="25">
                    <c:v>1.389324965074266</c:v>
                  </c:pt>
                </c:numCache>
              </c:numRef>
            </c:minus>
            <c:noEndCap val="1"/>
          </c:errBars>
          <c:xVal>
            <c:numRef>
              <c:f>DATATABLE!$M$338:$M$363</c:f>
              <c:numCache>
                <c:ptCount val="26"/>
                <c:pt idx="0">
                  <c:v>8.794681810097307</c:v>
                </c:pt>
                <c:pt idx="1">
                  <c:v>13.973339220890317</c:v>
                </c:pt>
                <c:pt idx="2">
                  <c:v>151.03606004340267</c:v>
                </c:pt>
                <c:pt idx="3">
                  <c:v>82.93304050245663</c:v>
                </c:pt>
                <c:pt idx="4">
                  <c:v>83.25570352425369</c:v>
                </c:pt>
                <c:pt idx="5">
                  <c:v>102.35083362070779</c:v>
                </c:pt>
                <c:pt idx="6">
                  <c:v>109.85580605913887</c:v>
                </c:pt>
                <c:pt idx="7">
                  <c:v>113.17227546750638</c:v>
                </c:pt>
                <c:pt idx="8">
                  <c:v>116.3431893148463</c:v>
                </c:pt>
                <c:pt idx="9">
                  <c:v>155.4307820168402</c:v>
                </c:pt>
                <c:pt idx="10">
                  <c:v>118.66530171328483</c:v>
                </c:pt>
                <c:pt idx="11">
                  <c:v>137.79098214261313</c:v>
                </c:pt>
                <c:pt idx="12">
                  <c:v>144.53298044007948</c:v>
                </c:pt>
                <c:pt idx="13">
                  <c:v>175.14950566267336</c:v>
                </c:pt>
                <c:pt idx="14">
                  <c:v>156.68113123240195</c:v>
                </c:pt>
                <c:pt idx="15">
                  <c:v>161.79895010382407</c:v>
                </c:pt>
                <c:pt idx="16">
                  <c:v>167.79044177084822</c:v>
                </c:pt>
                <c:pt idx="17">
                  <c:v>183.90737176155326</c:v>
                </c:pt>
                <c:pt idx="18">
                  <c:v>147.12082648966054</c:v>
                </c:pt>
                <c:pt idx="19">
                  <c:v>610.9200835410239</c:v>
                </c:pt>
                <c:pt idx="20">
                  <c:v>661.5871360884956</c:v>
                </c:pt>
                <c:pt idx="21">
                  <c:v>979.5873732632798</c:v>
                </c:pt>
                <c:pt idx="22">
                  <c:v>1029.2804850078785</c:v>
                </c:pt>
                <c:pt idx="23">
                  <c:v>1331.4073943618453</c:v>
                </c:pt>
                <c:pt idx="24">
                  <c:v>2022.7330297022609</c:v>
                </c:pt>
                <c:pt idx="25">
                  <c:v>2741.1169989881923</c:v>
                </c:pt>
              </c:numCache>
            </c:numRef>
          </c:xVal>
          <c:yVal>
            <c:numRef>
              <c:f>DATATABLE!$L$338:$L$363</c:f>
              <c:numCache>
                <c:ptCount val="26"/>
                <c:pt idx="0">
                  <c:v>-2.6994536308929904</c:v>
                </c:pt>
                <c:pt idx="1">
                  <c:v>6.172674335286653</c:v>
                </c:pt>
                <c:pt idx="2">
                  <c:v>-6.390031426690391</c:v>
                </c:pt>
                <c:pt idx="3">
                  <c:v>-0.2881924171224355</c:v>
                </c:pt>
                <c:pt idx="4">
                  <c:v>8.141016487181219</c:v>
                </c:pt>
                <c:pt idx="5">
                  <c:v>2.7109652014948074</c:v>
                </c:pt>
                <c:pt idx="6">
                  <c:v>4.708872650577599</c:v>
                </c:pt>
                <c:pt idx="7">
                  <c:v>-3.0807324468914663</c:v>
                </c:pt>
                <c:pt idx="8">
                  <c:v>1.8520293231386369</c:v>
                </c:pt>
                <c:pt idx="9">
                  <c:v>6.604043195933861</c:v>
                </c:pt>
                <c:pt idx="10">
                  <c:v>0.7318066533715577</c:v>
                </c:pt>
                <c:pt idx="11">
                  <c:v>-1.873550367097155</c:v>
                </c:pt>
                <c:pt idx="12">
                  <c:v>-3.506435242339424</c:v>
                </c:pt>
                <c:pt idx="13">
                  <c:v>1.9208967253795166</c:v>
                </c:pt>
                <c:pt idx="14">
                  <c:v>2.3483738441735005</c:v>
                </c:pt>
                <c:pt idx="15">
                  <c:v>-0.016995570473988364</c:v>
                </c:pt>
                <c:pt idx="16">
                  <c:v>1.672261693221077</c:v>
                </c:pt>
                <c:pt idx="17">
                  <c:v>-3.585483581149652</c:v>
                </c:pt>
                <c:pt idx="18">
                  <c:v>4.403346750544745</c:v>
                </c:pt>
                <c:pt idx="19">
                  <c:v>-4.758851888289862</c:v>
                </c:pt>
                <c:pt idx="20">
                  <c:v>0.9957079677028517</c:v>
                </c:pt>
                <c:pt idx="21">
                  <c:v>7.192779282107241</c:v>
                </c:pt>
                <c:pt idx="22">
                  <c:v>3.0830898712755674</c:v>
                </c:pt>
                <c:pt idx="23">
                  <c:v>-7.347711142706404</c:v>
                </c:pt>
                <c:pt idx="24">
                  <c:v>-8.562159723390605</c:v>
                </c:pt>
                <c:pt idx="25">
                  <c:v>-7.137798967779797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4354276"/>
        <c:axId val="63644165"/>
      </c:scatterChart>
      <c:valAx>
        <c:axId val="4435427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4165"/>
        <c:crossesAt val="-80"/>
        <c:crossBetween val="midCat"/>
        <c:dispUnits/>
        <c:majorUnit val="200"/>
        <c:minorUnit val="50"/>
      </c:valAx>
      <c:valAx>
        <c:axId val="6364416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35427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25"/>
          <c:w val="0.88425"/>
          <c:h val="0.929"/>
        </c:manualLayout>
      </c:layout>
      <c:scatterChart>
        <c:scatterStyle val="lineMarker"/>
        <c:varyColors val="0"/>
        <c:ser>
          <c:idx val="29"/>
          <c:order val="0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0"/>
          <c:order val="1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2"/>
          <c:tx>
            <c:v>SA01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DATATABLE!$M$4:$M$23</c:f>
              <c:numCache>
                <c:ptCount val="20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</c:numCache>
            </c:numRef>
          </c:xVal>
          <c:yVal>
            <c:numRef>
              <c:f>DATATABLE!$L$4:$L$23</c:f>
              <c:numCache>
                <c:ptCount val="20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8"/>
          <c:order val="10"/>
          <c:tx>
            <c:v>SA02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DATATABLE!$M$25:$M$49</c:f>
              <c:numCache>
                <c:ptCount val="25"/>
                <c:pt idx="0">
                  <c:v>4.84196928456316</c:v>
                </c:pt>
                <c:pt idx="1">
                  <c:v>5.798302650199612</c:v>
                </c:pt>
                <c:pt idx="2">
                  <c:v>7.561517285353058</c:v>
                </c:pt>
                <c:pt idx="3">
                  <c:v>9.356118894259188</c:v>
                </c:pt>
                <c:pt idx="4">
                  <c:v>13.023718091513151</c:v>
                </c:pt>
                <c:pt idx="5">
                  <c:v>16.33009894983789</c:v>
                </c:pt>
                <c:pt idx="6">
                  <c:v>15.78430070056927</c:v>
                </c:pt>
                <c:pt idx="7">
                  <c:v>16.61024100565625</c:v>
                </c:pt>
                <c:pt idx="8">
                  <c:v>17.354393821886106</c:v>
                </c:pt>
                <c:pt idx="9">
                  <c:v>17.20735354556253</c:v>
                </c:pt>
                <c:pt idx="10">
                  <c:v>18.49207165820756</c:v>
                </c:pt>
                <c:pt idx="11">
                  <c:v>61.12433641797451</c:v>
                </c:pt>
                <c:pt idx="12">
                  <c:v>81.81889603864495</c:v>
                </c:pt>
                <c:pt idx="13">
                  <c:v>108.06191825142747</c:v>
                </c:pt>
                <c:pt idx="14">
                  <c:v>158.25057493733487</c:v>
                </c:pt>
                <c:pt idx="15">
                  <c:v>164.32332719767712</c:v>
                </c:pt>
                <c:pt idx="16">
                  <c:v>166.01207055712686</c:v>
                </c:pt>
                <c:pt idx="17">
                  <c:v>167.57419203899966</c:v>
                </c:pt>
                <c:pt idx="18">
                  <c:v>170.88806050750077</c:v>
                </c:pt>
                <c:pt idx="19">
                  <c:v>184.07960272587886</c:v>
                </c:pt>
                <c:pt idx="20">
                  <c:v>306.89565109675607</c:v>
                </c:pt>
                <c:pt idx="21">
                  <c:v>311.8117318057024</c:v>
                </c:pt>
                <c:pt idx="22">
                  <c:v>312.96506237843255</c:v>
                </c:pt>
                <c:pt idx="23">
                  <c:v>532.3674151833517</c:v>
                </c:pt>
                <c:pt idx="24">
                  <c:v>1606.9868876403373</c:v>
                </c:pt>
              </c:numCache>
            </c:numRef>
          </c:xVal>
          <c:yVal>
            <c:numRef>
              <c:f>DATATABLE!$L$25:$L$49</c:f>
              <c:numCache>
                <c:ptCount val="25"/>
                <c:pt idx="0">
                  <c:v>8.073124476172566</c:v>
                </c:pt>
                <c:pt idx="1">
                  <c:v>6.337557720214359</c:v>
                </c:pt>
                <c:pt idx="2">
                  <c:v>4.052294899676045</c:v>
                </c:pt>
                <c:pt idx="3">
                  <c:v>9.458571196737964</c:v>
                </c:pt>
                <c:pt idx="4">
                  <c:v>10.666152613207114</c:v>
                </c:pt>
                <c:pt idx="5">
                  <c:v>4.292122710671008</c:v>
                </c:pt>
                <c:pt idx="6">
                  <c:v>8.934027295823022</c:v>
                </c:pt>
                <c:pt idx="7">
                  <c:v>8.72663351768308</c:v>
                </c:pt>
                <c:pt idx="8">
                  <c:v>7.3505661231579635</c:v>
                </c:pt>
                <c:pt idx="9">
                  <c:v>9.901530535433611</c:v>
                </c:pt>
                <c:pt idx="10">
                  <c:v>11.203679539050526</c:v>
                </c:pt>
                <c:pt idx="11">
                  <c:v>9.54358006324405</c:v>
                </c:pt>
                <c:pt idx="12">
                  <c:v>13.281155935384348</c:v>
                </c:pt>
                <c:pt idx="13">
                  <c:v>3.471861675438425</c:v>
                </c:pt>
                <c:pt idx="14">
                  <c:v>12.369679559801927</c:v>
                </c:pt>
                <c:pt idx="15">
                  <c:v>1.3741979618334448</c:v>
                </c:pt>
                <c:pt idx="16">
                  <c:v>4.065155001510589</c:v>
                </c:pt>
                <c:pt idx="17">
                  <c:v>5.353219816187948</c:v>
                </c:pt>
                <c:pt idx="18">
                  <c:v>2.6398917802686652</c:v>
                </c:pt>
                <c:pt idx="19">
                  <c:v>4.790282171697501</c:v>
                </c:pt>
                <c:pt idx="20">
                  <c:v>-4.495896625865382</c:v>
                </c:pt>
                <c:pt idx="21">
                  <c:v>-1.8897378818613315</c:v>
                </c:pt>
                <c:pt idx="22">
                  <c:v>-4.130391447885985</c:v>
                </c:pt>
                <c:pt idx="23">
                  <c:v>-4.102934866390929</c:v>
                </c:pt>
                <c:pt idx="24">
                  <c:v>2.900610293489513</c:v>
                </c:pt>
              </c:numCache>
            </c:numRef>
          </c:yVal>
          <c:smooth val="0"/>
        </c:ser>
        <c:ser>
          <c:idx val="9"/>
          <c:order val="11"/>
          <c:tx>
            <c:v>SA03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DATATABLE!$M$51:$M$77</c:f>
              <c:numCache>
                <c:ptCount val="27"/>
                <c:pt idx="0">
                  <c:v>9.496434026410427</c:v>
                </c:pt>
                <c:pt idx="1">
                  <c:v>12.03633952581877</c:v>
                </c:pt>
                <c:pt idx="2">
                  <c:v>58.29071263600447</c:v>
                </c:pt>
                <c:pt idx="3">
                  <c:v>58.29071263600447</c:v>
                </c:pt>
                <c:pt idx="4">
                  <c:v>107.108105121766</c:v>
                </c:pt>
                <c:pt idx="5">
                  <c:v>223.11739656207453</c:v>
                </c:pt>
                <c:pt idx="6">
                  <c:v>301.0177478340039</c:v>
                </c:pt>
                <c:pt idx="7">
                  <c:v>304.9715489557434</c:v>
                </c:pt>
                <c:pt idx="8">
                  <c:v>307.17334990056776</c:v>
                </c:pt>
                <c:pt idx="9">
                  <c:v>308.98466236004975</c:v>
                </c:pt>
                <c:pt idx="10">
                  <c:v>308.98466236004975</c:v>
                </c:pt>
                <c:pt idx="11">
                  <c:v>308.98466236004975</c:v>
                </c:pt>
                <c:pt idx="12">
                  <c:v>314.3705307176673</c:v>
                </c:pt>
                <c:pt idx="13">
                  <c:v>315.2400989761434</c:v>
                </c:pt>
                <c:pt idx="14">
                  <c:v>316.2614428048748</c:v>
                </c:pt>
                <c:pt idx="15">
                  <c:v>316.7461458706413</c:v>
                </c:pt>
                <c:pt idx="16">
                  <c:v>318.26986496782126</c:v>
                </c:pt>
                <c:pt idx="17">
                  <c:v>320.26170230361015</c:v>
                </c:pt>
                <c:pt idx="18">
                  <c:v>323.3658868686018</c:v>
                </c:pt>
                <c:pt idx="19">
                  <c:v>319.4629242946865</c:v>
                </c:pt>
                <c:pt idx="20">
                  <c:v>320.47181772468775</c:v>
                </c:pt>
                <c:pt idx="21">
                  <c:v>490.4926489757755</c:v>
                </c:pt>
                <c:pt idx="22">
                  <c:v>658.5853677640198</c:v>
                </c:pt>
                <c:pt idx="23">
                  <c:v>774.8203916021642</c:v>
                </c:pt>
                <c:pt idx="24">
                  <c:v>1504.96498570644</c:v>
                </c:pt>
                <c:pt idx="25">
                  <c:v>2830.958624244119</c:v>
                </c:pt>
                <c:pt idx="26">
                  <c:v>658.5853677640198</c:v>
                </c:pt>
              </c:numCache>
            </c:numRef>
          </c:xVal>
          <c:yVal>
            <c:numRef>
              <c:f>DATATABLE!$L$51:$L$77</c:f>
              <c:numCache>
                <c:ptCount val="27"/>
                <c:pt idx="0">
                  <c:v>5.877222838356654</c:v>
                </c:pt>
                <c:pt idx="1">
                  <c:v>2.330391553301591</c:v>
                </c:pt>
                <c:pt idx="2">
                  <c:v>-10.478300003156882</c:v>
                </c:pt>
                <c:pt idx="3">
                  <c:v>6.473385735691649</c:v>
                </c:pt>
                <c:pt idx="4">
                  <c:v>4.48675335740587</c:v>
                </c:pt>
                <c:pt idx="5">
                  <c:v>0.18574830919635343</c:v>
                </c:pt>
                <c:pt idx="6">
                  <c:v>-4.113232886322172</c:v>
                </c:pt>
                <c:pt idx="7">
                  <c:v>0.2523551992597899</c:v>
                </c:pt>
                <c:pt idx="8">
                  <c:v>-2.181315157332132</c:v>
                </c:pt>
                <c:pt idx="9">
                  <c:v>-5.025618260797416</c:v>
                </c:pt>
                <c:pt idx="10">
                  <c:v>-2.892834364634745</c:v>
                </c:pt>
                <c:pt idx="11">
                  <c:v>-0.11380936485419002</c:v>
                </c:pt>
                <c:pt idx="12">
                  <c:v>-1.2634252603946023</c:v>
                </c:pt>
                <c:pt idx="13">
                  <c:v>-7.53459748835419</c:v>
                </c:pt>
                <c:pt idx="14">
                  <c:v>-4.496864172007476</c:v>
                </c:pt>
                <c:pt idx="15">
                  <c:v>-1.4005458218055107</c:v>
                </c:pt>
                <c:pt idx="16">
                  <c:v>-4.052422131678136</c:v>
                </c:pt>
                <c:pt idx="17">
                  <c:v>-4.526028695857854</c:v>
                </c:pt>
                <c:pt idx="18">
                  <c:v>-1.0439028457362116</c:v>
                </c:pt>
                <c:pt idx="19">
                  <c:v>-4.013112610114745</c:v>
                </c:pt>
                <c:pt idx="20">
                  <c:v>-4.182682758124524</c:v>
                </c:pt>
                <c:pt idx="21">
                  <c:v>-6.175512822442465</c:v>
                </c:pt>
                <c:pt idx="22">
                  <c:v>8.639216893172907</c:v>
                </c:pt>
                <c:pt idx="23">
                  <c:v>2.084648846575642</c:v>
                </c:pt>
                <c:pt idx="24">
                  <c:v>-11.603458296416091</c:v>
                </c:pt>
                <c:pt idx="25">
                  <c:v>3.0382417905397743</c:v>
                </c:pt>
                <c:pt idx="26">
                  <c:v>-2.9683394501564218</c:v>
                </c:pt>
              </c:numCache>
            </c:numRef>
          </c:yVal>
          <c:smooth val="0"/>
        </c:ser>
        <c:ser>
          <c:idx val="10"/>
          <c:order val="12"/>
          <c:tx>
            <c:v>SA04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DATATABLE!$M$79:$M$95</c:f>
              <c:numCache>
                <c:ptCount val="17"/>
                <c:pt idx="0">
                  <c:v>8.055970574613003</c:v>
                </c:pt>
                <c:pt idx="1">
                  <c:v>6.028616543587824</c:v>
                </c:pt>
                <c:pt idx="2">
                  <c:v>11.9437347055833</c:v>
                </c:pt>
                <c:pt idx="3">
                  <c:v>14.000468281814776</c:v>
                </c:pt>
                <c:pt idx="4">
                  <c:v>14.94349030922675</c:v>
                </c:pt>
                <c:pt idx="5">
                  <c:v>16.11231304535947</c:v>
                </c:pt>
                <c:pt idx="6">
                  <c:v>16.92128418941684</c:v>
                </c:pt>
                <c:pt idx="7">
                  <c:v>81.84006871626521</c:v>
                </c:pt>
                <c:pt idx="8">
                  <c:v>81.84806786133584</c:v>
                </c:pt>
                <c:pt idx="9">
                  <c:v>84.20679854628129</c:v>
                </c:pt>
                <c:pt idx="10">
                  <c:v>84.73326743393359</c:v>
                </c:pt>
                <c:pt idx="11">
                  <c:v>107.68815366218709</c:v>
                </c:pt>
                <c:pt idx="12">
                  <c:v>157.02307022591722</c:v>
                </c:pt>
                <c:pt idx="13">
                  <c:v>223.72658861773056</c:v>
                </c:pt>
                <c:pt idx="14">
                  <c:v>268.0694634815786</c:v>
                </c:pt>
                <c:pt idx="15">
                  <c:v>309.35078132811594</c:v>
                </c:pt>
                <c:pt idx="16">
                  <c:v>324.8292082798389</c:v>
                </c:pt>
              </c:numCache>
            </c:numRef>
          </c:xVal>
          <c:yVal>
            <c:numRef>
              <c:f>DATATABLE!$L$79:$L$95</c:f>
              <c:numCache>
                <c:ptCount val="17"/>
                <c:pt idx="0">
                  <c:v>10.283430878181044</c:v>
                </c:pt>
                <c:pt idx="1">
                  <c:v>8.314764756095805</c:v>
                </c:pt>
                <c:pt idx="2">
                  <c:v>6.372665951267819</c:v>
                </c:pt>
                <c:pt idx="3">
                  <c:v>-0.8597788165773064</c:v>
                </c:pt>
                <c:pt idx="4">
                  <c:v>-8.830501651572975</c:v>
                </c:pt>
                <c:pt idx="5">
                  <c:v>8.670842450723448</c:v>
                </c:pt>
                <c:pt idx="6">
                  <c:v>5.53352982586217</c:v>
                </c:pt>
                <c:pt idx="7">
                  <c:v>7.113764050878134</c:v>
                </c:pt>
                <c:pt idx="8">
                  <c:v>10.124277419342498</c:v>
                </c:pt>
                <c:pt idx="9">
                  <c:v>7.894126295108527</c:v>
                </c:pt>
                <c:pt idx="10">
                  <c:v>9.34486063309068</c:v>
                </c:pt>
                <c:pt idx="11">
                  <c:v>7.714118519232293</c:v>
                </c:pt>
                <c:pt idx="12">
                  <c:v>6.496147916178784</c:v>
                </c:pt>
                <c:pt idx="13">
                  <c:v>1.7154129664135092</c:v>
                </c:pt>
                <c:pt idx="14">
                  <c:v>-6.0754115740632395</c:v>
                </c:pt>
                <c:pt idx="15">
                  <c:v>22.134835852349077</c:v>
                </c:pt>
                <c:pt idx="16">
                  <c:v>1.7868086395226073</c:v>
                </c:pt>
              </c:numCache>
            </c:numRef>
          </c:yVal>
          <c:smooth val="0"/>
        </c:ser>
        <c:ser>
          <c:idx val="16"/>
          <c:order val="13"/>
          <c:tx>
            <c:v>SA05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CC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DATATABLE!$M$97:$M$114</c:f>
              <c:numCache>
                <c:ptCount val="18"/>
                <c:pt idx="0">
                  <c:v>14.896908031737885</c:v>
                </c:pt>
                <c:pt idx="1">
                  <c:v>104.50386624420277</c:v>
                </c:pt>
                <c:pt idx="2">
                  <c:v>115.7477284705674</c:v>
                </c:pt>
                <c:pt idx="3">
                  <c:v>124.11772929304364</c:v>
                </c:pt>
                <c:pt idx="4">
                  <c:v>126.89118515688519</c:v>
                </c:pt>
                <c:pt idx="5">
                  <c:v>128.9763454719795</c:v>
                </c:pt>
                <c:pt idx="6">
                  <c:v>137.87708898422093</c:v>
                </c:pt>
                <c:pt idx="7">
                  <c:v>250.57679945448425</c:v>
                </c:pt>
                <c:pt idx="8">
                  <c:v>284.349344269183</c:v>
                </c:pt>
                <c:pt idx="9">
                  <c:v>294.66930588641884</c:v>
                </c:pt>
                <c:pt idx="10">
                  <c:v>300.80138241887886</c:v>
                </c:pt>
                <c:pt idx="11">
                  <c:v>364.874550922831</c:v>
                </c:pt>
                <c:pt idx="12">
                  <c:v>306.131640350965</c:v>
                </c:pt>
                <c:pt idx="13">
                  <c:v>400.09431214831244</c:v>
                </c:pt>
                <c:pt idx="14">
                  <c:v>835.8168340672178</c:v>
                </c:pt>
                <c:pt idx="15">
                  <c:v>1025.6839037039138</c:v>
                </c:pt>
                <c:pt idx="16">
                  <c:v>1332.5227425033313</c:v>
                </c:pt>
                <c:pt idx="17">
                  <c:v>132.11524940165458</c:v>
                </c:pt>
              </c:numCache>
            </c:numRef>
          </c:xVal>
          <c:yVal>
            <c:numRef>
              <c:f>DATATABLE!$L$97:$L$114</c:f>
              <c:numCache>
                <c:ptCount val="18"/>
                <c:pt idx="0">
                  <c:v>7.245776419652382</c:v>
                </c:pt>
                <c:pt idx="1">
                  <c:v>6.6472423463062915</c:v>
                </c:pt>
                <c:pt idx="2">
                  <c:v>7.359760856128527</c:v>
                </c:pt>
                <c:pt idx="3">
                  <c:v>11.127513060350847</c:v>
                </c:pt>
                <c:pt idx="4">
                  <c:v>13.715017507757477</c:v>
                </c:pt>
                <c:pt idx="5">
                  <c:v>9.09581877550556</c:v>
                </c:pt>
                <c:pt idx="6">
                  <c:v>9.929906901386154</c:v>
                </c:pt>
                <c:pt idx="7">
                  <c:v>-0.8804630777789153</c:v>
                </c:pt>
                <c:pt idx="8">
                  <c:v>-3.5477038508921153</c:v>
                </c:pt>
                <c:pt idx="9">
                  <c:v>6.4971929960170085</c:v>
                </c:pt>
                <c:pt idx="10">
                  <c:v>12.164955877855022</c:v>
                </c:pt>
                <c:pt idx="11">
                  <c:v>0.5810678927390172</c:v>
                </c:pt>
                <c:pt idx="12">
                  <c:v>4.886845480351098</c:v>
                </c:pt>
                <c:pt idx="13">
                  <c:v>-8.354648592223368</c:v>
                </c:pt>
                <c:pt idx="14">
                  <c:v>5.463474940709289</c:v>
                </c:pt>
                <c:pt idx="15">
                  <c:v>5.636018953549015</c:v>
                </c:pt>
                <c:pt idx="16">
                  <c:v>11.396562214089112</c:v>
                </c:pt>
                <c:pt idx="17">
                  <c:v>10.914821406299602</c:v>
                </c:pt>
              </c:numCache>
            </c:numRef>
          </c:yVal>
          <c:smooth val="0"/>
        </c:ser>
        <c:ser>
          <c:idx val="11"/>
          <c:order val="14"/>
          <c:tx>
            <c:v>SA06-13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(DATATABLE!$M$116:$M$225,DATATABLE!$M$227:$M$293)</c:f>
              <c:numCache>
                <c:ptCount val="177"/>
                <c:pt idx="0">
                  <c:v>458.90336529935814</c:v>
                </c:pt>
                <c:pt idx="1">
                  <c:v>9.777293331753352</c:v>
                </c:pt>
                <c:pt idx="2">
                  <c:v>60.88827960518414</c:v>
                </c:pt>
                <c:pt idx="3">
                  <c:v>72.77703699722493</c:v>
                </c:pt>
                <c:pt idx="4">
                  <c:v>174.36638388833845</c:v>
                </c:pt>
                <c:pt idx="5">
                  <c:v>504.07342794296835</c:v>
                </c:pt>
                <c:pt idx="6">
                  <c:v>390.6703882945913</c:v>
                </c:pt>
                <c:pt idx="7">
                  <c:v>135.18523341859006</c:v>
                </c:pt>
                <c:pt idx="8">
                  <c:v>358.50900011144967</c:v>
                </c:pt>
                <c:pt idx="9">
                  <c:v>381.39446805062215</c:v>
                </c:pt>
                <c:pt idx="10">
                  <c:v>200.06660833397902</c:v>
                </c:pt>
                <c:pt idx="11">
                  <c:v>180.31854353342845</c:v>
                </c:pt>
                <c:pt idx="12">
                  <c:v>99.96992723633534</c:v>
                </c:pt>
                <c:pt idx="13">
                  <c:v>107.3977063392533</c:v>
                </c:pt>
                <c:pt idx="14">
                  <c:v>267.27520000634473</c:v>
                </c:pt>
                <c:pt idx="15">
                  <c:v>3426.8752942804776</c:v>
                </c:pt>
                <c:pt idx="16">
                  <c:v>300.3780982276413</c:v>
                </c:pt>
                <c:pt idx="17">
                  <c:v>457.97692022888424</c:v>
                </c:pt>
                <c:pt idx="18">
                  <c:v>255.8400574912978</c:v>
                </c:pt>
                <c:pt idx="19">
                  <c:v>9</c:v>
                </c:pt>
                <c:pt idx="21">
                  <c:v>9.734130103977508</c:v>
                </c:pt>
                <c:pt idx="22">
                  <c:v>6.389760161932296</c:v>
                </c:pt>
                <c:pt idx="23">
                  <c:v>13.552131160655831</c:v>
                </c:pt>
                <c:pt idx="24">
                  <c:v>63.28533953179898</c:v>
                </c:pt>
                <c:pt idx="25">
                  <c:v>83.74832842096606</c:v>
                </c:pt>
                <c:pt idx="26">
                  <c:v>123.97260911176137</c:v>
                </c:pt>
                <c:pt idx="27">
                  <c:v>157.72100635486635</c:v>
                </c:pt>
                <c:pt idx="28">
                  <c:v>180.45317305303612</c:v>
                </c:pt>
                <c:pt idx="29">
                  <c:v>187.55023807941996</c:v>
                </c:pt>
                <c:pt idx="30">
                  <c:v>189.1880046348018</c:v>
                </c:pt>
                <c:pt idx="31">
                  <c:v>199.861890161165</c:v>
                </c:pt>
                <c:pt idx="32">
                  <c:v>214.41790037284744</c:v>
                </c:pt>
                <c:pt idx="33">
                  <c:v>266.07694839351694</c:v>
                </c:pt>
                <c:pt idx="34">
                  <c:v>286.20474495208344</c:v>
                </c:pt>
                <c:pt idx="35">
                  <c:v>262.63536556668566</c:v>
                </c:pt>
                <c:pt idx="36">
                  <c:v>267.2974975475234</c:v>
                </c:pt>
                <c:pt idx="37">
                  <c:v>298.5156933726457</c:v>
                </c:pt>
                <c:pt idx="38">
                  <c:v>349.46420390242696</c:v>
                </c:pt>
                <c:pt idx="39">
                  <c:v>398.9777103376584</c:v>
                </c:pt>
                <c:pt idx="40">
                  <c:v>441.9901058783509</c:v>
                </c:pt>
                <c:pt idx="41">
                  <c:v>446.7292577072912</c:v>
                </c:pt>
                <c:pt idx="42">
                  <c:v>477.6641089623421</c:v>
                </c:pt>
                <c:pt idx="43">
                  <c:v>557.5121740123236</c:v>
                </c:pt>
                <c:pt idx="44">
                  <c:v>767.5409683449326</c:v>
                </c:pt>
                <c:pt idx="45">
                  <c:v>1013.9761044736795</c:v>
                </c:pt>
                <c:pt idx="46">
                  <c:v>1416.477998999447</c:v>
                </c:pt>
                <c:pt idx="47">
                  <c:v>1314.9413464853476</c:v>
                </c:pt>
                <c:pt idx="49">
                  <c:v>9.735720699260353</c:v>
                </c:pt>
                <c:pt idx="50">
                  <c:v>254.9850269622564</c:v>
                </c:pt>
                <c:pt idx="51">
                  <c:v>263.2314981436862</c:v>
                </c:pt>
                <c:pt idx="52">
                  <c:v>624.0676617669665</c:v>
                </c:pt>
                <c:pt idx="53">
                  <c:v>357.31635710775845</c:v>
                </c:pt>
                <c:pt idx="54">
                  <c:v>205.39513585691216</c:v>
                </c:pt>
                <c:pt idx="55">
                  <c:v>1103.3054622875848</c:v>
                </c:pt>
                <c:pt idx="56">
                  <c:v>641.5580629324177</c:v>
                </c:pt>
                <c:pt idx="57">
                  <c:v>62.54729235068835</c:v>
                </c:pt>
                <c:pt idx="58">
                  <c:v>297.24298591386287</c:v>
                </c:pt>
                <c:pt idx="59">
                  <c:v>454.8793003305606</c:v>
                </c:pt>
                <c:pt idx="60">
                  <c:v>106.70572279795383</c:v>
                </c:pt>
                <c:pt idx="61">
                  <c:v>181.0947293280174</c:v>
                </c:pt>
                <c:pt idx="62">
                  <c:v>461.49832819963984</c:v>
                </c:pt>
                <c:pt idx="63">
                  <c:v>389.87523226267746</c:v>
                </c:pt>
                <c:pt idx="64">
                  <c:v>1108.958010626133</c:v>
                </c:pt>
                <c:pt idx="65">
                  <c:v>564.8725289534053</c:v>
                </c:pt>
                <c:pt idx="66">
                  <c:v>1031.6739008502884</c:v>
                </c:pt>
                <c:pt idx="67">
                  <c:v>2082.376500877067</c:v>
                </c:pt>
                <c:pt idx="68">
                  <c:v>587.8713216880064</c:v>
                </c:pt>
                <c:pt idx="69">
                  <c:v>537.8888369892529</c:v>
                </c:pt>
                <c:pt idx="71">
                  <c:v>12.095199566797511</c:v>
                </c:pt>
                <c:pt idx="72">
                  <c:v>63.26358764628513</c:v>
                </c:pt>
                <c:pt idx="73">
                  <c:v>84.45811132762334</c:v>
                </c:pt>
                <c:pt idx="74">
                  <c:v>125.3339154040726</c:v>
                </c:pt>
                <c:pt idx="75">
                  <c:v>131.74641968061212</c:v>
                </c:pt>
                <c:pt idx="76">
                  <c:v>186.08011176311237</c:v>
                </c:pt>
                <c:pt idx="77">
                  <c:v>189.5038058404295</c:v>
                </c:pt>
                <c:pt idx="78">
                  <c:v>243.40571397809282</c:v>
                </c:pt>
                <c:pt idx="79">
                  <c:v>260.23942811692723</c:v>
                </c:pt>
                <c:pt idx="80">
                  <c:v>271.46648357643693</c:v>
                </c:pt>
                <c:pt idx="81">
                  <c:v>314.91830094945414</c:v>
                </c:pt>
                <c:pt idx="82">
                  <c:v>317.49236314123044</c:v>
                </c:pt>
                <c:pt idx="83">
                  <c:v>362.9381571937058</c:v>
                </c:pt>
                <c:pt idx="84">
                  <c:v>373.2897881679137</c:v>
                </c:pt>
                <c:pt idx="85">
                  <c:v>470.50167108128886</c:v>
                </c:pt>
                <c:pt idx="86">
                  <c:v>476.64064168630523</c:v>
                </c:pt>
                <c:pt idx="87">
                  <c:v>646.2034307355477</c:v>
                </c:pt>
                <c:pt idx="88">
                  <c:v>1051.0690433654274</c:v>
                </c:pt>
                <c:pt idx="89">
                  <c:v>1851.7362403947059</c:v>
                </c:pt>
                <c:pt idx="90">
                  <c:v>2667.5671662029</c:v>
                </c:pt>
                <c:pt idx="92">
                  <c:v>105.54493371034462</c:v>
                </c:pt>
                <c:pt idx="93">
                  <c:v>256.27072775032394</c:v>
                </c:pt>
                <c:pt idx="94">
                  <c:v>84.79761699178731</c:v>
                </c:pt>
                <c:pt idx="95">
                  <c:v>155.13126838325914</c:v>
                </c:pt>
                <c:pt idx="96">
                  <c:v>1032.566332034793</c:v>
                </c:pt>
                <c:pt idx="97">
                  <c:v>253.49483542969693</c:v>
                </c:pt>
                <c:pt idx="98">
                  <c:v>357.66366818877685</c:v>
                </c:pt>
                <c:pt idx="99">
                  <c:v>261.7466640320889</c:v>
                </c:pt>
                <c:pt idx="100">
                  <c:v>255.49532214918528</c:v>
                </c:pt>
                <c:pt idx="101">
                  <c:v>489.91575163484936</c:v>
                </c:pt>
                <c:pt idx="102">
                  <c:v>310.82208065083995</c:v>
                </c:pt>
                <c:pt idx="103">
                  <c:v>1108.6675486802606</c:v>
                </c:pt>
                <c:pt idx="104">
                  <c:v>166.49098337138093</c:v>
                </c:pt>
                <c:pt idx="105">
                  <c:v>296.36139813177635</c:v>
                </c:pt>
                <c:pt idx="106">
                  <c:v>462.2948681897544</c:v>
                </c:pt>
                <c:pt idx="107">
                  <c:v>244.69502869046022</c:v>
                </c:pt>
                <c:pt idx="108">
                  <c:v>108.61677528260297</c:v>
                </c:pt>
                <c:pt idx="109">
                  <c:v>49.84772623574487</c:v>
                </c:pt>
                <c:pt idx="110">
                  <c:v>6.921008863663069</c:v>
                </c:pt>
                <c:pt idx="111">
                  <c:v>67.26808665044771</c:v>
                </c:pt>
                <c:pt idx="112">
                  <c:v>89.25795592443549</c:v>
                </c:pt>
                <c:pt idx="113">
                  <c:v>110.82814685902581</c:v>
                </c:pt>
                <c:pt idx="114">
                  <c:v>275.7887772792628</c:v>
                </c:pt>
                <c:pt idx="115">
                  <c:v>366.74336096926385</c:v>
                </c:pt>
                <c:pt idx="116">
                  <c:v>363.47041707114283</c:v>
                </c:pt>
                <c:pt idx="117">
                  <c:v>114.67737862739412</c:v>
                </c:pt>
                <c:pt idx="118">
                  <c:v>126.40977371700458</c:v>
                </c:pt>
                <c:pt idx="119">
                  <c:v>160.34086849736175</c:v>
                </c:pt>
                <c:pt idx="120">
                  <c:v>258.28119066282176</c:v>
                </c:pt>
                <c:pt idx="121">
                  <c:v>171.2183209516355</c:v>
                </c:pt>
                <c:pt idx="122">
                  <c:v>184.04265426322627</c:v>
                </c:pt>
                <c:pt idx="123">
                  <c:v>1027.0238396270977</c:v>
                </c:pt>
                <c:pt idx="124">
                  <c:v>1696.497619957779</c:v>
                </c:pt>
                <c:pt idx="125">
                  <c:v>245.2225188349622</c:v>
                </c:pt>
                <c:pt idx="126">
                  <c:v>409.07705695405986</c:v>
                </c:pt>
                <c:pt idx="127">
                  <c:v>191.99565444043597</c:v>
                </c:pt>
                <c:pt idx="128">
                  <c:v>291.156626736717</c:v>
                </c:pt>
                <c:pt idx="130">
                  <c:v>7.650458636738638</c:v>
                </c:pt>
                <c:pt idx="131">
                  <c:v>129.45412901090708</c:v>
                </c:pt>
                <c:pt idx="132">
                  <c:v>108.07772721276385</c:v>
                </c:pt>
                <c:pt idx="133">
                  <c:v>69.94905487828727</c:v>
                </c:pt>
                <c:pt idx="134">
                  <c:v>308.7832635276484</c:v>
                </c:pt>
                <c:pt idx="135">
                  <c:v>254.51827443545514</c:v>
                </c:pt>
                <c:pt idx="136">
                  <c:v>189.0117897471666</c:v>
                </c:pt>
                <c:pt idx="137">
                  <c:v>393.53382375241785</c:v>
                </c:pt>
                <c:pt idx="138">
                  <c:v>197.30701114364584</c:v>
                </c:pt>
                <c:pt idx="139">
                  <c:v>2683.159908811693</c:v>
                </c:pt>
                <c:pt idx="140">
                  <c:v>11.77582742058223</c:v>
                </c:pt>
                <c:pt idx="141">
                  <c:v>113.19556091631787</c:v>
                </c:pt>
                <c:pt idx="142">
                  <c:v>367.27785135691244</c:v>
                </c:pt>
                <c:pt idx="143">
                  <c:v>369.826345374081</c:v>
                </c:pt>
                <c:pt idx="144">
                  <c:v>166.0877810634031</c:v>
                </c:pt>
                <c:pt idx="145">
                  <c:v>313.77957918893617</c:v>
                </c:pt>
                <c:pt idx="146">
                  <c:v>488.8369950975626</c:v>
                </c:pt>
                <c:pt idx="147">
                  <c:v>355.6364416403769</c:v>
                </c:pt>
                <c:pt idx="148">
                  <c:v>184.15535920712014</c:v>
                </c:pt>
                <c:pt idx="149">
                  <c:v>276.18755501096206</c:v>
                </c:pt>
                <c:pt idx="150">
                  <c:v>1084.477546101236</c:v>
                </c:pt>
                <c:pt idx="152">
                  <c:v>197.3785673176917</c:v>
                </c:pt>
                <c:pt idx="153">
                  <c:v>13.198723874319025</c:v>
                </c:pt>
                <c:pt idx="154">
                  <c:v>467.2646211580931</c:v>
                </c:pt>
                <c:pt idx="155">
                  <c:v>192.1216838887034</c:v>
                </c:pt>
                <c:pt idx="156">
                  <c:v>753.3304046543884</c:v>
                </c:pt>
                <c:pt idx="157">
                  <c:v>17.441944122783806</c:v>
                </c:pt>
                <c:pt idx="158">
                  <c:v>183.25296412836968</c:v>
                </c:pt>
                <c:pt idx="159">
                  <c:v>186.87945175692352</c:v>
                </c:pt>
                <c:pt idx="160">
                  <c:v>354.51467021884173</c:v>
                </c:pt>
                <c:pt idx="161">
                  <c:v>243.33302020896627</c:v>
                </c:pt>
                <c:pt idx="162">
                  <c:v>187.4997004259541</c:v>
                </c:pt>
                <c:pt idx="163">
                  <c:v>359.1099373457387</c:v>
                </c:pt>
                <c:pt idx="164">
                  <c:v>233.47413272871242</c:v>
                </c:pt>
                <c:pt idx="165">
                  <c:v>185.87752589044425</c:v>
                </c:pt>
                <c:pt idx="166">
                  <c:v>990.1331737431067</c:v>
                </c:pt>
                <c:pt idx="167">
                  <c:v>188.58900378574646</c:v>
                </c:pt>
                <c:pt idx="168">
                  <c:v>3.7129633455161666</c:v>
                </c:pt>
                <c:pt idx="169">
                  <c:v>461.07645019730944</c:v>
                </c:pt>
                <c:pt idx="170">
                  <c:v>92.81205350089887</c:v>
                </c:pt>
                <c:pt idx="171">
                  <c:v>462.9323818339165</c:v>
                </c:pt>
                <c:pt idx="172">
                  <c:v>255.4916820802942</c:v>
                </c:pt>
                <c:pt idx="173">
                  <c:v>158.68256488678114</c:v>
                </c:pt>
                <c:pt idx="174">
                  <c:v>520.5245286731644</c:v>
                </c:pt>
                <c:pt idx="175">
                  <c:v>470.2944112056564</c:v>
                </c:pt>
                <c:pt idx="176">
                  <c:v>195.78423533825026</c:v>
                </c:pt>
              </c:numCache>
            </c:numRef>
          </c:xVal>
          <c:yVal>
            <c:numRef>
              <c:f>(DATATABLE!$L$116:$L$225,DATATABLE!$L$227:$L$293)</c:f>
              <c:numCache>
                <c:ptCount val="177"/>
                <c:pt idx="0">
                  <c:v>16.105189890109095</c:v>
                </c:pt>
                <c:pt idx="1">
                  <c:v>8.21093842854923</c:v>
                </c:pt>
                <c:pt idx="2">
                  <c:v>0.8932077174531365</c:v>
                </c:pt>
                <c:pt idx="3">
                  <c:v>-8.886796870801428</c:v>
                </c:pt>
                <c:pt idx="4">
                  <c:v>-0.2431843993585765</c:v>
                </c:pt>
                <c:pt idx="5">
                  <c:v>-3.5078282608355336</c:v>
                </c:pt>
                <c:pt idx="6">
                  <c:v>-3.3899774610687503</c:v>
                </c:pt>
                <c:pt idx="7">
                  <c:v>9.43736422754613</c:v>
                </c:pt>
                <c:pt idx="8">
                  <c:v>5.106575281327607</c:v>
                </c:pt>
                <c:pt idx="9">
                  <c:v>1.8641263566091297</c:v>
                </c:pt>
                <c:pt idx="10">
                  <c:v>-3.583876418746491</c:v>
                </c:pt>
                <c:pt idx="11">
                  <c:v>-1.9803398437431514</c:v>
                </c:pt>
                <c:pt idx="12">
                  <c:v>2.3923261643435714</c:v>
                </c:pt>
                <c:pt idx="13">
                  <c:v>4.710848689590018</c:v>
                </c:pt>
                <c:pt idx="14">
                  <c:v>-2.5588683702712176</c:v>
                </c:pt>
                <c:pt idx="15">
                  <c:v>0.9002181536424729</c:v>
                </c:pt>
                <c:pt idx="16">
                  <c:v>5.472380726120639</c:v>
                </c:pt>
                <c:pt idx="17">
                  <c:v>-3.2446476967026525</c:v>
                </c:pt>
                <c:pt idx="18">
                  <c:v>-15.095928671963987</c:v>
                </c:pt>
                <c:pt idx="19">
                  <c:v>3.091091828505731</c:v>
                </c:pt>
                <c:pt idx="21">
                  <c:v>2.662907242571321</c:v>
                </c:pt>
                <c:pt idx="22">
                  <c:v>7.9408855184662555</c:v>
                </c:pt>
                <c:pt idx="23">
                  <c:v>11.526767406876726</c:v>
                </c:pt>
                <c:pt idx="24">
                  <c:v>0.9953825743972182</c:v>
                </c:pt>
                <c:pt idx="25">
                  <c:v>10.700292484676943</c:v>
                </c:pt>
                <c:pt idx="26">
                  <c:v>8.534024785628347</c:v>
                </c:pt>
                <c:pt idx="27">
                  <c:v>-5.806853680360958</c:v>
                </c:pt>
                <c:pt idx="28">
                  <c:v>-1.5073668116702084</c:v>
                </c:pt>
                <c:pt idx="29">
                  <c:v>-0.6412870911040265</c:v>
                </c:pt>
                <c:pt idx="30">
                  <c:v>2.42097969965691</c:v>
                </c:pt>
                <c:pt idx="31">
                  <c:v>4.451466083267607</c:v>
                </c:pt>
                <c:pt idx="32">
                  <c:v>-2.2462988363366696</c:v>
                </c:pt>
                <c:pt idx="33">
                  <c:v>-9.09224106466513</c:v>
                </c:pt>
                <c:pt idx="34">
                  <c:v>1.0263001128821607</c:v>
                </c:pt>
                <c:pt idx="35">
                  <c:v>-4.082896143469928</c:v>
                </c:pt>
                <c:pt idx="36">
                  <c:v>-5.07233198011683</c:v>
                </c:pt>
                <c:pt idx="37">
                  <c:v>1.089423413475376</c:v>
                </c:pt>
                <c:pt idx="38">
                  <c:v>3.9349261415414274</c:v>
                </c:pt>
                <c:pt idx="39">
                  <c:v>-2.8735675785048995</c:v>
                </c:pt>
                <c:pt idx="40">
                  <c:v>-6.471335264158463</c:v>
                </c:pt>
                <c:pt idx="41">
                  <c:v>0.9005196418346622</c:v>
                </c:pt>
                <c:pt idx="42">
                  <c:v>-2.3133701190744214</c:v>
                </c:pt>
                <c:pt idx="43">
                  <c:v>-27.312193710531087</c:v>
                </c:pt>
                <c:pt idx="44">
                  <c:v>-0.0530123518346588</c:v>
                </c:pt>
                <c:pt idx="45">
                  <c:v>9.816451768208978</c:v>
                </c:pt>
                <c:pt idx="46">
                  <c:v>9.474354655318074</c:v>
                </c:pt>
                <c:pt idx="47">
                  <c:v>-5.7458668448936665</c:v>
                </c:pt>
                <c:pt idx="49">
                  <c:v>8.106620370115536</c:v>
                </c:pt>
                <c:pt idx="50">
                  <c:v>-6.150428310323886</c:v>
                </c:pt>
                <c:pt idx="51">
                  <c:v>-10.776233456339623</c:v>
                </c:pt>
                <c:pt idx="52">
                  <c:v>0.8423852234043843</c:v>
                </c:pt>
                <c:pt idx="53">
                  <c:v>-2.619147419964075</c:v>
                </c:pt>
                <c:pt idx="54">
                  <c:v>-0.600046979924685</c:v>
                </c:pt>
                <c:pt idx="55">
                  <c:v>3.108301895330711</c:v>
                </c:pt>
                <c:pt idx="56">
                  <c:v>-1.1051451108842432</c:v>
                </c:pt>
                <c:pt idx="57">
                  <c:v>2.1647176648445834</c:v>
                </c:pt>
                <c:pt idx="58">
                  <c:v>3.4991914393192927</c:v>
                </c:pt>
                <c:pt idx="59">
                  <c:v>-2.5227244702283</c:v>
                </c:pt>
                <c:pt idx="60">
                  <c:v>4.010331084200213</c:v>
                </c:pt>
                <c:pt idx="61">
                  <c:v>-3.9927523020641074</c:v>
                </c:pt>
                <c:pt idx="62">
                  <c:v>0.3363744539100815</c:v>
                </c:pt>
                <c:pt idx="63">
                  <c:v>0.3257813324334162</c:v>
                </c:pt>
                <c:pt idx="64">
                  <c:v>2.9119537117320062</c:v>
                </c:pt>
                <c:pt idx="65">
                  <c:v>-17.604226251277357</c:v>
                </c:pt>
                <c:pt idx="66">
                  <c:v>5.491241043444094</c:v>
                </c:pt>
                <c:pt idx="67">
                  <c:v>-3.0206844895538607</c:v>
                </c:pt>
                <c:pt idx="68">
                  <c:v>-11.282339103925976</c:v>
                </c:pt>
                <c:pt idx="69">
                  <c:v>-3.234997365442994</c:v>
                </c:pt>
                <c:pt idx="71">
                  <c:v>9.274271610803275</c:v>
                </c:pt>
                <c:pt idx="72">
                  <c:v>3.9478561912123835</c:v>
                </c:pt>
                <c:pt idx="73">
                  <c:v>1.2726345247463293</c:v>
                </c:pt>
                <c:pt idx="74">
                  <c:v>7.068295177223049</c:v>
                </c:pt>
                <c:pt idx="75">
                  <c:v>2.860382447062192</c:v>
                </c:pt>
                <c:pt idx="76">
                  <c:v>-4.989385617726017</c:v>
                </c:pt>
                <c:pt idx="77">
                  <c:v>-7.0519950337851975</c:v>
                </c:pt>
                <c:pt idx="78">
                  <c:v>-7.002211615171029</c:v>
                </c:pt>
                <c:pt idx="79">
                  <c:v>-7.206890035586745</c:v>
                </c:pt>
                <c:pt idx="80">
                  <c:v>-2.7378783623341016</c:v>
                </c:pt>
                <c:pt idx="81">
                  <c:v>-0.5575150200872965</c:v>
                </c:pt>
                <c:pt idx="82">
                  <c:v>3.3039141645599726</c:v>
                </c:pt>
                <c:pt idx="83">
                  <c:v>-1.5308741217697992</c:v>
                </c:pt>
                <c:pt idx="84">
                  <c:v>1.722063778026061</c:v>
                </c:pt>
                <c:pt idx="85">
                  <c:v>-1.4762920694818777</c:v>
                </c:pt>
                <c:pt idx="86">
                  <c:v>-2.1188764436682836</c:v>
                </c:pt>
                <c:pt idx="87">
                  <c:v>3.2379154942133495</c:v>
                </c:pt>
                <c:pt idx="88">
                  <c:v>7.43418826966744</c:v>
                </c:pt>
                <c:pt idx="89">
                  <c:v>-8.523209617472238</c:v>
                </c:pt>
                <c:pt idx="90">
                  <c:v>7.5586786802187325</c:v>
                </c:pt>
                <c:pt idx="92">
                  <c:v>5.662155475224838</c:v>
                </c:pt>
                <c:pt idx="93">
                  <c:v>-1.0300845474894522</c:v>
                </c:pt>
                <c:pt idx="94">
                  <c:v>6.197137784841632</c:v>
                </c:pt>
                <c:pt idx="95">
                  <c:v>5.633922734923668</c:v>
                </c:pt>
                <c:pt idx="96">
                  <c:v>9.515447898104412</c:v>
                </c:pt>
                <c:pt idx="97">
                  <c:v>-7.285107862809693</c:v>
                </c:pt>
                <c:pt idx="98">
                  <c:v>6.041082811171527</c:v>
                </c:pt>
                <c:pt idx="99">
                  <c:v>-3.6230938910483355</c:v>
                </c:pt>
                <c:pt idx="100">
                  <c:v>-5.33805454049432</c:v>
                </c:pt>
                <c:pt idx="101">
                  <c:v>-1.1634199869256185</c:v>
                </c:pt>
                <c:pt idx="102">
                  <c:v>4.241450646144428</c:v>
                </c:pt>
                <c:pt idx="103">
                  <c:v>21.92190264848657</c:v>
                </c:pt>
                <c:pt idx="104">
                  <c:v>2.2915001364901313</c:v>
                </c:pt>
                <c:pt idx="105">
                  <c:v>2.656731575466952</c:v>
                </c:pt>
                <c:pt idx="106">
                  <c:v>12.872964892761996</c:v>
                </c:pt>
                <c:pt idx="107">
                  <c:v>-8.788930883998036</c:v>
                </c:pt>
                <c:pt idx="108">
                  <c:v>6.954350104807804</c:v>
                </c:pt>
                <c:pt idx="109">
                  <c:v>9.780216020502142</c:v>
                </c:pt>
                <c:pt idx="110">
                  <c:v>9.401749991570263</c:v>
                </c:pt>
                <c:pt idx="111">
                  <c:v>5.94471721578591</c:v>
                </c:pt>
                <c:pt idx="112">
                  <c:v>5.026432436003069</c:v>
                </c:pt>
                <c:pt idx="113">
                  <c:v>8.640013053392881</c:v>
                </c:pt>
                <c:pt idx="114">
                  <c:v>-1.2220664399051013</c:v>
                </c:pt>
                <c:pt idx="115">
                  <c:v>0.6093810418653416</c:v>
                </c:pt>
                <c:pt idx="116">
                  <c:v>-1.0078635447160706</c:v>
                </c:pt>
                <c:pt idx="117">
                  <c:v>5.998644293433752</c:v>
                </c:pt>
                <c:pt idx="118">
                  <c:v>5.426616701144392</c:v>
                </c:pt>
                <c:pt idx="119">
                  <c:v>7.351108680434847</c:v>
                </c:pt>
                <c:pt idx="120">
                  <c:v>-13.998575187572326</c:v>
                </c:pt>
                <c:pt idx="121">
                  <c:v>1.7775500988840058</c:v>
                </c:pt>
                <c:pt idx="122">
                  <c:v>-2.4540570132166826</c:v>
                </c:pt>
                <c:pt idx="123">
                  <c:v>6.23446547991433</c:v>
                </c:pt>
                <c:pt idx="124">
                  <c:v>5.545864380113485</c:v>
                </c:pt>
                <c:pt idx="125">
                  <c:v>-5.977153145887116</c:v>
                </c:pt>
                <c:pt idx="126">
                  <c:v>-1.2632677519372144</c:v>
                </c:pt>
                <c:pt idx="127">
                  <c:v>0.6948535464249332</c:v>
                </c:pt>
                <c:pt idx="128">
                  <c:v>-1.3737981317027088</c:v>
                </c:pt>
                <c:pt idx="130">
                  <c:v>10.441922220720024</c:v>
                </c:pt>
                <c:pt idx="131">
                  <c:v>6.103202175321875</c:v>
                </c:pt>
                <c:pt idx="132">
                  <c:v>6.10823555682236</c:v>
                </c:pt>
                <c:pt idx="133">
                  <c:v>5.338506541829079</c:v>
                </c:pt>
                <c:pt idx="134">
                  <c:v>-3.2263422581843235</c:v>
                </c:pt>
                <c:pt idx="135">
                  <c:v>-11.524907261075379</c:v>
                </c:pt>
                <c:pt idx="136">
                  <c:v>-2.677468465548084</c:v>
                </c:pt>
                <c:pt idx="137">
                  <c:v>-3.366564333589751</c:v>
                </c:pt>
                <c:pt idx="138">
                  <c:v>-1.705071528363656</c:v>
                </c:pt>
                <c:pt idx="139">
                  <c:v>-8.482410917209604</c:v>
                </c:pt>
                <c:pt idx="140">
                  <c:v>8.387177563181947</c:v>
                </c:pt>
                <c:pt idx="141">
                  <c:v>6.809011685044196</c:v>
                </c:pt>
                <c:pt idx="142">
                  <c:v>-1.80217326354506</c:v>
                </c:pt>
                <c:pt idx="143">
                  <c:v>-0.3694832623831974</c:v>
                </c:pt>
                <c:pt idx="144">
                  <c:v>0.7044748135512695</c:v>
                </c:pt>
                <c:pt idx="145">
                  <c:v>4.1546148039032</c:v>
                </c:pt>
                <c:pt idx="146">
                  <c:v>0.720355549569706</c:v>
                </c:pt>
                <c:pt idx="147">
                  <c:v>-2.613691366185301</c:v>
                </c:pt>
                <c:pt idx="148">
                  <c:v>2.8657957654712787</c:v>
                </c:pt>
                <c:pt idx="149">
                  <c:v>-4.737568606566179</c:v>
                </c:pt>
                <c:pt idx="150">
                  <c:v>8.61449542656132</c:v>
                </c:pt>
                <c:pt idx="152">
                  <c:v>-5.398336888448841</c:v>
                </c:pt>
                <c:pt idx="153">
                  <c:v>2.7069424554940538</c:v>
                </c:pt>
                <c:pt idx="154">
                  <c:v>-1.2602153504800657</c:v>
                </c:pt>
                <c:pt idx="155">
                  <c:v>-9.013965231019183</c:v>
                </c:pt>
                <c:pt idx="156">
                  <c:v>2.0793853055859115</c:v>
                </c:pt>
                <c:pt idx="157">
                  <c:v>-1.5728771339659449</c:v>
                </c:pt>
                <c:pt idx="158">
                  <c:v>-9.528438524702665</c:v>
                </c:pt>
                <c:pt idx="159">
                  <c:v>-9.772622723697966</c:v>
                </c:pt>
                <c:pt idx="160">
                  <c:v>-1.5867151360634775</c:v>
                </c:pt>
                <c:pt idx="161">
                  <c:v>-8.757952067128505</c:v>
                </c:pt>
                <c:pt idx="162">
                  <c:v>-7.453845322120368</c:v>
                </c:pt>
                <c:pt idx="163">
                  <c:v>-0.34642759639571596</c:v>
                </c:pt>
                <c:pt idx="164">
                  <c:v>-13.187013377350087</c:v>
                </c:pt>
                <c:pt idx="165">
                  <c:v>-12.03801380053684</c:v>
                </c:pt>
                <c:pt idx="166">
                  <c:v>4.147694653450528</c:v>
                </c:pt>
                <c:pt idx="167">
                  <c:v>-4.14927098060094</c:v>
                </c:pt>
                <c:pt idx="168">
                  <c:v>1.8728381758084993</c:v>
                </c:pt>
                <c:pt idx="169">
                  <c:v>-2.165958055489715</c:v>
                </c:pt>
                <c:pt idx="170">
                  <c:v>3.9002478111319396</c:v>
                </c:pt>
                <c:pt idx="171">
                  <c:v>1.0476272491991339</c:v>
                </c:pt>
                <c:pt idx="172">
                  <c:v>-12.001563716738906</c:v>
                </c:pt>
                <c:pt idx="173">
                  <c:v>-11.223794685863675</c:v>
                </c:pt>
                <c:pt idx="174">
                  <c:v>-5.277840286086156</c:v>
                </c:pt>
                <c:pt idx="175">
                  <c:v>1.5396504283696537</c:v>
                </c:pt>
                <c:pt idx="176">
                  <c:v>-9.681738742083024</c:v>
                </c:pt>
              </c:numCache>
            </c:numRef>
          </c:yVal>
          <c:smooth val="0"/>
        </c:ser>
        <c:ser>
          <c:idx val="20"/>
          <c:order val="15"/>
          <c:tx>
            <c:v>SA14-22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DATATABLE!$M$295:$M$430</c:f>
              <c:numCache>
                <c:ptCount val="136"/>
                <c:pt idx="0">
                  <c:v>10.975802928029239</c:v>
                </c:pt>
                <c:pt idx="1">
                  <c:v>11.890011690076971</c:v>
                </c:pt>
                <c:pt idx="2">
                  <c:v>175.60628684163368</c:v>
                </c:pt>
                <c:pt idx="3">
                  <c:v>125.76500192662996</c:v>
                </c:pt>
                <c:pt idx="4">
                  <c:v>273.90945630805925</c:v>
                </c:pt>
                <c:pt idx="5">
                  <c:v>97.49657095577254</c:v>
                </c:pt>
                <c:pt idx="6">
                  <c:v>106.09552413450689</c:v>
                </c:pt>
                <c:pt idx="7">
                  <c:v>159.54843712452183</c:v>
                </c:pt>
                <c:pt idx="8">
                  <c:v>467.94150932061615</c:v>
                </c:pt>
                <c:pt idx="9">
                  <c:v>109.7715031034894</c:v>
                </c:pt>
                <c:pt idx="10">
                  <c:v>289.82898289954403</c:v>
                </c:pt>
                <c:pt idx="11">
                  <c:v>1041.8700967591753</c:v>
                </c:pt>
                <c:pt idx="12">
                  <c:v>111.37722108608145</c:v>
                </c:pt>
                <c:pt idx="13">
                  <c:v>374.3493132866239</c:v>
                </c:pt>
                <c:pt idx="14">
                  <c:v>176.5977310463626</c:v>
                </c:pt>
                <c:pt idx="15">
                  <c:v>159.45701895110258</c:v>
                </c:pt>
                <c:pt idx="17">
                  <c:v>8.418423649210235</c:v>
                </c:pt>
                <c:pt idx="18">
                  <c:v>34.17252807249384</c:v>
                </c:pt>
                <c:pt idx="19">
                  <c:v>84.80392892579921</c:v>
                </c:pt>
                <c:pt idx="20">
                  <c:v>100.53142970459042</c:v>
                </c:pt>
                <c:pt idx="21">
                  <c:v>108.69613612090582</c:v>
                </c:pt>
                <c:pt idx="22">
                  <c:v>111.21964489619172</c:v>
                </c:pt>
                <c:pt idx="23">
                  <c:v>119.40087721772336</c:v>
                </c:pt>
                <c:pt idx="24">
                  <c:v>122.79831298865373</c:v>
                </c:pt>
                <c:pt idx="25">
                  <c:v>125.94063672497448</c:v>
                </c:pt>
                <c:pt idx="26">
                  <c:v>128.98091824635017</c:v>
                </c:pt>
                <c:pt idx="27">
                  <c:v>161.69082917752274</c:v>
                </c:pt>
                <c:pt idx="28">
                  <c:v>171.29377770645078</c:v>
                </c:pt>
                <c:pt idx="29">
                  <c:v>180.69093960246073</c:v>
                </c:pt>
                <c:pt idx="30">
                  <c:v>182.11458814586385</c:v>
                </c:pt>
                <c:pt idx="31">
                  <c:v>187.3520630334264</c:v>
                </c:pt>
                <c:pt idx="32">
                  <c:v>279.8601800758397</c:v>
                </c:pt>
                <c:pt idx="33">
                  <c:v>286.59159440424474</c:v>
                </c:pt>
                <c:pt idx="34">
                  <c:v>295.18137745250317</c:v>
                </c:pt>
                <c:pt idx="35">
                  <c:v>308.52463954222816</c:v>
                </c:pt>
                <c:pt idx="36">
                  <c:v>322.33774046971945</c:v>
                </c:pt>
                <c:pt idx="37">
                  <c:v>367.007970644798</c:v>
                </c:pt>
                <c:pt idx="38">
                  <c:v>386.78045552805816</c:v>
                </c:pt>
                <c:pt idx="39">
                  <c:v>312.22078692671215</c:v>
                </c:pt>
                <c:pt idx="40">
                  <c:v>567.7423498908751</c:v>
                </c:pt>
                <c:pt idx="41">
                  <c:v>2116.395137563004</c:v>
                </c:pt>
                <c:pt idx="43">
                  <c:v>8.794681810097307</c:v>
                </c:pt>
                <c:pt idx="44">
                  <c:v>13.973339220890317</c:v>
                </c:pt>
                <c:pt idx="45">
                  <c:v>151.03606004340267</c:v>
                </c:pt>
                <c:pt idx="46">
                  <c:v>82.93304050245663</c:v>
                </c:pt>
                <c:pt idx="47">
                  <c:v>83.25570352425369</c:v>
                </c:pt>
                <c:pt idx="48">
                  <c:v>102.35083362070779</c:v>
                </c:pt>
                <c:pt idx="49">
                  <c:v>109.85580605913887</c:v>
                </c:pt>
                <c:pt idx="50">
                  <c:v>113.17227546750638</c:v>
                </c:pt>
                <c:pt idx="51">
                  <c:v>116.3431893148463</c:v>
                </c:pt>
                <c:pt idx="52">
                  <c:v>155.4307820168402</c:v>
                </c:pt>
                <c:pt idx="53">
                  <c:v>118.66530171328483</c:v>
                </c:pt>
                <c:pt idx="54">
                  <c:v>137.79098214261313</c:v>
                </c:pt>
                <c:pt idx="55">
                  <c:v>144.53298044007948</c:v>
                </c:pt>
                <c:pt idx="56">
                  <c:v>175.14950566267336</c:v>
                </c:pt>
                <c:pt idx="57">
                  <c:v>156.68113123240195</c:v>
                </c:pt>
                <c:pt idx="58">
                  <c:v>161.79895010382407</c:v>
                </c:pt>
                <c:pt idx="59">
                  <c:v>167.79044177084822</c:v>
                </c:pt>
                <c:pt idx="60">
                  <c:v>183.90737176155326</c:v>
                </c:pt>
                <c:pt idx="61">
                  <c:v>147.12082648966054</c:v>
                </c:pt>
                <c:pt idx="62">
                  <c:v>610.9200835410239</c:v>
                </c:pt>
                <c:pt idx="63">
                  <c:v>661.5871360884956</c:v>
                </c:pt>
                <c:pt idx="64">
                  <c:v>979.5873732632798</c:v>
                </c:pt>
                <c:pt idx="65">
                  <c:v>1029.2804850078785</c:v>
                </c:pt>
                <c:pt idx="66">
                  <c:v>1331.4073943618453</c:v>
                </c:pt>
                <c:pt idx="67">
                  <c:v>2022.7330297022609</c:v>
                </c:pt>
                <c:pt idx="68">
                  <c:v>2741.1169989881923</c:v>
                </c:pt>
                <c:pt idx="70">
                  <c:v>6.08304722841012</c:v>
                </c:pt>
                <c:pt idx="71">
                  <c:v>62.53585594122113</c:v>
                </c:pt>
                <c:pt idx="72">
                  <c:v>97.40859517133583</c:v>
                </c:pt>
                <c:pt idx="73">
                  <c:v>112.66462479423083</c:v>
                </c:pt>
                <c:pt idx="74">
                  <c:v>117.80624269349191</c:v>
                </c:pt>
                <c:pt idx="75">
                  <c:v>118.36966845695454</c:v>
                </c:pt>
                <c:pt idx="76">
                  <c:v>147.89166550798427</c:v>
                </c:pt>
                <c:pt idx="77">
                  <c:v>150.18875161019199</c:v>
                </c:pt>
                <c:pt idx="78">
                  <c:v>152.7268244786031</c:v>
                </c:pt>
                <c:pt idx="79">
                  <c:v>155.8643121696899</c:v>
                </c:pt>
                <c:pt idx="80">
                  <c:v>179.37702562675486</c:v>
                </c:pt>
                <c:pt idx="81">
                  <c:v>184.90048161272782</c:v>
                </c:pt>
                <c:pt idx="82">
                  <c:v>186.98920107319933</c:v>
                </c:pt>
                <c:pt idx="83">
                  <c:v>331.81395693171663</c:v>
                </c:pt>
                <c:pt idx="84">
                  <c:v>557.6556155116047</c:v>
                </c:pt>
                <c:pt idx="85">
                  <c:v>1013.6012174924697</c:v>
                </c:pt>
                <c:pt idx="86">
                  <c:v>2729.3677907392116</c:v>
                </c:pt>
                <c:pt idx="88">
                  <c:v>31.669075000684927</c:v>
                </c:pt>
                <c:pt idx="89">
                  <c:v>34.393310325070615</c:v>
                </c:pt>
                <c:pt idx="90">
                  <c:v>51.24845132398944</c:v>
                </c:pt>
                <c:pt idx="91">
                  <c:v>52.319128750316914</c:v>
                </c:pt>
                <c:pt idx="92">
                  <c:v>53.15531358394931</c:v>
                </c:pt>
                <c:pt idx="93">
                  <c:v>61.75075657662636</c:v>
                </c:pt>
                <c:pt idx="94">
                  <c:v>67.89113518892113</c:v>
                </c:pt>
                <c:pt idx="95">
                  <c:v>80.89679943411063</c:v>
                </c:pt>
                <c:pt idx="96">
                  <c:v>94.23006726228517</c:v>
                </c:pt>
                <c:pt idx="97">
                  <c:v>85.0599586207517</c:v>
                </c:pt>
                <c:pt idx="98">
                  <c:v>88.9966981382158</c:v>
                </c:pt>
                <c:pt idx="99">
                  <c:v>96.85779767095084</c:v>
                </c:pt>
                <c:pt idx="100">
                  <c:v>104.57810983266867</c:v>
                </c:pt>
                <c:pt idx="101">
                  <c:v>106.15398645974247</c:v>
                </c:pt>
                <c:pt idx="102">
                  <c:v>112.5393742742825</c:v>
                </c:pt>
                <c:pt idx="103">
                  <c:v>178.91324899689843</c:v>
                </c:pt>
                <c:pt idx="104">
                  <c:v>186.84448788751567</c:v>
                </c:pt>
                <c:pt idx="105">
                  <c:v>262.6759748111288</c:v>
                </c:pt>
                <c:pt idx="106">
                  <c:v>282.7537578080857</c:v>
                </c:pt>
                <c:pt idx="107">
                  <c:v>306.9130145953059</c:v>
                </c:pt>
                <c:pt idx="108">
                  <c:v>344.9505575931237</c:v>
                </c:pt>
                <c:pt idx="109">
                  <c:v>1044.369834699342</c:v>
                </c:pt>
                <c:pt idx="110">
                  <c:v>1876.4278732619946</c:v>
                </c:pt>
                <c:pt idx="112">
                  <c:v>6.366544549762411</c:v>
                </c:pt>
                <c:pt idx="113">
                  <c:v>17.929453141077</c:v>
                </c:pt>
                <c:pt idx="114">
                  <c:v>94.98063631170346</c:v>
                </c:pt>
                <c:pt idx="115">
                  <c:v>107.1172981009359</c:v>
                </c:pt>
                <c:pt idx="116">
                  <c:v>111.80477820031848</c:v>
                </c:pt>
                <c:pt idx="117">
                  <c:v>115.92696909749256</c:v>
                </c:pt>
                <c:pt idx="118">
                  <c:v>118.52149472943971</c:v>
                </c:pt>
                <c:pt idx="119">
                  <c:v>119.51637223922019</c:v>
                </c:pt>
                <c:pt idx="120">
                  <c:v>148.37829708893224</c:v>
                </c:pt>
                <c:pt idx="121">
                  <c:v>151.43471306993308</c:v>
                </c:pt>
                <c:pt idx="122">
                  <c:v>152.5180999560931</c:v>
                </c:pt>
                <c:pt idx="123">
                  <c:v>160.45541980740333</c:v>
                </c:pt>
                <c:pt idx="124">
                  <c:v>300.75377174366423</c:v>
                </c:pt>
                <c:pt idx="125">
                  <c:v>351.2217438285647</c:v>
                </c:pt>
                <c:pt idx="126">
                  <c:v>421.22773552068514</c:v>
                </c:pt>
                <c:pt idx="127">
                  <c:v>477.6424408003261</c:v>
                </c:pt>
                <c:pt idx="128">
                  <c:v>558.3263709713569</c:v>
                </c:pt>
                <c:pt idx="129">
                  <c:v>734.4330603315019</c:v>
                </c:pt>
                <c:pt idx="130">
                  <c:v>746.7757380613996</c:v>
                </c:pt>
                <c:pt idx="131">
                  <c:v>969.7443975855933</c:v>
                </c:pt>
                <c:pt idx="132">
                  <c:v>1330.9054380226287</c:v>
                </c:pt>
                <c:pt idx="133">
                  <c:v>2695.181444017927</c:v>
                </c:pt>
                <c:pt idx="135">
                  <c:v>594.4425226639438</c:v>
                </c:pt>
              </c:numCache>
            </c:numRef>
          </c:xVal>
          <c:yVal>
            <c:numRef>
              <c:f>DATATABLE!$L$295:$L$430</c:f>
              <c:numCache>
                <c:ptCount val="136"/>
                <c:pt idx="0">
                  <c:v>6.354761460460078</c:v>
                </c:pt>
                <c:pt idx="1">
                  <c:v>-12.37712874326693</c:v>
                </c:pt>
                <c:pt idx="2">
                  <c:v>-9.64805546062455</c:v>
                </c:pt>
                <c:pt idx="3">
                  <c:v>3.893575444561569</c:v>
                </c:pt>
                <c:pt idx="4">
                  <c:v>-5.549383050544555</c:v>
                </c:pt>
                <c:pt idx="5">
                  <c:v>2.1817915298952597</c:v>
                </c:pt>
                <c:pt idx="6">
                  <c:v>-4.883136026970459</c:v>
                </c:pt>
                <c:pt idx="7">
                  <c:v>1.578389129170165</c:v>
                </c:pt>
                <c:pt idx="8">
                  <c:v>-7.295616986748544</c:v>
                </c:pt>
                <c:pt idx="9">
                  <c:v>6.479474610675861</c:v>
                </c:pt>
                <c:pt idx="10">
                  <c:v>3.8013368257297833</c:v>
                </c:pt>
                <c:pt idx="11">
                  <c:v>7.8863365148965405</c:v>
                </c:pt>
                <c:pt idx="12">
                  <c:v>4.1469272869068865</c:v>
                </c:pt>
                <c:pt idx="13">
                  <c:v>0.9462630325721471</c:v>
                </c:pt>
                <c:pt idx="14">
                  <c:v>-7.9548966549011455</c:v>
                </c:pt>
                <c:pt idx="15">
                  <c:v>-3.0408147968060915</c:v>
                </c:pt>
                <c:pt idx="17">
                  <c:v>1.6407946703070657</c:v>
                </c:pt>
                <c:pt idx="18">
                  <c:v>3.862387296819402</c:v>
                </c:pt>
                <c:pt idx="19">
                  <c:v>5.790137224218927</c:v>
                </c:pt>
                <c:pt idx="20">
                  <c:v>0.5479891879625935</c:v>
                </c:pt>
                <c:pt idx="21">
                  <c:v>-0.051161856207927014</c:v>
                </c:pt>
                <c:pt idx="22">
                  <c:v>2.6723642257456595</c:v>
                </c:pt>
                <c:pt idx="23">
                  <c:v>4.923659537773605</c:v>
                </c:pt>
                <c:pt idx="24">
                  <c:v>-6.663931767491827</c:v>
                </c:pt>
                <c:pt idx="25">
                  <c:v>7.314423075529851</c:v>
                </c:pt>
                <c:pt idx="26">
                  <c:v>2.85972061004811</c:v>
                </c:pt>
                <c:pt idx="27">
                  <c:v>-0.5010596097429161</c:v>
                </c:pt>
                <c:pt idx="28">
                  <c:v>-2.7440846325862642</c:v>
                </c:pt>
                <c:pt idx="29">
                  <c:v>-7.848874088158509</c:v>
                </c:pt>
                <c:pt idx="30">
                  <c:v>-5.8507694447071055</c:v>
                </c:pt>
                <c:pt idx="31">
                  <c:v>-5.796579637783151</c:v>
                </c:pt>
                <c:pt idx="32">
                  <c:v>-4.604294161601708</c:v>
                </c:pt>
                <c:pt idx="33">
                  <c:v>-5.968227012521333</c:v>
                </c:pt>
                <c:pt idx="34">
                  <c:v>-2.667772012003545</c:v>
                </c:pt>
                <c:pt idx="35">
                  <c:v>-4.741360120837613</c:v>
                </c:pt>
                <c:pt idx="36">
                  <c:v>3.2277968842389972</c:v>
                </c:pt>
                <c:pt idx="37">
                  <c:v>0.6025924069555704</c:v>
                </c:pt>
                <c:pt idx="38">
                  <c:v>8.706777890656081</c:v>
                </c:pt>
                <c:pt idx="39">
                  <c:v>1.5660323725766638</c:v>
                </c:pt>
                <c:pt idx="40">
                  <c:v>-2.930972854240067</c:v>
                </c:pt>
                <c:pt idx="41">
                  <c:v>-1.9128042800295126</c:v>
                </c:pt>
                <c:pt idx="43">
                  <c:v>-2.6994536308929904</c:v>
                </c:pt>
                <c:pt idx="44">
                  <c:v>6.172674335286653</c:v>
                </c:pt>
                <c:pt idx="45">
                  <c:v>-6.390031426690391</c:v>
                </c:pt>
                <c:pt idx="46">
                  <c:v>-0.2881924171224355</c:v>
                </c:pt>
                <c:pt idx="47">
                  <c:v>8.141016487181219</c:v>
                </c:pt>
                <c:pt idx="48">
                  <c:v>2.7109652014948074</c:v>
                </c:pt>
                <c:pt idx="49">
                  <c:v>4.708872650577599</c:v>
                </c:pt>
                <c:pt idx="50">
                  <c:v>-3.0807324468914663</c:v>
                </c:pt>
                <c:pt idx="51">
                  <c:v>1.8520293231386369</c:v>
                </c:pt>
                <c:pt idx="52">
                  <c:v>6.604043195933861</c:v>
                </c:pt>
                <c:pt idx="53">
                  <c:v>0.7318066533715577</c:v>
                </c:pt>
                <c:pt idx="54">
                  <c:v>-1.873550367097155</c:v>
                </c:pt>
                <c:pt idx="55">
                  <c:v>-3.506435242339424</c:v>
                </c:pt>
                <c:pt idx="56">
                  <c:v>1.9208967253795166</c:v>
                </c:pt>
                <c:pt idx="57">
                  <c:v>2.3483738441735005</c:v>
                </c:pt>
                <c:pt idx="58">
                  <c:v>-0.016995570473988364</c:v>
                </c:pt>
                <c:pt idx="59">
                  <c:v>1.672261693221077</c:v>
                </c:pt>
                <c:pt idx="60">
                  <c:v>-3.585483581149652</c:v>
                </c:pt>
                <c:pt idx="61">
                  <c:v>4.403346750544745</c:v>
                </c:pt>
                <c:pt idx="62">
                  <c:v>-4.758851888289862</c:v>
                </c:pt>
                <c:pt idx="63">
                  <c:v>0.9957079677028517</c:v>
                </c:pt>
                <c:pt idx="64">
                  <c:v>7.192779282107241</c:v>
                </c:pt>
                <c:pt idx="65">
                  <c:v>3.0830898712755674</c:v>
                </c:pt>
                <c:pt idx="66">
                  <c:v>-7.347711142706404</c:v>
                </c:pt>
                <c:pt idx="67">
                  <c:v>-8.562159723390605</c:v>
                </c:pt>
                <c:pt idx="68">
                  <c:v>-7.137798967779797</c:v>
                </c:pt>
                <c:pt idx="70">
                  <c:v>2.5529368754676254</c:v>
                </c:pt>
                <c:pt idx="71">
                  <c:v>7.670578675599592</c:v>
                </c:pt>
                <c:pt idx="72">
                  <c:v>3.1906446294641446</c:v>
                </c:pt>
                <c:pt idx="73">
                  <c:v>5.283086988378293</c:v>
                </c:pt>
                <c:pt idx="74">
                  <c:v>8.083589490822973</c:v>
                </c:pt>
                <c:pt idx="75">
                  <c:v>-6.818030598954828</c:v>
                </c:pt>
                <c:pt idx="76">
                  <c:v>0.1046156388676327</c:v>
                </c:pt>
                <c:pt idx="77">
                  <c:v>2.164473561271673</c:v>
                </c:pt>
                <c:pt idx="78">
                  <c:v>-3.8786743593774107</c:v>
                </c:pt>
                <c:pt idx="79">
                  <c:v>-3.622953322607004</c:v>
                </c:pt>
                <c:pt idx="80">
                  <c:v>-10.281146685884002</c:v>
                </c:pt>
                <c:pt idx="81">
                  <c:v>-3.6286982233365803</c:v>
                </c:pt>
                <c:pt idx="82">
                  <c:v>-0.496281580521752</c:v>
                </c:pt>
                <c:pt idx="83">
                  <c:v>0.7505783544850868</c:v>
                </c:pt>
                <c:pt idx="84">
                  <c:v>-7.886109381924601</c:v>
                </c:pt>
                <c:pt idx="85">
                  <c:v>14.467193402748801</c:v>
                </c:pt>
                <c:pt idx="86">
                  <c:v>-5.392541177110211</c:v>
                </c:pt>
                <c:pt idx="88">
                  <c:v>7.914062404929289</c:v>
                </c:pt>
                <c:pt idx="89">
                  <c:v>2.824151947479513</c:v>
                </c:pt>
                <c:pt idx="90">
                  <c:v>9.712438314856442</c:v>
                </c:pt>
                <c:pt idx="91">
                  <c:v>5.965628155407997</c:v>
                </c:pt>
                <c:pt idx="92">
                  <c:v>3.5066040354939423</c:v>
                </c:pt>
                <c:pt idx="93">
                  <c:v>10.877389383240654</c:v>
                </c:pt>
                <c:pt idx="94">
                  <c:v>12.59129180346017</c:v>
                </c:pt>
                <c:pt idx="95">
                  <c:v>9.76103513581048</c:v>
                </c:pt>
                <c:pt idx="96">
                  <c:v>2.572452443444816</c:v>
                </c:pt>
                <c:pt idx="97">
                  <c:v>6.122743184346112</c:v>
                </c:pt>
                <c:pt idx="98">
                  <c:v>9.856601989612113</c:v>
                </c:pt>
                <c:pt idx="99">
                  <c:v>11.64126059108126</c:v>
                </c:pt>
                <c:pt idx="100">
                  <c:v>5.083641024453999</c:v>
                </c:pt>
                <c:pt idx="101">
                  <c:v>8.845707470132336</c:v>
                </c:pt>
                <c:pt idx="102">
                  <c:v>5.634534428175274</c:v>
                </c:pt>
                <c:pt idx="103">
                  <c:v>-8.038582120008764</c:v>
                </c:pt>
                <c:pt idx="104">
                  <c:v>-5.518552216928453</c:v>
                </c:pt>
                <c:pt idx="105">
                  <c:v>-2.208509588039443</c:v>
                </c:pt>
                <c:pt idx="106">
                  <c:v>-5.368647646104253</c:v>
                </c:pt>
                <c:pt idx="107">
                  <c:v>-0.535201382001161</c:v>
                </c:pt>
                <c:pt idx="108">
                  <c:v>3.2016521642122866</c:v>
                </c:pt>
                <c:pt idx="109">
                  <c:v>11.422405096429866</c:v>
                </c:pt>
                <c:pt idx="110">
                  <c:v>-3.8381230953962406</c:v>
                </c:pt>
                <c:pt idx="112">
                  <c:v>-3.771887580568923</c:v>
                </c:pt>
                <c:pt idx="113">
                  <c:v>3.957251235121894</c:v>
                </c:pt>
                <c:pt idx="114">
                  <c:v>3.537087664501647</c:v>
                </c:pt>
                <c:pt idx="115">
                  <c:v>-4.6556342483480515</c:v>
                </c:pt>
                <c:pt idx="116">
                  <c:v>0.22409560598322043</c:v>
                </c:pt>
                <c:pt idx="117">
                  <c:v>-0.1621120575942221</c:v>
                </c:pt>
                <c:pt idx="118">
                  <c:v>-3.156543086708342</c:v>
                </c:pt>
                <c:pt idx="119">
                  <c:v>-3.2672996090074244</c:v>
                </c:pt>
                <c:pt idx="120">
                  <c:v>-5.229967036688122</c:v>
                </c:pt>
                <c:pt idx="121">
                  <c:v>-8.203013090750355</c:v>
                </c:pt>
                <c:pt idx="122">
                  <c:v>-3.2905824387837965</c:v>
                </c:pt>
                <c:pt idx="123">
                  <c:v>-0.10398172543859618</c:v>
                </c:pt>
                <c:pt idx="124">
                  <c:v>-6.032963724414665</c:v>
                </c:pt>
                <c:pt idx="125">
                  <c:v>-9.782547588806612</c:v>
                </c:pt>
                <c:pt idx="126">
                  <c:v>-3.662917803966793</c:v>
                </c:pt>
                <c:pt idx="127">
                  <c:v>-3.1133658268808437</c:v>
                </c:pt>
                <c:pt idx="128">
                  <c:v>-2.0125732088979396</c:v>
                </c:pt>
                <c:pt idx="129">
                  <c:v>-14.858229104229537</c:v>
                </c:pt>
                <c:pt idx="130">
                  <c:v>-2.7402574130705135</c:v>
                </c:pt>
                <c:pt idx="131">
                  <c:v>2.3854108062329784</c:v>
                </c:pt>
                <c:pt idx="132">
                  <c:v>21.488191445867866</c:v>
                </c:pt>
                <c:pt idx="133">
                  <c:v>-2.849545936635912</c:v>
                </c:pt>
                <c:pt idx="135">
                  <c:v>1.3303692597236065</c:v>
                </c:pt>
              </c:numCache>
            </c:numRef>
          </c:yVal>
          <c:smooth val="0"/>
        </c:ser>
        <c:axId val="59606810"/>
        <c:axId val="66699243"/>
      </c:scatterChart>
      <c:valAx>
        <c:axId val="59606810"/>
        <c:scaling>
          <c:orientation val="minMax"/>
          <c:max val="2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9243"/>
        <c:crossesAt val="-80"/>
        <c:crossBetween val="midCat"/>
        <c:dispUnits/>
        <c:majorUnit val="200"/>
        <c:minorUnit val="50"/>
      </c:valAx>
      <c:valAx>
        <c:axId val="6669924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0681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16"/>
        <c:delete val="1"/>
      </c:legendEntry>
      <c:legendEntry>
        <c:idx val="4"/>
        <c:delete val="1"/>
      </c:legendEntry>
      <c:legendEntry>
        <c:idx val="17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8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90675"/>
          <c:y val="0.0865"/>
          <c:w val="0.09325"/>
          <c:h val="0.75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DATATABLE!$K$365:$K$381</c:f>
                <c:numCache>
                  <c:ptCount val="17"/>
                  <c:pt idx="0">
                    <c:v>2.1942464659152616</c:v>
                  </c:pt>
                  <c:pt idx="1">
                    <c:v>1.106039179206153</c:v>
                  </c:pt>
                  <c:pt idx="2">
                    <c:v>1.6302301302684175</c:v>
                  </c:pt>
                  <c:pt idx="3">
                    <c:v>1.1486200639732047</c:v>
                  </c:pt>
                  <c:pt idx="4">
                    <c:v>1.3182672904576975</c:v>
                  </c:pt>
                  <c:pt idx="5">
                    <c:v>1.1774274997899958</c:v>
                  </c:pt>
                  <c:pt idx="6">
                    <c:v>1.116634411191253</c:v>
                  </c:pt>
                  <c:pt idx="7">
                    <c:v>1.2621883410812718</c:v>
                  </c:pt>
                  <c:pt idx="8">
                    <c:v>1.255469011073318</c:v>
                  </c:pt>
                  <c:pt idx="9">
                    <c:v>1.4544680797401455</c:v>
                  </c:pt>
                  <c:pt idx="10">
                    <c:v>1.8010456730011004</c:v>
                  </c:pt>
                  <c:pt idx="11">
                    <c:v>1.377581701762498</c:v>
                  </c:pt>
                  <c:pt idx="12">
                    <c:v>2.912012538943687</c:v>
                  </c:pt>
                  <c:pt idx="13">
                    <c:v>1.7754632499134004</c:v>
                  </c:pt>
                  <c:pt idx="14">
                    <c:v>1.3882309565094175</c:v>
                  </c:pt>
                  <c:pt idx="15">
                    <c:v>1.4541340276208459</c:v>
                  </c:pt>
                  <c:pt idx="16">
                    <c:v>1.067649290079629</c:v>
                  </c:pt>
                </c:numCache>
              </c:numRef>
            </c:plus>
            <c:minus>
              <c:numRef>
                <c:f>DATATABLE!$K$365:$K$381</c:f>
                <c:numCache>
                  <c:ptCount val="17"/>
                  <c:pt idx="0">
                    <c:v>2.1942464659152616</c:v>
                  </c:pt>
                  <c:pt idx="1">
                    <c:v>1.106039179206153</c:v>
                  </c:pt>
                  <c:pt idx="2">
                    <c:v>1.6302301302684175</c:v>
                  </c:pt>
                  <c:pt idx="3">
                    <c:v>1.1486200639732047</c:v>
                  </c:pt>
                  <c:pt idx="4">
                    <c:v>1.3182672904576975</c:v>
                  </c:pt>
                  <c:pt idx="5">
                    <c:v>1.1774274997899958</c:v>
                  </c:pt>
                  <c:pt idx="6">
                    <c:v>1.116634411191253</c:v>
                  </c:pt>
                  <c:pt idx="7">
                    <c:v>1.2621883410812718</c:v>
                  </c:pt>
                  <c:pt idx="8">
                    <c:v>1.255469011073318</c:v>
                  </c:pt>
                  <c:pt idx="9">
                    <c:v>1.4544680797401455</c:v>
                  </c:pt>
                  <c:pt idx="10">
                    <c:v>1.8010456730011004</c:v>
                  </c:pt>
                  <c:pt idx="11">
                    <c:v>1.377581701762498</c:v>
                  </c:pt>
                  <c:pt idx="12">
                    <c:v>2.912012538943687</c:v>
                  </c:pt>
                  <c:pt idx="13">
                    <c:v>1.7754632499134004</c:v>
                  </c:pt>
                  <c:pt idx="14">
                    <c:v>1.3882309565094175</c:v>
                  </c:pt>
                  <c:pt idx="15">
                    <c:v>1.4541340276208459</c:v>
                  </c:pt>
                  <c:pt idx="16">
                    <c:v>1.067649290079629</c:v>
                  </c:pt>
                </c:numCache>
              </c:numRef>
            </c:minus>
            <c:noEndCap val="1"/>
          </c:errBars>
          <c:xVal>
            <c:numRef>
              <c:f>DATATABLE!$M$365:$M$381</c:f>
              <c:numCache>
                <c:ptCount val="17"/>
                <c:pt idx="0">
                  <c:v>6.08304722841012</c:v>
                </c:pt>
                <c:pt idx="1">
                  <c:v>62.53585594122113</c:v>
                </c:pt>
                <c:pt idx="2">
                  <c:v>97.40859517133583</c:v>
                </c:pt>
                <c:pt idx="3">
                  <c:v>112.66462479423083</c:v>
                </c:pt>
                <c:pt idx="4">
                  <c:v>117.80624269349191</c:v>
                </c:pt>
                <c:pt idx="5">
                  <c:v>118.36966845695454</c:v>
                </c:pt>
                <c:pt idx="6">
                  <c:v>147.89166550798427</c:v>
                </c:pt>
                <c:pt idx="7">
                  <c:v>150.18875161019199</c:v>
                </c:pt>
                <c:pt idx="8">
                  <c:v>152.7268244786031</c:v>
                </c:pt>
                <c:pt idx="9">
                  <c:v>155.8643121696899</c:v>
                </c:pt>
                <c:pt idx="10">
                  <c:v>179.37702562675486</c:v>
                </c:pt>
                <c:pt idx="11">
                  <c:v>184.90048161272782</c:v>
                </c:pt>
                <c:pt idx="12">
                  <c:v>186.98920107319933</c:v>
                </c:pt>
                <c:pt idx="13">
                  <c:v>331.81395693171663</c:v>
                </c:pt>
                <c:pt idx="14">
                  <c:v>557.6556155116047</c:v>
                </c:pt>
                <c:pt idx="15">
                  <c:v>1013.6012174924697</c:v>
                </c:pt>
                <c:pt idx="16">
                  <c:v>2729.3677907392116</c:v>
                </c:pt>
              </c:numCache>
            </c:numRef>
          </c:xVal>
          <c:yVal>
            <c:numRef>
              <c:f>DATATABLE!$L$365:$L$381</c:f>
              <c:numCache>
                <c:ptCount val="17"/>
                <c:pt idx="0">
                  <c:v>2.5529368754676254</c:v>
                </c:pt>
                <c:pt idx="1">
                  <c:v>7.670578675599592</c:v>
                </c:pt>
                <c:pt idx="2">
                  <c:v>3.1906446294641446</c:v>
                </c:pt>
                <c:pt idx="3">
                  <c:v>5.283086988378293</c:v>
                </c:pt>
                <c:pt idx="4">
                  <c:v>8.083589490822973</c:v>
                </c:pt>
                <c:pt idx="5">
                  <c:v>-6.818030598954828</c:v>
                </c:pt>
                <c:pt idx="6">
                  <c:v>0.1046156388676327</c:v>
                </c:pt>
                <c:pt idx="7">
                  <c:v>2.164473561271673</c:v>
                </c:pt>
                <c:pt idx="8">
                  <c:v>-3.8786743593774107</c:v>
                </c:pt>
                <c:pt idx="9">
                  <c:v>-3.622953322607004</c:v>
                </c:pt>
                <c:pt idx="10">
                  <c:v>-10.281146685884002</c:v>
                </c:pt>
                <c:pt idx="11">
                  <c:v>-3.6286982233365803</c:v>
                </c:pt>
                <c:pt idx="12">
                  <c:v>-0.496281580521752</c:v>
                </c:pt>
                <c:pt idx="13">
                  <c:v>0.7505783544850868</c:v>
                </c:pt>
                <c:pt idx="14">
                  <c:v>-7.886109381924601</c:v>
                </c:pt>
                <c:pt idx="15">
                  <c:v>14.467193402748801</c:v>
                </c:pt>
                <c:pt idx="16">
                  <c:v>-5.392541177110211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3711"/>
        <c:crossesAt val="-80"/>
        <c:crossBetween val="midCat"/>
        <c:dispUnits/>
        <c:majorUnit val="200"/>
        <c:minorUnit val="50"/>
      </c:valAx>
      <c:valAx>
        <c:axId val="54903711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92657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DATATABLE!$K$407:$K$428</c:f>
                <c:numCache>
                  <c:ptCount val="22"/>
                  <c:pt idx="0">
                    <c:v>1.7204543406967865</c:v>
                  </c:pt>
                  <c:pt idx="1">
                    <c:v>1.4750849321387705</c:v>
                  </c:pt>
                  <c:pt idx="2">
                    <c:v>1.4575202420952227</c:v>
                  </c:pt>
                  <c:pt idx="3">
                    <c:v>2.2143981247613187</c:v>
                  </c:pt>
                  <c:pt idx="4">
                    <c:v>1.6866450375396802</c:v>
                  </c:pt>
                  <c:pt idx="5">
                    <c:v>1.1473244112347736</c:v>
                  </c:pt>
                  <c:pt idx="6">
                    <c:v>1.5603500110727975</c:v>
                  </c:pt>
                  <c:pt idx="7">
                    <c:v>1.4589267165632247</c:v>
                  </c:pt>
                  <c:pt idx="8">
                    <c:v>1.5162986396055622</c:v>
                  </c:pt>
                  <c:pt idx="9">
                    <c:v>1.6480032285681734</c:v>
                  </c:pt>
                  <c:pt idx="10">
                    <c:v>1.5094146235505868</c:v>
                  </c:pt>
                  <c:pt idx="11">
                    <c:v>1.545087592422778</c:v>
                  </c:pt>
                  <c:pt idx="12">
                    <c:v>1.4460469885047011</c:v>
                  </c:pt>
                  <c:pt idx="13">
                    <c:v>1.5075100928430025</c:v>
                  </c:pt>
                  <c:pt idx="14">
                    <c:v>1.2038331043451311</c:v>
                  </c:pt>
                  <c:pt idx="15">
                    <c:v>1.580502127133121</c:v>
                  </c:pt>
                  <c:pt idx="16">
                    <c:v>1.514489299128119</c:v>
                  </c:pt>
                  <c:pt idx="17">
                    <c:v>1.7260935911800352</c:v>
                  </c:pt>
                  <c:pt idx="18">
                    <c:v>1.8386494367350608</c:v>
                  </c:pt>
                  <c:pt idx="19">
                    <c:v>1.1793634044787744</c:v>
                  </c:pt>
                  <c:pt idx="20">
                    <c:v>2.0036065526196634</c:v>
                  </c:pt>
                  <c:pt idx="21">
                    <c:v>1.4164769298896687</c:v>
                  </c:pt>
                </c:numCache>
              </c:numRef>
            </c:plus>
            <c:minus>
              <c:numRef>
                <c:f>DATATABLE!$K$407:$K$428</c:f>
                <c:numCache>
                  <c:ptCount val="22"/>
                  <c:pt idx="0">
                    <c:v>1.7204543406967865</c:v>
                  </c:pt>
                  <c:pt idx="1">
                    <c:v>1.4750849321387705</c:v>
                  </c:pt>
                  <c:pt idx="2">
                    <c:v>1.4575202420952227</c:v>
                  </c:pt>
                  <c:pt idx="3">
                    <c:v>2.2143981247613187</c:v>
                  </c:pt>
                  <c:pt idx="4">
                    <c:v>1.6866450375396802</c:v>
                  </c:pt>
                  <c:pt idx="5">
                    <c:v>1.1473244112347736</c:v>
                  </c:pt>
                  <c:pt idx="6">
                    <c:v>1.5603500110727975</c:v>
                  </c:pt>
                  <c:pt idx="7">
                    <c:v>1.4589267165632247</c:v>
                  </c:pt>
                  <c:pt idx="8">
                    <c:v>1.5162986396055622</c:v>
                  </c:pt>
                  <c:pt idx="9">
                    <c:v>1.6480032285681734</c:v>
                  </c:pt>
                  <c:pt idx="10">
                    <c:v>1.5094146235505868</c:v>
                  </c:pt>
                  <c:pt idx="11">
                    <c:v>1.545087592422778</c:v>
                  </c:pt>
                  <c:pt idx="12">
                    <c:v>1.4460469885047011</c:v>
                  </c:pt>
                  <c:pt idx="13">
                    <c:v>1.5075100928430025</c:v>
                  </c:pt>
                  <c:pt idx="14">
                    <c:v>1.2038331043451311</c:v>
                  </c:pt>
                  <c:pt idx="15">
                    <c:v>1.580502127133121</c:v>
                  </c:pt>
                  <c:pt idx="16">
                    <c:v>1.514489299128119</c:v>
                  </c:pt>
                  <c:pt idx="17">
                    <c:v>1.7260935911800352</c:v>
                  </c:pt>
                  <c:pt idx="18">
                    <c:v>1.8386494367350608</c:v>
                  </c:pt>
                  <c:pt idx="19">
                    <c:v>1.1793634044787744</c:v>
                  </c:pt>
                  <c:pt idx="20">
                    <c:v>2.0036065526196634</c:v>
                  </c:pt>
                  <c:pt idx="21">
                    <c:v>1.4164769298896687</c:v>
                  </c:pt>
                </c:numCache>
              </c:numRef>
            </c:minus>
            <c:noEndCap val="1"/>
          </c:errBars>
          <c:xVal>
            <c:numRef>
              <c:f>DATATABLE!$M$407:$M$428</c:f>
              <c:numCache>
                <c:ptCount val="22"/>
                <c:pt idx="0">
                  <c:v>6.366544549762411</c:v>
                </c:pt>
                <c:pt idx="1">
                  <c:v>17.929453141077</c:v>
                </c:pt>
                <c:pt idx="2">
                  <c:v>94.98063631170346</c:v>
                </c:pt>
                <c:pt idx="3">
                  <c:v>107.1172981009359</c:v>
                </c:pt>
                <c:pt idx="4">
                  <c:v>111.80477820031848</c:v>
                </c:pt>
                <c:pt idx="5">
                  <c:v>115.92696909749256</c:v>
                </c:pt>
                <c:pt idx="6">
                  <c:v>118.52149472943971</c:v>
                </c:pt>
                <c:pt idx="7">
                  <c:v>119.51637223922019</c:v>
                </c:pt>
                <c:pt idx="8">
                  <c:v>148.37829708893224</c:v>
                </c:pt>
                <c:pt idx="9">
                  <c:v>151.43471306993308</c:v>
                </c:pt>
                <c:pt idx="10">
                  <c:v>152.5180999560931</c:v>
                </c:pt>
                <c:pt idx="11">
                  <c:v>160.45541980740333</c:v>
                </c:pt>
                <c:pt idx="12">
                  <c:v>300.75377174366423</c:v>
                </c:pt>
                <c:pt idx="13">
                  <c:v>351.2217438285647</c:v>
                </c:pt>
                <c:pt idx="14">
                  <c:v>421.22773552068514</c:v>
                </c:pt>
                <c:pt idx="15">
                  <c:v>477.6424408003261</c:v>
                </c:pt>
                <c:pt idx="16">
                  <c:v>558.3263709713569</c:v>
                </c:pt>
                <c:pt idx="17">
                  <c:v>734.4330603315019</c:v>
                </c:pt>
                <c:pt idx="18">
                  <c:v>746.7757380613996</c:v>
                </c:pt>
                <c:pt idx="19">
                  <c:v>969.7443975855933</c:v>
                </c:pt>
                <c:pt idx="20">
                  <c:v>1330.9054380226287</c:v>
                </c:pt>
                <c:pt idx="21">
                  <c:v>2695.181444017927</c:v>
                </c:pt>
              </c:numCache>
            </c:numRef>
          </c:xVal>
          <c:yVal>
            <c:numRef>
              <c:f>DATATABLE!$L$407:$L$428</c:f>
              <c:numCache>
                <c:ptCount val="22"/>
                <c:pt idx="0">
                  <c:v>-3.771887580568923</c:v>
                </c:pt>
                <c:pt idx="1">
                  <c:v>3.957251235121894</c:v>
                </c:pt>
                <c:pt idx="2">
                  <c:v>3.537087664501647</c:v>
                </c:pt>
                <c:pt idx="3">
                  <c:v>-4.6556342483480515</c:v>
                </c:pt>
                <c:pt idx="4">
                  <c:v>0.22409560598322043</c:v>
                </c:pt>
                <c:pt idx="5">
                  <c:v>-0.1621120575942221</c:v>
                </c:pt>
                <c:pt idx="6">
                  <c:v>-3.156543086708342</c:v>
                </c:pt>
                <c:pt idx="7">
                  <c:v>-3.2672996090074244</c:v>
                </c:pt>
                <c:pt idx="8">
                  <c:v>-5.229967036688122</c:v>
                </c:pt>
                <c:pt idx="9">
                  <c:v>-8.203013090750355</c:v>
                </c:pt>
                <c:pt idx="10">
                  <c:v>-3.2905824387837965</c:v>
                </c:pt>
                <c:pt idx="11">
                  <c:v>-0.10398172543859618</c:v>
                </c:pt>
                <c:pt idx="12">
                  <c:v>-6.032963724414665</c:v>
                </c:pt>
                <c:pt idx="13">
                  <c:v>-9.782547588806612</c:v>
                </c:pt>
                <c:pt idx="14">
                  <c:v>-3.662917803966793</c:v>
                </c:pt>
                <c:pt idx="15">
                  <c:v>-3.1133658268808437</c:v>
                </c:pt>
                <c:pt idx="16">
                  <c:v>-2.0125732088979396</c:v>
                </c:pt>
                <c:pt idx="17">
                  <c:v>-14.858229104229537</c:v>
                </c:pt>
                <c:pt idx="18">
                  <c:v>-2.7402574130705135</c:v>
                </c:pt>
                <c:pt idx="19">
                  <c:v>2.3854108062329784</c:v>
                </c:pt>
                <c:pt idx="20">
                  <c:v>21.488191445867866</c:v>
                </c:pt>
                <c:pt idx="21">
                  <c:v>-2.849545936635912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24371352"/>
        <c:axId val="18015577"/>
      </c:scatterChart>
      <c:valAx>
        <c:axId val="2437135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15577"/>
        <c:crossesAt val="-80"/>
        <c:crossBetween val="midCat"/>
        <c:dispUnits/>
        <c:majorUnit val="200"/>
        <c:minorUnit val="50"/>
      </c:valAx>
      <c:valAx>
        <c:axId val="1801557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37135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DATATABLE!$K$432:$K$447</c:f>
                <c:numCache>
                  <c:ptCount val="16"/>
                  <c:pt idx="0">
                    <c:v>1.421968218863201</c:v>
                  </c:pt>
                  <c:pt idx="1">
                    <c:v>1.3352117339393565</c:v>
                  </c:pt>
                  <c:pt idx="2">
                    <c:v>1.2303308391337087</c:v>
                  </c:pt>
                  <c:pt idx="3">
                    <c:v>1.118554148861195</c:v>
                  </c:pt>
                  <c:pt idx="4">
                    <c:v>1.3668359329266337</c:v>
                  </c:pt>
                  <c:pt idx="5">
                    <c:v>2.090134290825274</c:v>
                  </c:pt>
                  <c:pt idx="6">
                    <c:v>1.3414665771716017</c:v>
                  </c:pt>
                  <c:pt idx="7">
                    <c:v>1.146827249339788</c:v>
                  </c:pt>
                  <c:pt idx="8">
                    <c:v>1.2957132326307796</c:v>
                  </c:pt>
                  <c:pt idx="9">
                    <c:v>1.1824336652777045</c:v>
                  </c:pt>
                  <c:pt idx="10">
                    <c:v>1.3344936203130153</c:v>
                  </c:pt>
                  <c:pt idx="11">
                    <c:v>1.2328281038298528</c:v>
                  </c:pt>
                  <c:pt idx="12">
                    <c:v>0.8622532406687977</c:v>
                  </c:pt>
                  <c:pt idx="13">
                    <c:v>1.5250845663650203</c:v>
                  </c:pt>
                  <c:pt idx="14">
                    <c:v>1.5488415953368566</c:v>
                  </c:pt>
                  <c:pt idx="15">
                    <c:v>1.0815223015836484</c:v>
                  </c:pt>
                </c:numCache>
              </c:numRef>
            </c:plus>
            <c:minus>
              <c:numRef>
                <c:f>DATATABLE!$K$432:$K$447</c:f>
                <c:numCache>
                  <c:ptCount val="16"/>
                  <c:pt idx="0">
                    <c:v>1.421968218863201</c:v>
                  </c:pt>
                  <c:pt idx="1">
                    <c:v>1.3352117339393565</c:v>
                  </c:pt>
                  <c:pt idx="2">
                    <c:v>1.2303308391337087</c:v>
                  </c:pt>
                  <c:pt idx="3">
                    <c:v>1.118554148861195</c:v>
                  </c:pt>
                  <c:pt idx="4">
                    <c:v>1.3668359329266337</c:v>
                  </c:pt>
                  <c:pt idx="5">
                    <c:v>2.090134290825274</c:v>
                  </c:pt>
                  <c:pt idx="6">
                    <c:v>1.3414665771716017</c:v>
                  </c:pt>
                  <c:pt idx="7">
                    <c:v>1.146827249339788</c:v>
                  </c:pt>
                  <c:pt idx="8">
                    <c:v>1.2957132326307796</c:v>
                  </c:pt>
                  <c:pt idx="9">
                    <c:v>1.1824336652777045</c:v>
                  </c:pt>
                  <c:pt idx="10">
                    <c:v>1.3344936203130153</c:v>
                  </c:pt>
                  <c:pt idx="11">
                    <c:v>1.2328281038298528</c:v>
                  </c:pt>
                  <c:pt idx="12">
                    <c:v>0.8622532406687977</c:v>
                  </c:pt>
                  <c:pt idx="13">
                    <c:v>1.5250845663650203</c:v>
                  </c:pt>
                  <c:pt idx="14">
                    <c:v>1.5488415953368566</c:v>
                  </c:pt>
                  <c:pt idx="15">
                    <c:v>1.0815223015836484</c:v>
                  </c:pt>
                </c:numCache>
              </c:numRef>
            </c:minus>
            <c:noEndCap val="1"/>
          </c:errBars>
          <c:xVal>
            <c:numRef>
              <c:f>DATATABLE!$M$432:$M$447</c:f>
              <c:numCache>
                <c:ptCount val="16"/>
                <c:pt idx="0">
                  <c:v>15.646485265357832</c:v>
                </c:pt>
                <c:pt idx="1">
                  <c:v>19.806907399975227</c:v>
                </c:pt>
                <c:pt idx="2">
                  <c:v>148.42887039306132</c:v>
                </c:pt>
                <c:pt idx="3">
                  <c:v>379.2592734845581</c:v>
                </c:pt>
                <c:pt idx="4">
                  <c:v>1072.2435362600474</c:v>
                </c:pt>
                <c:pt idx="5">
                  <c:v>112.66823013018441</c:v>
                </c:pt>
                <c:pt idx="6">
                  <c:v>15.805813222398942</c:v>
                </c:pt>
                <c:pt idx="7">
                  <c:v>154.78019771829506</c:v>
                </c:pt>
                <c:pt idx="8">
                  <c:v>337.3024411297427</c:v>
                </c:pt>
                <c:pt idx="9">
                  <c:v>660.1671224729633</c:v>
                </c:pt>
                <c:pt idx="10">
                  <c:v>1001.9485892429877</c:v>
                </c:pt>
                <c:pt idx="11">
                  <c:v>125.78540921178421</c:v>
                </c:pt>
                <c:pt idx="12">
                  <c:v>83.86668670335219</c:v>
                </c:pt>
                <c:pt idx="13">
                  <c:v>129.11512886982402</c:v>
                </c:pt>
                <c:pt idx="14">
                  <c:v>1048.560678531093</c:v>
                </c:pt>
                <c:pt idx="15">
                  <c:v>113.02941773263088</c:v>
                </c:pt>
              </c:numCache>
            </c:numRef>
          </c:xVal>
          <c:yVal>
            <c:numRef>
              <c:f>DATATABLE!$L$432:$L$447</c:f>
              <c:numCache>
                <c:ptCount val="16"/>
                <c:pt idx="0">
                  <c:v>-1.2415032926146548</c:v>
                </c:pt>
                <c:pt idx="1">
                  <c:v>-1.0226239232310703</c:v>
                </c:pt>
                <c:pt idx="2">
                  <c:v>-5.804971418930905</c:v>
                </c:pt>
                <c:pt idx="3">
                  <c:v>-3.5156998882865063</c:v>
                </c:pt>
                <c:pt idx="4">
                  <c:v>5.112715814431822</c:v>
                </c:pt>
                <c:pt idx="5">
                  <c:v>0.8456430677697739</c:v>
                </c:pt>
                <c:pt idx="6">
                  <c:v>0.9743620251448697</c:v>
                </c:pt>
                <c:pt idx="7">
                  <c:v>-5.50527799178271</c:v>
                </c:pt>
                <c:pt idx="8">
                  <c:v>-0.25258982452838263</c:v>
                </c:pt>
                <c:pt idx="9">
                  <c:v>-0.03337145433182154</c:v>
                </c:pt>
                <c:pt idx="10">
                  <c:v>10.217548481083227</c:v>
                </c:pt>
                <c:pt idx="11">
                  <c:v>-2.045211554670657</c:v>
                </c:pt>
                <c:pt idx="12">
                  <c:v>-1.6435317693760616</c:v>
                </c:pt>
                <c:pt idx="13">
                  <c:v>-3.8460300013762003</c:v>
                </c:pt>
                <c:pt idx="14">
                  <c:v>6.318391857213256</c:v>
                </c:pt>
                <c:pt idx="15">
                  <c:v>-3.1330717948038442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75603"/>
        <c:crossesAt val="-80"/>
        <c:crossBetween val="midCat"/>
        <c:dispUnits/>
        <c:majorUnit val="200"/>
        <c:minorUnit val="50"/>
      </c:valAx>
      <c:valAx>
        <c:axId val="4997560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92246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DATATABLE!$K$449:$K$468</c:f>
                <c:numCache>
                  <c:ptCount val="20"/>
                  <c:pt idx="0">
                    <c:v>0.8449089696493939</c:v>
                  </c:pt>
                  <c:pt idx="1">
                    <c:v>0.8045948092649802</c:v>
                  </c:pt>
                  <c:pt idx="2">
                    <c:v>1.0767370787423403</c:v>
                  </c:pt>
                  <c:pt idx="3">
                    <c:v>0.8943489055956988</c:v>
                  </c:pt>
                  <c:pt idx="4">
                    <c:v>1.2082524373902004</c:v>
                  </c:pt>
                  <c:pt idx="5">
                    <c:v>0.9661032121455193</c:v>
                  </c:pt>
                  <c:pt idx="6">
                    <c:v>0.9628652532134296</c:v>
                  </c:pt>
                  <c:pt idx="7">
                    <c:v>0.9613016236942329</c:v>
                  </c:pt>
                  <c:pt idx="8">
                    <c:v>1.115908200508553</c:v>
                  </c:pt>
                  <c:pt idx="9">
                    <c:v>1.1803363111406728</c:v>
                  </c:pt>
                  <c:pt idx="10">
                    <c:v>1.76652425945667</c:v>
                  </c:pt>
                  <c:pt idx="11">
                    <c:v>1.3219070960535095</c:v>
                  </c:pt>
                  <c:pt idx="12">
                    <c:v>1.2322172309020551</c:v>
                  </c:pt>
                  <c:pt idx="13">
                    <c:v>1.1612631637203386</c:v>
                  </c:pt>
                  <c:pt idx="14">
                    <c:v>0.8446986225774111</c:v>
                  </c:pt>
                  <c:pt idx="15">
                    <c:v>1.1269808105085488</c:v>
                  </c:pt>
                  <c:pt idx="16">
                    <c:v>0.7424304007730456</c:v>
                  </c:pt>
                  <c:pt idx="17">
                    <c:v>1.087907300957312</c:v>
                  </c:pt>
                  <c:pt idx="18">
                    <c:v>5.177239212108553</c:v>
                  </c:pt>
                  <c:pt idx="19">
                    <c:v>1.162921499161527</c:v>
                  </c:pt>
                </c:numCache>
              </c:numRef>
            </c:plus>
            <c:minus>
              <c:numRef>
                <c:f>DATATABLE!$K$449:$K$468</c:f>
                <c:numCache>
                  <c:ptCount val="20"/>
                  <c:pt idx="0">
                    <c:v>0.8449089696493939</c:v>
                  </c:pt>
                  <c:pt idx="1">
                    <c:v>0.8045948092649802</c:v>
                  </c:pt>
                  <c:pt idx="2">
                    <c:v>1.0767370787423403</c:v>
                  </c:pt>
                  <c:pt idx="3">
                    <c:v>0.8943489055956988</c:v>
                  </c:pt>
                  <c:pt idx="4">
                    <c:v>1.2082524373902004</c:v>
                  </c:pt>
                  <c:pt idx="5">
                    <c:v>0.9661032121455193</c:v>
                  </c:pt>
                  <c:pt idx="6">
                    <c:v>0.9628652532134296</c:v>
                  </c:pt>
                  <c:pt idx="7">
                    <c:v>0.9613016236942329</c:v>
                  </c:pt>
                  <c:pt idx="8">
                    <c:v>1.115908200508553</c:v>
                  </c:pt>
                  <c:pt idx="9">
                    <c:v>1.1803363111406728</c:v>
                  </c:pt>
                  <c:pt idx="10">
                    <c:v>1.76652425945667</c:v>
                  </c:pt>
                  <c:pt idx="11">
                    <c:v>1.3219070960535095</c:v>
                  </c:pt>
                  <c:pt idx="12">
                    <c:v>1.2322172309020551</c:v>
                  </c:pt>
                  <c:pt idx="13">
                    <c:v>1.1612631637203386</c:v>
                  </c:pt>
                  <c:pt idx="14">
                    <c:v>0.8446986225774111</c:v>
                  </c:pt>
                  <c:pt idx="15">
                    <c:v>1.1269808105085488</c:v>
                  </c:pt>
                  <c:pt idx="16">
                    <c:v>0.7424304007730456</c:v>
                  </c:pt>
                  <c:pt idx="17">
                    <c:v>1.087907300957312</c:v>
                  </c:pt>
                  <c:pt idx="18">
                    <c:v>5.177239212108553</c:v>
                  </c:pt>
                  <c:pt idx="19">
                    <c:v>1.162921499161527</c:v>
                  </c:pt>
                </c:numCache>
              </c:numRef>
            </c:minus>
            <c:noEndCap val="1"/>
          </c:errBars>
          <c:xVal>
            <c:numRef>
              <c:f>DATATABLE!$M$449:$M$468</c:f>
              <c:numCache>
                <c:ptCount val="20"/>
                <c:pt idx="0">
                  <c:v>11.398228026529605</c:v>
                </c:pt>
                <c:pt idx="1">
                  <c:v>33.7056608408492</c:v>
                </c:pt>
                <c:pt idx="2">
                  <c:v>64.22473421229002</c:v>
                </c:pt>
                <c:pt idx="3">
                  <c:v>66.51388531196844</c:v>
                </c:pt>
                <c:pt idx="4">
                  <c:v>81.10457247027969</c:v>
                </c:pt>
                <c:pt idx="5">
                  <c:v>87.93302098055632</c:v>
                </c:pt>
                <c:pt idx="6">
                  <c:v>91.89592290280815</c:v>
                </c:pt>
                <c:pt idx="7">
                  <c:v>99.67716817291401</c:v>
                </c:pt>
                <c:pt idx="8">
                  <c:v>102.0156155559564</c:v>
                </c:pt>
                <c:pt idx="9">
                  <c:v>126.36958980377564</c:v>
                </c:pt>
                <c:pt idx="10">
                  <c:v>138.04560334211422</c:v>
                </c:pt>
                <c:pt idx="11">
                  <c:v>145.7611817307221</c:v>
                </c:pt>
                <c:pt idx="12">
                  <c:v>156.93684397331134</c:v>
                </c:pt>
                <c:pt idx="13">
                  <c:v>166.9175915175496</c:v>
                </c:pt>
                <c:pt idx="14">
                  <c:v>186.17007941789456</c:v>
                </c:pt>
                <c:pt idx="15">
                  <c:v>287.7241801270801</c:v>
                </c:pt>
                <c:pt idx="16">
                  <c:v>539.1069639764843</c:v>
                </c:pt>
                <c:pt idx="17">
                  <c:v>646.8744274470482</c:v>
                </c:pt>
                <c:pt idx="18">
                  <c:v>1040.3351652483161</c:v>
                </c:pt>
                <c:pt idx="19">
                  <c:v>3304.835809259106</c:v>
                </c:pt>
              </c:numCache>
            </c:numRef>
          </c:xVal>
          <c:yVal>
            <c:numRef>
              <c:f>DATATABLE!$L$449:$L$468</c:f>
              <c:numCache>
                <c:ptCount val="20"/>
                <c:pt idx="0">
                  <c:v>-1.1947219863336584</c:v>
                </c:pt>
                <c:pt idx="1">
                  <c:v>11.436348651904549</c:v>
                </c:pt>
                <c:pt idx="2">
                  <c:v>6.4612720276216775</c:v>
                </c:pt>
                <c:pt idx="3">
                  <c:v>7.423986452660713</c:v>
                </c:pt>
                <c:pt idx="4">
                  <c:v>-2.1227951345645044</c:v>
                </c:pt>
                <c:pt idx="5">
                  <c:v>5.764758955983139</c:v>
                </c:pt>
                <c:pt idx="6">
                  <c:v>8.6357432644105</c:v>
                </c:pt>
                <c:pt idx="7">
                  <c:v>4.453112191326357</c:v>
                </c:pt>
                <c:pt idx="8">
                  <c:v>9.989825894593274</c:v>
                </c:pt>
                <c:pt idx="9">
                  <c:v>1.937980758796342</c:v>
                </c:pt>
                <c:pt idx="10">
                  <c:v>9.680206928814084</c:v>
                </c:pt>
                <c:pt idx="11">
                  <c:v>4.241199545148876</c:v>
                </c:pt>
                <c:pt idx="12">
                  <c:v>-3.5057827850301324</c:v>
                </c:pt>
                <c:pt idx="13">
                  <c:v>-4.443014850867534</c:v>
                </c:pt>
                <c:pt idx="14">
                  <c:v>-5.350586873758801</c:v>
                </c:pt>
                <c:pt idx="15">
                  <c:v>-1.8532971254522586</c:v>
                </c:pt>
                <c:pt idx="16">
                  <c:v>-4.267394303727158</c:v>
                </c:pt>
                <c:pt idx="17">
                  <c:v>-2.5310577024370238</c:v>
                </c:pt>
                <c:pt idx="18">
                  <c:v>5.929442839684195</c:v>
                </c:pt>
                <c:pt idx="19">
                  <c:v>3.975393496124279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7127244"/>
        <c:axId val="21492013"/>
      </c:scatterChart>
      <c:valAx>
        <c:axId val="4712724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92013"/>
        <c:crossesAt val="-80"/>
        <c:crossBetween val="midCat"/>
        <c:dispUnits/>
        <c:majorUnit val="200"/>
        <c:minorUnit val="50"/>
      </c:valAx>
      <c:valAx>
        <c:axId val="2149201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2724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DATATABLE!$K$4:$K$430</c:f>
                <c:numCache>
                  <c:ptCount val="427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  <c:pt idx="20">
                    <c:v>NaN</c:v>
                  </c:pt>
                  <c:pt idx="21">
                    <c:v>1.6202620861704986</c:v>
                  </c:pt>
                  <c:pt idx="22">
                    <c:v>1.4381169652000203</c:v>
                  </c:pt>
                  <c:pt idx="23">
                    <c:v>1.2375629885363892</c:v>
                  </c:pt>
                  <c:pt idx="24">
                    <c:v>1.0236646027839136</c:v>
                  </c:pt>
                  <c:pt idx="25">
                    <c:v>1.353443827183387</c:v>
                  </c:pt>
                  <c:pt idx="26">
                    <c:v>1.221662256165601</c:v>
                  </c:pt>
                  <c:pt idx="27">
                    <c:v>1.3318344590684816</c:v>
                  </c:pt>
                  <c:pt idx="28">
                    <c:v>1.382092922856959</c:v>
                  </c:pt>
                  <c:pt idx="29">
                    <c:v>1.3310359910900793</c:v>
                  </c:pt>
                  <c:pt idx="30">
                    <c:v>1.487410123157673</c:v>
                  </c:pt>
                  <c:pt idx="31">
                    <c:v>1.3972059381628377</c:v>
                  </c:pt>
                  <c:pt idx="32">
                    <c:v>1.7894804871132486</c:v>
                  </c:pt>
                  <c:pt idx="33">
                    <c:v>1.2019971773380433</c:v>
                  </c:pt>
                  <c:pt idx="34">
                    <c:v>1.3377478186049618</c:v>
                  </c:pt>
                  <c:pt idx="35">
                    <c:v>1.5569381991964448</c:v>
                  </c:pt>
                  <c:pt idx="36">
                    <c:v>1.3744853237451782</c:v>
                  </c:pt>
                  <c:pt idx="37">
                    <c:v>1.385062897107936</c:v>
                  </c:pt>
                  <c:pt idx="38">
                    <c:v>1.2797202463599167</c:v>
                  </c:pt>
                  <c:pt idx="39">
                    <c:v>1.607162665804296</c:v>
                  </c:pt>
                  <c:pt idx="40">
                    <c:v>1.3818525306730223</c:v>
                  </c:pt>
                  <c:pt idx="41">
                    <c:v>1.7163637899841877</c:v>
                  </c:pt>
                  <c:pt idx="42">
                    <c:v>1.0743723796047266</c:v>
                  </c:pt>
                  <c:pt idx="43">
                    <c:v>1.5736162625457073</c:v>
                  </c:pt>
                  <c:pt idx="44">
                    <c:v>1.151415224759365</c:v>
                  </c:pt>
                  <c:pt idx="45">
                    <c:v>1.2463448111321753</c:v>
                  </c:pt>
                  <c:pt idx="46">
                    <c:v>NaN</c:v>
                  </c:pt>
                  <c:pt idx="47">
                    <c:v>1.1143721869610879</c:v>
                  </c:pt>
                  <c:pt idx="48">
                    <c:v>3.2348082027233716</c:v>
                  </c:pt>
                  <c:pt idx="49">
                    <c:v>2.7930557662736444</c:v>
                  </c:pt>
                  <c:pt idx="50">
                    <c:v>1.5408889591306263</c:v>
                  </c:pt>
                  <c:pt idx="51">
                    <c:v>1.8773024128082572</c:v>
                  </c:pt>
                  <c:pt idx="52">
                    <c:v>1.6176586139338145</c:v>
                  </c:pt>
                  <c:pt idx="53">
                    <c:v>1.56852129097107</c:v>
                  </c:pt>
                  <c:pt idx="54">
                    <c:v>2.125569965267804</c:v>
                  </c:pt>
                  <c:pt idx="55">
                    <c:v>2.11907763123631</c:v>
                  </c:pt>
                  <c:pt idx="56">
                    <c:v>2.4012421432462183</c:v>
                  </c:pt>
                  <c:pt idx="57">
                    <c:v>1.5617735164186186</c:v>
                  </c:pt>
                  <c:pt idx="58">
                    <c:v>2.1939238024193397</c:v>
                  </c:pt>
                  <c:pt idx="59">
                    <c:v>1.6629923492950116</c:v>
                  </c:pt>
                  <c:pt idx="60">
                    <c:v>4.07132047053449</c:v>
                  </c:pt>
                  <c:pt idx="61">
                    <c:v>1.3560890962360794</c:v>
                  </c:pt>
                  <c:pt idx="62">
                    <c:v>1.7240196964041221</c:v>
                  </c:pt>
                  <c:pt idx="63">
                    <c:v>1.5019771577773344</c:v>
                  </c:pt>
                  <c:pt idx="64">
                    <c:v>1.8935773698680602</c:v>
                  </c:pt>
                  <c:pt idx="65">
                    <c:v>1.9879995191007804</c:v>
                  </c:pt>
                  <c:pt idx="66">
                    <c:v>1.8438760172767577</c:v>
                  </c:pt>
                  <c:pt idx="67">
                    <c:v>2.1838679251373616</c:v>
                  </c:pt>
                  <c:pt idx="68">
                    <c:v>1.7455755881201647</c:v>
                  </c:pt>
                  <c:pt idx="69">
                    <c:v>2.0006776919501146</c:v>
                  </c:pt>
                  <c:pt idx="70">
                    <c:v>1.4994129990053544</c:v>
                  </c:pt>
                  <c:pt idx="71">
                    <c:v>2.4212797306577585</c:v>
                  </c:pt>
                  <c:pt idx="72">
                    <c:v>2.205275928923726</c:v>
                  </c:pt>
                  <c:pt idx="73">
                    <c:v>1.5658801695617193</c:v>
                  </c:pt>
                  <c:pt idx="74">
                    <c:v>NaN</c:v>
                  </c:pt>
                  <c:pt idx="75">
                    <c:v>1.5625480768033384</c:v>
                  </c:pt>
                  <c:pt idx="76">
                    <c:v>2.23726579952066</c:v>
                  </c:pt>
                  <c:pt idx="77">
                    <c:v>1.4175889216394566</c:v>
                  </c:pt>
                  <c:pt idx="78">
                    <c:v>1.5084030656498104</c:v>
                  </c:pt>
                  <c:pt idx="79">
                    <c:v>1.2499100709018052</c:v>
                  </c:pt>
                  <c:pt idx="80">
                    <c:v>1.2177957628223268</c:v>
                  </c:pt>
                  <c:pt idx="81">
                    <c:v>1.2816864814779727</c:v>
                  </c:pt>
                  <c:pt idx="82">
                    <c:v>1.2460665851854458</c:v>
                  </c:pt>
                  <c:pt idx="83">
                    <c:v>1.2394373119195556</c:v>
                  </c:pt>
                  <c:pt idx="84">
                    <c:v>1.1135206593482216</c:v>
                  </c:pt>
                  <c:pt idx="85">
                    <c:v>1.3200658778167451</c:v>
                  </c:pt>
                  <c:pt idx="86">
                    <c:v>1.348134103738019</c:v>
                  </c:pt>
                  <c:pt idx="87">
                    <c:v>1.5315402642279707</c:v>
                  </c:pt>
                  <c:pt idx="88">
                    <c:v>1.293433786877518</c:v>
                  </c:pt>
                  <c:pt idx="89">
                    <c:v>1.248018556155861</c:v>
                  </c:pt>
                  <c:pt idx="90">
                    <c:v>1.8175308393719725</c:v>
                  </c:pt>
                  <c:pt idx="91">
                    <c:v>1.3199486265857985</c:v>
                  </c:pt>
                  <c:pt idx="92">
                    <c:v>NaN</c:v>
                  </c:pt>
                  <c:pt idx="93">
                    <c:v>2.255902907808416</c:v>
                  </c:pt>
                  <c:pt idx="94">
                    <c:v>1.775552648006773</c:v>
                  </c:pt>
                  <c:pt idx="95">
                    <c:v>1.5576872179901002</c:v>
                  </c:pt>
                  <c:pt idx="96">
                    <c:v>1.4252096863742736</c:v>
                  </c:pt>
                  <c:pt idx="97">
                    <c:v>1.5501261593575677</c:v>
                  </c:pt>
                  <c:pt idx="98">
                    <c:v>1.2542414968352844</c:v>
                  </c:pt>
                  <c:pt idx="99">
                    <c:v>1.3954642769409276</c:v>
                  </c:pt>
                  <c:pt idx="100">
                    <c:v>2.0043454854878906</c:v>
                  </c:pt>
                  <c:pt idx="101">
                    <c:v>1.3894630468092029</c:v>
                  </c:pt>
                  <c:pt idx="102">
                    <c:v>1.2457335063520425</c:v>
                  </c:pt>
                  <c:pt idx="103">
                    <c:v>1.5169055318553504</c:v>
                  </c:pt>
                  <c:pt idx="104">
                    <c:v>1.989644464118756</c:v>
                  </c:pt>
                  <c:pt idx="105">
                    <c:v>1.4011402266589368</c:v>
                  </c:pt>
                  <c:pt idx="106">
                    <c:v>1.6460086993530503</c:v>
                  </c:pt>
                  <c:pt idx="107">
                    <c:v>1.5190847368173888</c:v>
                  </c:pt>
                  <c:pt idx="108">
                    <c:v>1.3896453576711636</c:v>
                  </c:pt>
                  <c:pt idx="109">
                    <c:v>2.228807791606613</c:v>
                  </c:pt>
                  <c:pt idx="110">
                    <c:v>2.0258650323978777</c:v>
                  </c:pt>
                  <c:pt idx="111">
                    <c:v>NaN</c:v>
                  </c:pt>
                  <c:pt idx="112">
                    <c:v>1.9255814226815104</c:v>
                  </c:pt>
                  <c:pt idx="113">
                    <c:v>1.4017292753165655</c:v>
                  </c:pt>
                  <c:pt idx="114">
                    <c:v>1.4089510559955887</c:v>
                  </c:pt>
                  <c:pt idx="115">
                    <c:v>1.743674795126049</c:v>
                  </c:pt>
                  <c:pt idx="116">
                    <c:v>0.9822605118448013</c:v>
                  </c:pt>
                  <c:pt idx="117">
                    <c:v>1.3324097345557284</c:v>
                  </c:pt>
                  <c:pt idx="118">
                    <c:v>1.2575074623843996</c:v>
                  </c:pt>
                  <c:pt idx="119">
                    <c:v>1.7056264739778726</c:v>
                  </c:pt>
                  <c:pt idx="120">
                    <c:v>1.6349298162210424</c:v>
                  </c:pt>
                  <c:pt idx="121">
                    <c:v>1.5476572800299238</c:v>
                  </c:pt>
                  <c:pt idx="122">
                    <c:v>1.5273487921874107</c:v>
                  </c:pt>
                  <c:pt idx="123">
                    <c:v>1.499754814551224</c:v>
                  </c:pt>
                  <c:pt idx="124">
                    <c:v>1.2959255255784452</c:v>
                  </c:pt>
                  <c:pt idx="125">
                    <c:v>1.2315542322705042</c:v>
                  </c:pt>
                  <c:pt idx="126">
                    <c:v>1.2743802787518188</c:v>
                  </c:pt>
                  <c:pt idx="127">
                    <c:v>1.3634374432614038</c:v>
                  </c:pt>
                  <c:pt idx="128">
                    <c:v>1.4354063531096806</c:v>
                  </c:pt>
                  <c:pt idx="129">
                    <c:v>1.5746922972192934</c:v>
                  </c:pt>
                  <c:pt idx="130">
                    <c:v>1.501077568996088</c:v>
                  </c:pt>
                  <c:pt idx="131">
                    <c:v>1.4943318244409198</c:v>
                  </c:pt>
                  <c:pt idx="132">
                    <c:v>NaN</c:v>
                  </c:pt>
                  <c:pt idx="133">
                    <c:v>1.6181257684810824</c:v>
                  </c:pt>
                  <c:pt idx="134">
                    <c:v>1.286833749296612</c:v>
                  </c:pt>
                  <c:pt idx="135">
                    <c:v>1.1520443592893947</c:v>
                  </c:pt>
                  <c:pt idx="136">
                    <c:v>1.1397272358049104</c:v>
                  </c:pt>
                  <c:pt idx="137">
                    <c:v>1.0413128235708946</c:v>
                  </c:pt>
                  <c:pt idx="138">
                    <c:v>1.0450849133958329</c:v>
                  </c:pt>
                  <c:pt idx="139">
                    <c:v>1.060779272379353</c:v>
                  </c:pt>
                  <c:pt idx="140">
                    <c:v>1.3298959833851765</c:v>
                  </c:pt>
                  <c:pt idx="141">
                    <c:v>1.2312512383116925</c:v>
                  </c:pt>
                  <c:pt idx="142">
                    <c:v>1.357121797245231</c:v>
                  </c:pt>
                  <c:pt idx="143">
                    <c:v>1.913645161549793</c:v>
                  </c:pt>
                  <c:pt idx="144">
                    <c:v>1.0455505850126556</c:v>
                  </c:pt>
                  <c:pt idx="145">
                    <c:v>0.9901390823485734</c:v>
                  </c:pt>
                  <c:pt idx="146">
                    <c:v>0.9948883401222908</c:v>
                  </c:pt>
                  <c:pt idx="147">
                    <c:v>1.2873973424920582</c:v>
                  </c:pt>
                  <c:pt idx="148">
                    <c:v>1.0021556366635043</c:v>
                  </c:pt>
                  <c:pt idx="149">
                    <c:v>1.0775333826207323</c:v>
                  </c:pt>
                  <c:pt idx="150">
                    <c:v>1.1207747282793168</c:v>
                  </c:pt>
                  <c:pt idx="151">
                    <c:v>1.7886794324784017</c:v>
                  </c:pt>
                  <c:pt idx="152">
                    <c:v>2.3429892360216087</c:v>
                  </c:pt>
                  <c:pt idx="153">
                    <c:v>2.045591572601424</c:v>
                  </c:pt>
                  <c:pt idx="154">
                    <c:v>2.127987832030165</c:v>
                  </c:pt>
                  <c:pt idx="155">
                    <c:v>1.562115338564766</c:v>
                  </c:pt>
                  <c:pt idx="156">
                    <c:v>1.7451258842449135</c:v>
                  </c:pt>
                  <c:pt idx="157">
                    <c:v>1.3945239022994382</c:v>
                  </c:pt>
                  <c:pt idx="158">
                    <c:v>1.495711533456845</c:v>
                  </c:pt>
                  <c:pt idx="159">
                    <c:v>1.2474487477565077</c:v>
                  </c:pt>
                  <c:pt idx="160">
                    <c:v>NaN</c:v>
                  </c:pt>
                  <c:pt idx="161">
                    <c:v>1.4399404908949087</c:v>
                  </c:pt>
                  <c:pt idx="162">
                    <c:v>1.3834957456415609</c:v>
                  </c:pt>
                  <c:pt idx="163">
                    <c:v>1.3709870458489277</c:v>
                  </c:pt>
                  <c:pt idx="164">
                    <c:v>1.1108768429912708</c:v>
                  </c:pt>
                  <c:pt idx="165">
                    <c:v>1.5991505673396134</c:v>
                  </c:pt>
                  <c:pt idx="166">
                    <c:v>1.2319127172244482</c:v>
                  </c:pt>
                  <c:pt idx="167">
                    <c:v>1.0574439643551443</c:v>
                  </c:pt>
                  <c:pt idx="168">
                    <c:v>1.1898090386897042</c:v>
                  </c:pt>
                  <c:pt idx="169">
                    <c:v>1.3587935044356847</c:v>
                  </c:pt>
                  <c:pt idx="170">
                    <c:v>1.3264805647150713</c:v>
                  </c:pt>
                  <c:pt idx="171">
                    <c:v>1.2082174795857714</c:v>
                  </c:pt>
                  <c:pt idx="172">
                    <c:v>1.727834657788696</c:v>
                  </c:pt>
                  <c:pt idx="173">
                    <c:v>1.2296565809921667</c:v>
                  </c:pt>
                  <c:pt idx="174">
                    <c:v>1.8691792158043175</c:v>
                  </c:pt>
                  <c:pt idx="175">
                    <c:v>1.1871099201710145</c:v>
                  </c:pt>
                  <c:pt idx="176">
                    <c:v>1.0822179972203045</c:v>
                  </c:pt>
                  <c:pt idx="177">
                    <c:v>1.4080826715590113</c:v>
                  </c:pt>
                  <c:pt idx="178">
                    <c:v>1.4257336511414067</c:v>
                  </c:pt>
                  <c:pt idx="179">
                    <c:v>1.4268058866939768</c:v>
                  </c:pt>
                  <c:pt idx="180">
                    <c:v>1.1602885169659238</c:v>
                  </c:pt>
                  <c:pt idx="181">
                    <c:v>1.2281936871372228</c:v>
                  </c:pt>
                  <c:pt idx="182">
                    <c:v>NaN</c:v>
                  </c:pt>
                  <c:pt idx="183">
                    <c:v>0.9886053654417637</c:v>
                  </c:pt>
                  <c:pt idx="184">
                    <c:v>0.9480657837479534</c:v>
                  </c:pt>
                  <c:pt idx="185">
                    <c:v>1.153958589353854</c:v>
                  </c:pt>
                  <c:pt idx="186">
                    <c:v>1.0221669344945283</c:v>
                  </c:pt>
                  <c:pt idx="187">
                    <c:v>1.1080136631436144</c:v>
                  </c:pt>
                  <c:pt idx="188">
                    <c:v>1.1895749286006119</c:v>
                  </c:pt>
                  <c:pt idx="189">
                    <c:v>1.293594904600015</c:v>
                  </c:pt>
                  <c:pt idx="190">
                    <c:v>1.1772955064159873</c:v>
                  </c:pt>
                  <c:pt idx="191">
                    <c:v>1.0621272005839621</c:v>
                  </c:pt>
                  <c:pt idx="192">
                    <c:v>1.0961326229563806</c:v>
                  </c:pt>
                  <c:pt idx="193">
                    <c:v>0.9735609129346567</c:v>
                  </c:pt>
                  <c:pt idx="194">
                    <c:v>1.477924482916615</c:v>
                  </c:pt>
                  <c:pt idx="195">
                    <c:v>1.3408436259831902</c:v>
                  </c:pt>
                  <c:pt idx="196">
                    <c:v>1.6458038797806385</c:v>
                  </c:pt>
                  <c:pt idx="197">
                    <c:v>1.3711662444770845</c:v>
                  </c:pt>
                  <c:pt idx="198">
                    <c:v>1.2919481208684136</c:v>
                  </c:pt>
                  <c:pt idx="199">
                    <c:v>1.4061944154808437</c:v>
                  </c:pt>
                  <c:pt idx="200">
                    <c:v>1.8049578469181426</c:v>
                  </c:pt>
                  <c:pt idx="201">
                    <c:v>1.8092554928306228</c:v>
                  </c:pt>
                  <c:pt idx="202">
                    <c:v>2.1499739307906367</c:v>
                  </c:pt>
                  <c:pt idx="203">
                    <c:v>NaN</c:v>
                  </c:pt>
                  <c:pt idx="204">
                    <c:v>1.245156134837</c:v>
                  </c:pt>
                  <c:pt idx="205">
                    <c:v>1.2488112845376875</c:v>
                  </c:pt>
                  <c:pt idx="206">
                    <c:v>1.4172576075344168</c:v>
                  </c:pt>
                  <c:pt idx="207">
                    <c:v>1.313556535103011</c:v>
                  </c:pt>
                  <c:pt idx="208">
                    <c:v>1.3597686737254477</c:v>
                  </c:pt>
                  <c:pt idx="209">
                    <c:v>1.6660392286615977</c:v>
                  </c:pt>
                  <c:pt idx="210">
                    <c:v>1.138527168945691</c:v>
                  </c:pt>
                  <c:pt idx="211">
                    <c:v>1.0078050448614206</c:v>
                  </c:pt>
                  <c:pt idx="212">
                    <c:v>1.7230191396455652</c:v>
                  </c:pt>
                  <c:pt idx="213">
                    <c:v>1.2947011493658067</c:v>
                  </c:pt>
                  <c:pt idx="214">
                    <c:v>1.5142443136784145</c:v>
                  </c:pt>
                  <c:pt idx="215">
                    <c:v>1.782484347219171</c:v>
                  </c:pt>
                  <c:pt idx="216">
                    <c:v>2.0035314632349532</c:v>
                  </c:pt>
                  <c:pt idx="217">
                    <c:v>1.4269378161146928</c:v>
                  </c:pt>
                  <c:pt idx="218">
                    <c:v>1.1679681511411744</c:v>
                  </c:pt>
                  <c:pt idx="219">
                    <c:v>1.5684038537266964</c:v>
                  </c:pt>
                  <c:pt idx="220">
                    <c:v>1.3774668937682755</c:v>
                  </c:pt>
                  <c:pt idx="221">
                    <c:v>1.7343766243538283</c:v>
                  </c:pt>
                  <c:pt idx="222">
                    <c:v>NaN</c:v>
                  </c:pt>
                  <c:pt idx="223">
                    <c:v>1.1611861252691646</c:v>
                  </c:pt>
                  <c:pt idx="224">
                    <c:v>1.0111147991964664</c:v>
                  </c:pt>
                  <c:pt idx="225">
                    <c:v>1.0221791106501676</c:v>
                  </c:pt>
                  <c:pt idx="226">
                    <c:v>1.2241711671023836</c:v>
                  </c:pt>
                  <c:pt idx="227">
                    <c:v>1.1375823267811835</c:v>
                  </c:pt>
                  <c:pt idx="228">
                    <c:v>1.1522471623492958</c:v>
                  </c:pt>
                  <c:pt idx="229">
                    <c:v>1.324580669153086</c:v>
                  </c:pt>
                  <c:pt idx="230">
                    <c:v>1.040043977063032</c:v>
                  </c:pt>
                  <c:pt idx="231">
                    <c:v>1.0645089382843587</c:v>
                  </c:pt>
                  <c:pt idx="232">
                    <c:v>1.2330453337927594</c:v>
                  </c:pt>
                  <c:pt idx="233">
                    <c:v>1.4728722667534129</c:v>
                  </c:pt>
                  <c:pt idx="234">
                    <c:v>1.2335056361412189</c:v>
                  </c:pt>
                  <c:pt idx="235">
                    <c:v>1.510982293863039</c:v>
                  </c:pt>
                  <c:pt idx="236">
                    <c:v>1.3085335210361038</c:v>
                  </c:pt>
                  <c:pt idx="237">
                    <c:v>0.9274950041215924</c:v>
                  </c:pt>
                  <c:pt idx="238">
                    <c:v>1.0363440796901102</c:v>
                  </c:pt>
                  <c:pt idx="239">
                    <c:v>0.8268546797496334</c:v>
                  </c:pt>
                  <c:pt idx="240">
                    <c:v>1.129763899779812</c:v>
                  </c:pt>
                  <c:pt idx="241">
                    <c:v>1.1054508373087302</c:v>
                  </c:pt>
                  <c:pt idx="242">
                    <c:v>NaN</c:v>
                  </c:pt>
                  <c:pt idx="243">
                    <c:v>1.0697079221144712</c:v>
                  </c:pt>
                  <c:pt idx="244">
                    <c:v>1.310781862913224</c:v>
                  </c:pt>
                  <c:pt idx="245">
                    <c:v>0.9761915017714173</c:v>
                  </c:pt>
                  <c:pt idx="246">
                    <c:v>1.4142830559960018</c:v>
                  </c:pt>
                  <c:pt idx="247">
                    <c:v>1.2230029590865055</c:v>
                  </c:pt>
                  <c:pt idx="248">
                    <c:v>1.3011886020664036</c:v>
                  </c:pt>
                  <c:pt idx="249">
                    <c:v>1.1371128822001975</c:v>
                  </c:pt>
                  <c:pt idx="250">
                    <c:v>1.25748856882546</c:v>
                  </c:pt>
                  <c:pt idx="251">
                    <c:v>1.306755201665455</c:v>
                  </c:pt>
                  <c:pt idx="252">
                    <c:v>1.0146017452961047</c:v>
                  </c:pt>
                  <c:pt idx="253">
                    <c:v>1.245063520187717</c:v>
                  </c:pt>
                  <c:pt idx="254">
                    <c:v>1.1178809684198043</c:v>
                  </c:pt>
                  <c:pt idx="255">
                    <c:v>1.0870777268401355</c:v>
                  </c:pt>
                  <c:pt idx="256">
                    <c:v>1.5236033588894582</c:v>
                  </c:pt>
                  <c:pt idx="257">
                    <c:v>1.321878335399651</c:v>
                  </c:pt>
                  <c:pt idx="258">
                    <c:v>1.3121192697584938</c:v>
                  </c:pt>
                  <c:pt idx="259">
                    <c:v>1.2984217122635755</c:v>
                  </c:pt>
                  <c:pt idx="260">
                    <c:v>1.3038279934896035</c:v>
                  </c:pt>
                  <c:pt idx="261">
                    <c:v>1.0784296745303124</c:v>
                  </c:pt>
                  <c:pt idx="262">
                    <c:v>1.2285478630502666</c:v>
                  </c:pt>
                  <c:pt idx="263">
                    <c:v>1.3937939069941194</c:v>
                  </c:pt>
                  <c:pt idx="264">
                    <c:v>NaN</c:v>
                  </c:pt>
                  <c:pt idx="265">
                    <c:v>1.3286997079786644</c:v>
                  </c:pt>
                  <c:pt idx="266">
                    <c:v>1.2031831214986966</c:v>
                  </c:pt>
                  <c:pt idx="267">
                    <c:v>1.2573289238460017</c:v>
                  </c:pt>
                  <c:pt idx="268">
                    <c:v>1.4452367313821934</c:v>
                  </c:pt>
                  <c:pt idx="269">
                    <c:v>1.6673775979936245</c:v>
                  </c:pt>
                  <c:pt idx="270">
                    <c:v>1.541435788796619</c:v>
                  </c:pt>
                  <c:pt idx="271">
                    <c:v>1.463273069270965</c:v>
                  </c:pt>
                  <c:pt idx="272">
                    <c:v>1.1365098926063855</c:v>
                  </c:pt>
                  <c:pt idx="273">
                    <c:v>2.3102958043996757</c:v>
                  </c:pt>
                  <c:pt idx="274">
                    <c:v>1.3653004868663388</c:v>
                  </c:pt>
                  <c:pt idx="275">
                    <c:v>1.701315568931605</c:v>
                  </c:pt>
                  <c:pt idx="276">
                    <c:v>1.6783226540428853</c:v>
                  </c:pt>
                  <c:pt idx="277">
                    <c:v>1.5894400931792987</c:v>
                  </c:pt>
                  <c:pt idx="278">
                    <c:v>1.2239821669568514</c:v>
                  </c:pt>
                  <c:pt idx="279">
                    <c:v>1.0726566706398302</c:v>
                  </c:pt>
                  <c:pt idx="280">
                    <c:v>1.4683315818042608</c:v>
                  </c:pt>
                  <c:pt idx="281">
                    <c:v>1.6052415326506253</c:v>
                  </c:pt>
                  <c:pt idx="282">
                    <c:v>2.325878418175664</c:v>
                  </c:pt>
                  <c:pt idx="283">
                    <c:v>1.4642708090817358</c:v>
                  </c:pt>
                  <c:pt idx="284">
                    <c:v>1.1880299854771792</c:v>
                  </c:pt>
                  <c:pt idx="285">
                    <c:v>1.5071723008197573</c:v>
                  </c:pt>
                  <c:pt idx="286">
                    <c:v>1.7473638669418516</c:v>
                  </c:pt>
                  <c:pt idx="287">
                    <c:v>2.1564188561551383</c:v>
                  </c:pt>
                  <c:pt idx="288">
                    <c:v>0.9720703251003826</c:v>
                  </c:pt>
                  <c:pt idx="289">
                    <c:v>1.3252856648737765</c:v>
                  </c:pt>
                  <c:pt idx="290">
                    <c:v>NaN</c:v>
                  </c:pt>
                  <c:pt idx="291">
                    <c:v>1.609722880184794</c:v>
                  </c:pt>
                  <c:pt idx="292">
                    <c:v>2.0539147462295126</c:v>
                  </c:pt>
                  <c:pt idx="293">
                    <c:v>1.4733350500506504</c:v>
                  </c:pt>
                  <c:pt idx="294">
                    <c:v>1.4464225616594995</c:v>
                  </c:pt>
                  <c:pt idx="295">
                    <c:v>1.5084355589911613</c:v>
                  </c:pt>
                  <c:pt idx="296">
                    <c:v>1.4147181064916303</c:v>
                  </c:pt>
                  <c:pt idx="297">
                    <c:v>1.3846816818707808</c:v>
                  </c:pt>
                  <c:pt idx="298">
                    <c:v>1.7456396310022715</c:v>
                  </c:pt>
                  <c:pt idx="299">
                    <c:v>1.5527572896223418</c:v>
                  </c:pt>
                  <c:pt idx="300">
                    <c:v>1.708804308688805</c:v>
                  </c:pt>
                  <c:pt idx="301">
                    <c:v>1.2277354056222656</c:v>
                  </c:pt>
                  <c:pt idx="302">
                    <c:v>1.4876185733359026</c:v>
                  </c:pt>
                  <c:pt idx="303">
                    <c:v>1.569845775730716</c:v>
                  </c:pt>
                  <c:pt idx="304">
                    <c:v>1.565316740306244</c:v>
                  </c:pt>
                  <c:pt idx="305">
                    <c:v>1.8650785221174804</c:v>
                  </c:pt>
                  <c:pt idx="306">
                    <c:v>2.0032621989662935</c:v>
                  </c:pt>
                  <c:pt idx="307">
                    <c:v>NaN</c:v>
                  </c:pt>
                  <c:pt idx="308">
                    <c:v>1.3852445836892713</c:v>
                  </c:pt>
                  <c:pt idx="309">
                    <c:v>1.5705626947459805</c:v>
                  </c:pt>
                  <c:pt idx="310">
                    <c:v>1.715125332788503</c:v>
                  </c:pt>
                  <c:pt idx="311">
                    <c:v>1.8096424946600909</c:v>
                  </c:pt>
                  <c:pt idx="312">
                    <c:v>1.4579441492690304</c:v>
                  </c:pt>
                  <c:pt idx="313">
                    <c:v>1.9344782561003804</c:v>
                  </c:pt>
                  <c:pt idx="314">
                    <c:v>1.9550147330327228</c:v>
                  </c:pt>
                  <c:pt idx="315">
                    <c:v>2.22943461219538</c:v>
                  </c:pt>
                  <c:pt idx="316">
                    <c:v>1.6326017765777578</c:v>
                  </c:pt>
                  <c:pt idx="317">
                    <c:v>1.5653791580216847</c:v>
                  </c:pt>
                  <c:pt idx="318">
                    <c:v>1.8216862326936312</c:v>
                  </c:pt>
                  <c:pt idx="319">
                    <c:v>1.7339782704561824</c:v>
                  </c:pt>
                  <c:pt idx="320">
                    <c:v>1.6025807827724226</c:v>
                  </c:pt>
                  <c:pt idx="321">
                    <c:v>1.2517533531319902</c:v>
                  </c:pt>
                  <c:pt idx="322">
                    <c:v>1.6156259073796253</c:v>
                  </c:pt>
                  <c:pt idx="323">
                    <c:v>1.5982188012009235</c:v>
                  </c:pt>
                  <c:pt idx="324">
                    <c:v>1.4640472198346188</c:v>
                  </c:pt>
                  <c:pt idx="325">
                    <c:v>2.1073449812558653</c:v>
                  </c:pt>
                  <c:pt idx="326">
                    <c:v>1.7275615350043072</c:v>
                  </c:pt>
                  <c:pt idx="327">
                    <c:v>1.6820266294592656</c:v>
                  </c:pt>
                  <c:pt idx="328">
                    <c:v>1.5571562940608352</c:v>
                  </c:pt>
                  <c:pt idx="329">
                    <c:v>1.8981422720709684</c:v>
                  </c:pt>
                  <c:pt idx="330">
                    <c:v>2.137456855660913</c:v>
                  </c:pt>
                  <c:pt idx="331">
                    <c:v>1.61839200724323</c:v>
                  </c:pt>
                  <c:pt idx="332">
                    <c:v>1.6251586331383905</c:v>
                  </c:pt>
                  <c:pt idx="333">
                    <c:v>NaN</c:v>
                  </c:pt>
                  <c:pt idx="334">
                    <c:v>1.783455032460246</c:v>
                  </c:pt>
                  <c:pt idx="335">
                    <c:v>1.1476786914954573</c:v>
                  </c:pt>
                  <c:pt idx="336">
                    <c:v>1.3225673771199986</c:v>
                  </c:pt>
                  <c:pt idx="337">
                    <c:v>1.3613648337018613</c:v>
                  </c:pt>
                  <c:pt idx="338">
                    <c:v>1.9367856442253917</c:v>
                  </c:pt>
                  <c:pt idx="339">
                    <c:v>1.368079758168328</c:v>
                  </c:pt>
                  <c:pt idx="340">
                    <c:v>1.4265621241671411</c:v>
                  </c:pt>
                  <c:pt idx="341">
                    <c:v>0.9503048692260929</c:v>
                  </c:pt>
                  <c:pt idx="342">
                    <c:v>1.581116483861944</c:v>
                  </c:pt>
                  <c:pt idx="343">
                    <c:v>1.4491398657812127</c:v>
                  </c:pt>
                  <c:pt idx="344">
                    <c:v>1.3392197012851437</c:v>
                  </c:pt>
                  <c:pt idx="345">
                    <c:v>1.1173794448104957</c:v>
                  </c:pt>
                  <c:pt idx="346">
                    <c:v>1.2758955731795307</c:v>
                  </c:pt>
                  <c:pt idx="347">
                    <c:v>1.251532674975131</c:v>
                  </c:pt>
                  <c:pt idx="348">
                    <c:v>1.1715020060354409</c:v>
                  </c:pt>
                  <c:pt idx="349">
                    <c:v>1.4678742419949042</c:v>
                  </c:pt>
                  <c:pt idx="350">
                    <c:v>1.1332300968036613</c:v>
                  </c:pt>
                  <c:pt idx="351">
                    <c:v>1.345888470496437</c:v>
                  </c:pt>
                  <c:pt idx="352">
                    <c:v>1.2526670723944644</c:v>
                  </c:pt>
                  <c:pt idx="353">
                    <c:v>1.3962937064992964</c:v>
                  </c:pt>
                  <c:pt idx="354">
                    <c:v>1.790112275661393</c:v>
                  </c:pt>
                  <c:pt idx="355">
                    <c:v>1.0160477161635928</c:v>
                  </c:pt>
                  <c:pt idx="356">
                    <c:v>1.5764832709674863</c:v>
                  </c:pt>
                  <c:pt idx="357">
                    <c:v>1.2656756321216562</c:v>
                  </c:pt>
                  <c:pt idx="358">
                    <c:v>1.4695228957550839</c:v>
                  </c:pt>
                  <c:pt idx="359">
                    <c:v>1.389324965074266</c:v>
                  </c:pt>
                  <c:pt idx="360">
                    <c:v>NaN</c:v>
                  </c:pt>
                  <c:pt idx="361">
                    <c:v>2.1942464659152616</c:v>
                  </c:pt>
                  <c:pt idx="362">
                    <c:v>1.106039179206153</c:v>
                  </c:pt>
                  <c:pt idx="363">
                    <c:v>1.6302301302684175</c:v>
                  </c:pt>
                  <c:pt idx="364">
                    <c:v>1.1486200639732047</c:v>
                  </c:pt>
                  <c:pt idx="365">
                    <c:v>1.3182672904576975</c:v>
                  </c:pt>
                  <c:pt idx="366">
                    <c:v>1.1774274997899958</c:v>
                  </c:pt>
                  <c:pt idx="367">
                    <c:v>1.116634411191253</c:v>
                  </c:pt>
                  <c:pt idx="368">
                    <c:v>1.2621883410812718</c:v>
                  </c:pt>
                  <c:pt idx="369">
                    <c:v>1.255469011073318</c:v>
                  </c:pt>
                  <c:pt idx="370">
                    <c:v>1.4544680797401455</c:v>
                  </c:pt>
                  <c:pt idx="371">
                    <c:v>1.8010456730011004</c:v>
                  </c:pt>
                  <c:pt idx="372">
                    <c:v>1.377581701762498</c:v>
                  </c:pt>
                  <c:pt idx="373">
                    <c:v>2.912012538943687</c:v>
                  </c:pt>
                  <c:pt idx="374">
                    <c:v>1.7754632499134004</c:v>
                  </c:pt>
                  <c:pt idx="375">
                    <c:v>1.3882309565094175</c:v>
                  </c:pt>
                  <c:pt idx="376">
                    <c:v>1.4541340276208459</c:v>
                  </c:pt>
                  <c:pt idx="377">
                    <c:v>1.067649290079629</c:v>
                  </c:pt>
                  <c:pt idx="378">
                    <c:v>NaN</c:v>
                  </c:pt>
                  <c:pt idx="379">
                    <c:v>1.5608161450519908</c:v>
                  </c:pt>
                  <c:pt idx="380">
                    <c:v>1.7291519561635216</c:v>
                  </c:pt>
                  <c:pt idx="381">
                    <c:v>1.7146002696510898</c:v>
                  </c:pt>
                  <c:pt idx="382">
                    <c:v>1.674192616243353</c:v>
                  </c:pt>
                  <c:pt idx="383">
                    <c:v>1.629782923625589</c:v>
                  </c:pt>
                  <c:pt idx="384">
                    <c:v>1.2743557618488666</c:v>
                  </c:pt>
                  <c:pt idx="385">
                    <c:v>1.864158014390771</c:v>
                  </c:pt>
                  <c:pt idx="386">
                    <c:v>1.2831316208994359</c:v>
                  </c:pt>
                  <c:pt idx="387">
                    <c:v>1.7886621592599905</c:v>
                  </c:pt>
                  <c:pt idx="388">
                    <c:v>1.3578409736370034</c:v>
                  </c:pt>
                  <c:pt idx="389">
                    <c:v>1.817136530568586</c:v>
                  </c:pt>
                  <c:pt idx="390">
                    <c:v>1.5916803141502456</c:v>
                  </c:pt>
                  <c:pt idx="391">
                    <c:v>1.3710052545468088</c:v>
                  </c:pt>
                  <c:pt idx="392">
                    <c:v>1.7625014851119225</c:v>
                  </c:pt>
                  <c:pt idx="393">
                    <c:v>1.8014405766231256</c:v>
                  </c:pt>
                  <c:pt idx="394">
                    <c:v>1.720140215304422</c:v>
                  </c:pt>
                  <c:pt idx="395">
                    <c:v>1.833719912154308</c:v>
                  </c:pt>
                  <c:pt idx="396">
                    <c:v>1.400002927858246</c:v>
                  </c:pt>
                  <c:pt idx="397">
                    <c:v>1.518920948159197</c:v>
                  </c:pt>
                  <c:pt idx="398">
                    <c:v>1.8436293663925962</c:v>
                  </c:pt>
                  <c:pt idx="399">
                    <c:v>1.2453411649193669</c:v>
                  </c:pt>
                  <c:pt idx="400">
                    <c:v>1.8352273459476542</c:v>
                  </c:pt>
                  <c:pt idx="401">
                    <c:v>1.5204808283075764</c:v>
                  </c:pt>
                  <c:pt idx="402">
                    <c:v>NaN</c:v>
                  </c:pt>
                  <c:pt idx="403">
                    <c:v>1.7204543406967865</c:v>
                  </c:pt>
                  <c:pt idx="404">
                    <c:v>1.4750849321387705</c:v>
                  </c:pt>
                  <c:pt idx="405">
                    <c:v>1.4575202420952227</c:v>
                  </c:pt>
                  <c:pt idx="406">
                    <c:v>2.2143981247613187</c:v>
                  </c:pt>
                  <c:pt idx="407">
                    <c:v>1.6866450375396802</c:v>
                  </c:pt>
                  <c:pt idx="408">
                    <c:v>1.1473244112347736</c:v>
                  </c:pt>
                  <c:pt idx="409">
                    <c:v>1.5603500110727975</c:v>
                  </c:pt>
                  <c:pt idx="410">
                    <c:v>1.4589267165632247</c:v>
                  </c:pt>
                  <c:pt idx="411">
                    <c:v>1.5162986396055622</c:v>
                  </c:pt>
                  <c:pt idx="412">
                    <c:v>1.6480032285681734</c:v>
                  </c:pt>
                  <c:pt idx="413">
                    <c:v>1.5094146235505868</c:v>
                  </c:pt>
                  <c:pt idx="414">
                    <c:v>1.545087592422778</c:v>
                  </c:pt>
                  <c:pt idx="415">
                    <c:v>1.4460469885047011</c:v>
                  </c:pt>
                  <c:pt idx="416">
                    <c:v>1.5075100928430025</c:v>
                  </c:pt>
                  <c:pt idx="417">
                    <c:v>1.2038331043451311</c:v>
                  </c:pt>
                  <c:pt idx="418">
                    <c:v>1.580502127133121</c:v>
                  </c:pt>
                  <c:pt idx="419">
                    <c:v>1.514489299128119</c:v>
                  </c:pt>
                  <c:pt idx="420">
                    <c:v>1.7260935911800352</c:v>
                  </c:pt>
                  <c:pt idx="421">
                    <c:v>1.8386494367350608</c:v>
                  </c:pt>
                  <c:pt idx="422">
                    <c:v>1.1793634044787744</c:v>
                  </c:pt>
                  <c:pt idx="423">
                    <c:v>2.0036065526196634</c:v>
                  </c:pt>
                  <c:pt idx="424">
                    <c:v>1.4164769298896687</c:v>
                  </c:pt>
                  <c:pt idx="425">
                    <c:v>NaN</c:v>
                  </c:pt>
                  <c:pt idx="426">
                    <c:v>1.7096602918420523</c:v>
                  </c:pt>
                </c:numCache>
              </c:numRef>
            </c:plus>
            <c:minus>
              <c:numRef>
                <c:f>DATATABLE!$K$4:$K$430</c:f>
                <c:numCache>
                  <c:ptCount val="427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  <c:pt idx="20">
                    <c:v>NaN</c:v>
                  </c:pt>
                  <c:pt idx="21">
                    <c:v>1.6202620861704986</c:v>
                  </c:pt>
                  <c:pt idx="22">
                    <c:v>1.4381169652000203</c:v>
                  </c:pt>
                  <c:pt idx="23">
                    <c:v>1.2375629885363892</c:v>
                  </c:pt>
                  <c:pt idx="24">
                    <c:v>1.0236646027839136</c:v>
                  </c:pt>
                  <c:pt idx="25">
                    <c:v>1.353443827183387</c:v>
                  </c:pt>
                  <c:pt idx="26">
                    <c:v>1.221662256165601</c:v>
                  </c:pt>
                  <c:pt idx="27">
                    <c:v>1.3318344590684816</c:v>
                  </c:pt>
                  <c:pt idx="28">
                    <c:v>1.382092922856959</c:v>
                  </c:pt>
                  <c:pt idx="29">
                    <c:v>1.3310359910900793</c:v>
                  </c:pt>
                  <c:pt idx="30">
                    <c:v>1.487410123157673</c:v>
                  </c:pt>
                  <c:pt idx="31">
                    <c:v>1.3972059381628377</c:v>
                  </c:pt>
                  <c:pt idx="32">
                    <c:v>1.7894804871132486</c:v>
                  </c:pt>
                  <c:pt idx="33">
                    <c:v>1.2019971773380433</c:v>
                  </c:pt>
                  <c:pt idx="34">
                    <c:v>1.3377478186049618</c:v>
                  </c:pt>
                  <c:pt idx="35">
                    <c:v>1.5569381991964448</c:v>
                  </c:pt>
                  <c:pt idx="36">
                    <c:v>1.3744853237451782</c:v>
                  </c:pt>
                  <c:pt idx="37">
                    <c:v>1.385062897107936</c:v>
                  </c:pt>
                  <c:pt idx="38">
                    <c:v>1.2797202463599167</c:v>
                  </c:pt>
                  <c:pt idx="39">
                    <c:v>1.607162665804296</c:v>
                  </c:pt>
                  <c:pt idx="40">
                    <c:v>1.3818525306730223</c:v>
                  </c:pt>
                  <c:pt idx="41">
                    <c:v>1.7163637899841877</c:v>
                  </c:pt>
                  <c:pt idx="42">
                    <c:v>1.0743723796047266</c:v>
                  </c:pt>
                  <c:pt idx="43">
                    <c:v>1.5736162625457073</c:v>
                  </c:pt>
                  <c:pt idx="44">
                    <c:v>1.151415224759365</c:v>
                  </c:pt>
                  <c:pt idx="45">
                    <c:v>1.2463448111321753</c:v>
                  </c:pt>
                  <c:pt idx="46">
                    <c:v>NaN</c:v>
                  </c:pt>
                  <c:pt idx="47">
                    <c:v>1.1143721869610879</c:v>
                  </c:pt>
                  <c:pt idx="48">
                    <c:v>3.2348082027233716</c:v>
                  </c:pt>
                  <c:pt idx="49">
                    <c:v>2.7930557662736444</c:v>
                  </c:pt>
                  <c:pt idx="50">
                    <c:v>1.5408889591306263</c:v>
                  </c:pt>
                  <c:pt idx="51">
                    <c:v>1.8773024128082572</c:v>
                  </c:pt>
                  <c:pt idx="52">
                    <c:v>1.6176586139338145</c:v>
                  </c:pt>
                  <c:pt idx="53">
                    <c:v>1.56852129097107</c:v>
                  </c:pt>
                  <c:pt idx="54">
                    <c:v>2.125569965267804</c:v>
                  </c:pt>
                  <c:pt idx="55">
                    <c:v>2.11907763123631</c:v>
                  </c:pt>
                  <c:pt idx="56">
                    <c:v>2.4012421432462183</c:v>
                  </c:pt>
                  <c:pt idx="57">
                    <c:v>1.5617735164186186</c:v>
                  </c:pt>
                  <c:pt idx="58">
                    <c:v>2.1939238024193397</c:v>
                  </c:pt>
                  <c:pt idx="59">
                    <c:v>1.6629923492950116</c:v>
                  </c:pt>
                  <c:pt idx="60">
                    <c:v>4.07132047053449</c:v>
                  </c:pt>
                  <c:pt idx="61">
                    <c:v>1.3560890962360794</c:v>
                  </c:pt>
                  <c:pt idx="62">
                    <c:v>1.7240196964041221</c:v>
                  </c:pt>
                  <c:pt idx="63">
                    <c:v>1.5019771577773344</c:v>
                  </c:pt>
                  <c:pt idx="64">
                    <c:v>1.8935773698680602</c:v>
                  </c:pt>
                  <c:pt idx="65">
                    <c:v>1.9879995191007804</c:v>
                  </c:pt>
                  <c:pt idx="66">
                    <c:v>1.8438760172767577</c:v>
                  </c:pt>
                  <c:pt idx="67">
                    <c:v>2.1838679251373616</c:v>
                  </c:pt>
                  <c:pt idx="68">
                    <c:v>1.7455755881201647</c:v>
                  </c:pt>
                  <c:pt idx="69">
                    <c:v>2.0006776919501146</c:v>
                  </c:pt>
                  <c:pt idx="70">
                    <c:v>1.4994129990053544</c:v>
                  </c:pt>
                  <c:pt idx="71">
                    <c:v>2.4212797306577585</c:v>
                  </c:pt>
                  <c:pt idx="72">
                    <c:v>2.205275928923726</c:v>
                  </c:pt>
                  <c:pt idx="73">
                    <c:v>1.5658801695617193</c:v>
                  </c:pt>
                  <c:pt idx="74">
                    <c:v>NaN</c:v>
                  </c:pt>
                  <c:pt idx="75">
                    <c:v>1.5625480768033384</c:v>
                  </c:pt>
                  <c:pt idx="76">
                    <c:v>2.23726579952066</c:v>
                  </c:pt>
                  <c:pt idx="77">
                    <c:v>1.4175889216394566</c:v>
                  </c:pt>
                  <c:pt idx="78">
                    <c:v>1.5084030656498104</c:v>
                  </c:pt>
                  <c:pt idx="79">
                    <c:v>1.2499100709018052</c:v>
                  </c:pt>
                  <c:pt idx="80">
                    <c:v>1.2177957628223268</c:v>
                  </c:pt>
                  <c:pt idx="81">
                    <c:v>1.2816864814779727</c:v>
                  </c:pt>
                  <c:pt idx="82">
                    <c:v>1.2460665851854458</c:v>
                  </c:pt>
                  <c:pt idx="83">
                    <c:v>1.2394373119195556</c:v>
                  </c:pt>
                  <c:pt idx="84">
                    <c:v>1.1135206593482216</c:v>
                  </c:pt>
                  <c:pt idx="85">
                    <c:v>1.3200658778167451</c:v>
                  </c:pt>
                  <c:pt idx="86">
                    <c:v>1.348134103738019</c:v>
                  </c:pt>
                  <c:pt idx="87">
                    <c:v>1.5315402642279707</c:v>
                  </c:pt>
                  <c:pt idx="88">
                    <c:v>1.293433786877518</c:v>
                  </c:pt>
                  <c:pt idx="89">
                    <c:v>1.248018556155861</c:v>
                  </c:pt>
                  <c:pt idx="90">
                    <c:v>1.8175308393719725</c:v>
                  </c:pt>
                  <c:pt idx="91">
                    <c:v>1.3199486265857985</c:v>
                  </c:pt>
                  <c:pt idx="92">
                    <c:v>NaN</c:v>
                  </c:pt>
                  <c:pt idx="93">
                    <c:v>2.255902907808416</c:v>
                  </c:pt>
                  <c:pt idx="94">
                    <c:v>1.775552648006773</c:v>
                  </c:pt>
                  <c:pt idx="95">
                    <c:v>1.5576872179901002</c:v>
                  </c:pt>
                  <c:pt idx="96">
                    <c:v>1.4252096863742736</c:v>
                  </c:pt>
                  <c:pt idx="97">
                    <c:v>1.5501261593575677</c:v>
                  </c:pt>
                  <c:pt idx="98">
                    <c:v>1.2542414968352844</c:v>
                  </c:pt>
                  <c:pt idx="99">
                    <c:v>1.3954642769409276</c:v>
                  </c:pt>
                  <c:pt idx="100">
                    <c:v>2.0043454854878906</c:v>
                  </c:pt>
                  <c:pt idx="101">
                    <c:v>1.3894630468092029</c:v>
                  </c:pt>
                  <c:pt idx="102">
                    <c:v>1.2457335063520425</c:v>
                  </c:pt>
                  <c:pt idx="103">
                    <c:v>1.5169055318553504</c:v>
                  </c:pt>
                  <c:pt idx="104">
                    <c:v>1.989644464118756</c:v>
                  </c:pt>
                  <c:pt idx="105">
                    <c:v>1.4011402266589368</c:v>
                  </c:pt>
                  <c:pt idx="106">
                    <c:v>1.6460086993530503</c:v>
                  </c:pt>
                  <c:pt idx="107">
                    <c:v>1.5190847368173888</c:v>
                  </c:pt>
                  <c:pt idx="108">
                    <c:v>1.3896453576711636</c:v>
                  </c:pt>
                  <c:pt idx="109">
                    <c:v>2.228807791606613</c:v>
                  </c:pt>
                  <c:pt idx="110">
                    <c:v>2.0258650323978777</c:v>
                  </c:pt>
                  <c:pt idx="111">
                    <c:v>NaN</c:v>
                  </c:pt>
                  <c:pt idx="112">
                    <c:v>1.9255814226815104</c:v>
                  </c:pt>
                  <c:pt idx="113">
                    <c:v>1.4017292753165655</c:v>
                  </c:pt>
                  <c:pt idx="114">
                    <c:v>1.4089510559955887</c:v>
                  </c:pt>
                  <c:pt idx="115">
                    <c:v>1.743674795126049</c:v>
                  </c:pt>
                  <c:pt idx="116">
                    <c:v>0.9822605118448013</c:v>
                  </c:pt>
                  <c:pt idx="117">
                    <c:v>1.3324097345557284</c:v>
                  </c:pt>
                  <c:pt idx="118">
                    <c:v>1.2575074623843996</c:v>
                  </c:pt>
                  <c:pt idx="119">
                    <c:v>1.7056264739778726</c:v>
                  </c:pt>
                  <c:pt idx="120">
                    <c:v>1.6349298162210424</c:v>
                  </c:pt>
                  <c:pt idx="121">
                    <c:v>1.5476572800299238</c:v>
                  </c:pt>
                  <c:pt idx="122">
                    <c:v>1.5273487921874107</c:v>
                  </c:pt>
                  <c:pt idx="123">
                    <c:v>1.499754814551224</c:v>
                  </c:pt>
                  <c:pt idx="124">
                    <c:v>1.2959255255784452</c:v>
                  </c:pt>
                  <c:pt idx="125">
                    <c:v>1.2315542322705042</c:v>
                  </c:pt>
                  <c:pt idx="126">
                    <c:v>1.2743802787518188</c:v>
                  </c:pt>
                  <c:pt idx="127">
                    <c:v>1.3634374432614038</c:v>
                  </c:pt>
                  <c:pt idx="128">
                    <c:v>1.4354063531096806</c:v>
                  </c:pt>
                  <c:pt idx="129">
                    <c:v>1.5746922972192934</c:v>
                  </c:pt>
                  <c:pt idx="130">
                    <c:v>1.501077568996088</c:v>
                  </c:pt>
                  <c:pt idx="131">
                    <c:v>1.4943318244409198</c:v>
                  </c:pt>
                  <c:pt idx="132">
                    <c:v>NaN</c:v>
                  </c:pt>
                  <c:pt idx="133">
                    <c:v>1.6181257684810824</c:v>
                  </c:pt>
                  <c:pt idx="134">
                    <c:v>1.286833749296612</c:v>
                  </c:pt>
                  <c:pt idx="135">
                    <c:v>1.1520443592893947</c:v>
                  </c:pt>
                  <c:pt idx="136">
                    <c:v>1.1397272358049104</c:v>
                  </c:pt>
                  <c:pt idx="137">
                    <c:v>1.0413128235708946</c:v>
                  </c:pt>
                  <c:pt idx="138">
                    <c:v>1.0450849133958329</c:v>
                  </c:pt>
                  <c:pt idx="139">
                    <c:v>1.060779272379353</c:v>
                  </c:pt>
                  <c:pt idx="140">
                    <c:v>1.3298959833851765</c:v>
                  </c:pt>
                  <c:pt idx="141">
                    <c:v>1.2312512383116925</c:v>
                  </c:pt>
                  <c:pt idx="142">
                    <c:v>1.357121797245231</c:v>
                  </c:pt>
                  <c:pt idx="143">
                    <c:v>1.913645161549793</c:v>
                  </c:pt>
                  <c:pt idx="144">
                    <c:v>1.0455505850126556</c:v>
                  </c:pt>
                  <c:pt idx="145">
                    <c:v>0.9901390823485734</c:v>
                  </c:pt>
                  <c:pt idx="146">
                    <c:v>0.9948883401222908</c:v>
                  </c:pt>
                  <c:pt idx="147">
                    <c:v>1.2873973424920582</c:v>
                  </c:pt>
                  <c:pt idx="148">
                    <c:v>1.0021556366635043</c:v>
                  </c:pt>
                  <c:pt idx="149">
                    <c:v>1.0775333826207323</c:v>
                  </c:pt>
                  <c:pt idx="150">
                    <c:v>1.1207747282793168</c:v>
                  </c:pt>
                  <c:pt idx="151">
                    <c:v>1.7886794324784017</c:v>
                  </c:pt>
                  <c:pt idx="152">
                    <c:v>2.3429892360216087</c:v>
                  </c:pt>
                  <c:pt idx="153">
                    <c:v>2.045591572601424</c:v>
                  </c:pt>
                  <c:pt idx="154">
                    <c:v>2.127987832030165</c:v>
                  </c:pt>
                  <c:pt idx="155">
                    <c:v>1.562115338564766</c:v>
                  </c:pt>
                  <c:pt idx="156">
                    <c:v>1.7451258842449135</c:v>
                  </c:pt>
                  <c:pt idx="157">
                    <c:v>1.3945239022994382</c:v>
                  </c:pt>
                  <c:pt idx="158">
                    <c:v>1.495711533456845</c:v>
                  </c:pt>
                  <c:pt idx="159">
                    <c:v>1.2474487477565077</c:v>
                  </c:pt>
                  <c:pt idx="160">
                    <c:v>NaN</c:v>
                  </c:pt>
                  <c:pt idx="161">
                    <c:v>1.4399404908949087</c:v>
                  </c:pt>
                  <c:pt idx="162">
                    <c:v>1.3834957456415609</c:v>
                  </c:pt>
                  <c:pt idx="163">
                    <c:v>1.3709870458489277</c:v>
                  </c:pt>
                  <c:pt idx="164">
                    <c:v>1.1108768429912708</c:v>
                  </c:pt>
                  <c:pt idx="165">
                    <c:v>1.5991505673396134</c:v>
                  </c:pt>
                  <c:pt idx="166">
                    <c:v>1.2319127172244482</c:v>
                  </c:pt>
                  <c:pt idx="167">
                    <c:v>1.0574439643551443</c:v>
                  </c:pt>
                  <c:pt idx="168">
                    <c:v>1.1898090386897042</c:v>
                  </c:pt>
                  <c:pt idx="169">
                    <c:v>1.3587935044356847</c:v>
                  </c:pt>
                  <c:pt idx="170">
                    <c:v>1.3264805647150713</c:v>
                  </c:pt>
                  <c:pt idx="171">
                    <c:v>1.2082174795857714</c:v>
                  </c:pt>
                  <c:pt idx="172">
                    <c:v>1.727834657788696</c:v>
                  </c:pt>
                  <c:pt idx="173">
                    <c:v>1.2296565809921667</c:v>
                  </c:pt>
                  <c:pt idx="174">
                    <c:v>1.8691792158043175</c:v>
                  </c:pt>
                  <c:pt idx="175">
                    <c:v>1.1871099201710145</c:v>
                  </c:pt>
                  <c:pt idx="176">
                    <c:v>1.0822179972203045</c:v>
                  </c:pt>
                  <c:pt idx="177">
                    <c:v>1.4080826715590113</c:v>
                  </c:pt>
                  <c:pt idx="178">
                    <c:v>1.4257336511414067</c:v>
                  </c:pt>
                  <c:pt idx="179">
                    <c:v>1.4268058866939768</c:v>
                  </c:pt>
                  <c:pt idx="180">
                    <c:v>1.1602885169659238</c:v>
                  </c:pt>
                  <c:pt idx="181">
                    <c:v>1.2281936871372228</c:v>
                  </c:pt>
                  <c:pt idx="182">
                    <c:v>NaN</c:v>
                  </c:pt>
                  <c:pt idx="183">
                    <c:v>0.9886053654417637</c:v>
                  </c:pt>
                  <c:pt idx="184">
                    <c:v>0.9480657837479534</c:v>
                  </c:pt>
                  <c:pt idx="185">
                    <c:v>1.153958589353854</c:v>
                  </c:pt>
                  <c:pt idx="186">
                    <c:v>1.0221669344945283</c:v>
                  </c:pt>
                  <c:pt idx="187">
                    <c:v>1.1080136631436144</c:v>
                  </c:pt>
                  <c:pt idx="188">
                    <c:v>1.1895749286006119</c:v>
                  </c:pt>
                  <c:pt idx="189">
                    <c:v>1.293594904600015</c:v>
                  </c:pt>
                  <c:pt idx="190">
                    <c:v>1.1772955064159873</c:v>
                  </c:pt>
                  <c:pt idx="191">
                    <c:v>1.0621272005839621</c:v>
                  </c:pt>
                  <c:pt idx="192">
                    <c:v>1.0961326229563806</c:v>
                  </c:pt>
                  <c:pt idx="193">
                    <c:v>0.9735609129346567</c:v>
                  </c:pt>
                  <c:pt idx="194">
                    <c:v>1.477924482916615</c:v>
                  </c:pt>
                  <c:pt idx="195">
                    <c:v>1.3408436259831902</c:v>
                  </c:pt>
                  <c:pt idx="196">
                    <c:v>1.6458038797806385</c:v>
                  </c:pt>
                  <c:pt idx="197">
                    <c:v>1.3711662444770845</c:v>
                  </c:pt>
                  <c:pt idx="198">
                    <c:v>1.2919481208684136</c:v>
                  </c:pt>
                  <c:pt idx="199">
                    <c:v>1.4061944154808437</c:v>
                  </c:pt>
                  <c:pt idx="200">
                    <c:v>1.8049578469181426</c:v>
                  </c:pt>
                  <c:pt idx="201">
                    <c:v>1.8092554928306228</c:v>
                  </c:pt>
                  <c:pt idx="202">
                    <c:v>2.1499739307906367</c:v>
                  </c:pt>
                  <c:pt idx="203">
                    <c:v>NaN</c:v>
                  </c:pt>
                  <c:pt idx="204">
                    <c:v>1.245156134837</c:v>
                  </c:pt>
                  <c:pt idx="205">
                    <c:v>1.2488112845376875</c:v>
                  </c:pt>
                  <c:pt idx="206">
                    <c:v>1.4172576075344168</c:v>
                  </c:pt>
                  <c:pt idx="207">
                    <c:v>1.313556535103011</c:v>
                  </c:pt>
                  <c:pt idx="208">
                    <c:v>1.3597686737254477</c:v>
                  </c:pt>
                  <c:pt idx="209">
                    <c:v>1.6660392286615977</c:v>
                  </c:pt>
                  <c:pt idx="210">
                    <c:v>1.138527168945691</c:v>
                  </c:pt>
                  <c:pt idx="211">
                    <c:v>1.0078050448614206</c:v>
                  </c:pt>
                  <c:pt idx="212">
                    <c:v>1.7230191396455652</c:v>
                  </c:pt>
                  <c:pt idx="213">
                    <c:v>1.2947011493658067</c:v>
                  </c:pt>
                  <c:pt idx="214">
                    <c:v>1.5142443136784145</c:v>
                  </c:pt>
                  <c:pt idx="215">
                    <c:v>1.782484347219171</c:v>
                  </c:pt>
                  <c:pt idx="216">
                    <c:v>2.0035314632349532</c:v>
                  </c:pt>
                  <c:pt idx="217">
                    <c:v>1.4269378161146928</c:v>
                  </c:pt>
                  <c:pt idx="218">
                    <c:v>1.1679681511411744</c:v>
                  </c:pt>
                  <c:pt idx="219">
                    <c:v>1.5684038537266964</c:v>
                  </c:pt>
                  <c:pt idx="220">
                    <c:v>1.3774668937682755</c:v>
                  </c:pt>
                  <c:pt idx="221">
                    <c:v>1.7343766243538283</c:v>
                  </c:pt>
                  <c:pt idx="222">
                    <c:v>NaN</c:v>
                  </c:pt>
                  <c:pt idx="223">
                    <c:v>1.1611861252691646</c:v>
                  </c:pt>
                  <c:pt idx="224">
                    <c:v>1.0111147991964664</c:v>
                  </c:pt>
                  <c:pt idx="225">
                    <c:v>1.0221791106501676</c:v>
                  </c:pt>
                  <c:pt idx="226">
                    <c:v>1.2241711671023836</c:v>
                  </c:pt>
                  <c:pt idx="227">
                    <c:v>1.1375823267811835</c:v>
                  </c:pt>
                  <c:pt idx="228">
                    <c:v>1.1522471623492958</c:v>
                  </c:pt>
                  <c:pt idx="229">
                    <c:v>1.324580669153086</c:v>
                  </c:pt>
                  <c:pt idx="230">
                    <c:v>1.040043977063032</c:v>
                  </c:pt>
                  <c:pt idx="231">
                    <c:v>1.0645089382843587</c:v>
                  </c:pt>
                  <c:pt idx="232">
                    <c:v>1.2330453337927594</c:v>
                  </c:pt>
                  <c:pt idx="233">
                    <c:v>1.4728722667534129</c:v>
                  </c:pt>
                  <c:pt idx="234">
                    <c:v>1.2335056361412189</c:v>
                  </c:pt>
                  <c:pt idx="235">
                    <c:v>1.510982293863039</c:v>
                  </c:pt>
                  <c:pt idx="236">
                    <c:v>1.3085335210361038</c:v>
                  </c:pt>
                  <c:pt idx="237">
                    <c:v>0.9274950041215924</c:v>
                  </c:pt>
                  <c:pt idx="238">
                    <c:v>1.0363440796901102</c:v>
                  </c:pt>
                  <c:pt idx="239">
                    <c:v>0.8268546797496334</c:v>
                  </c:pt>
                  <c:pt idx="240">
                    <c:v>1.129763899779812</c:v>
                  </c:pt>
                  <c:pt idx="241">
                    <c:v>1.1054508373087302</c:v>
                  </c:pt>
                  <c:pt idx="242">
                    <c:v>NaN</c:v>
                  </c:pt>
                  <c:pt idx="243">
                    <c:v>1.0697079221144712</c:v>
                  </c:pt>
                  <c:pt idx="244">
                    <c:v>1.310781862913224</c:v>
                  </c:pt>
                  <c:pt idx="245">
                    <c:v>0.9761915017714173</c:v>
                  </c:pt>
                  <c:pt idx="246">
                    <c:v>1.4142830559960018</c:v>
                  </c:pt>
                  <c:pt idx="247">
                    <c:v>1.2230029590865055</c:v>
                  </c:pt>
                  <c:pt idx="248">
                    <c:v>1.3011886020664036</c:v>
                  </c:pt>
                  <c:pt idx="249">
                    <c:v>1.1371128822001975</c:v>
                  </c:pt>
                  <c:pt idx="250">
                    <c:v>1.25748856882546</c:v>
                  </c:pt>
                  <c:pt idx="251">
                    <c:v>1.306755201665455</c:v>
                  </c:pt>
                  <c:pt idx="252">
                    <c:v>1.0146017452961047</c:v>
                  </c:pt>
                  <c:pt idx="253">
                    <c:v>1.245063520187717</c:v>
                  </c:pt>
                  <c:pt idx="254">
                    <c:v>1.1178809684198043</c:v>
                  </c:pt>
                  <c:pt idx="255">
                    <c:v>1.0870777268401355</c:v>
                  </c:pt>
                  <c:pt idx="256">
                    <c:v>1.5236033588894582</c:v>
                  </c:pt>
                  <c:pt idx="257">
                    <c:v>1.321878335399651</c:v>
                  </c:pt>
                  <c:pt idx="258">
                    <c:v>1.3121192697584938</c:v>
                  </c:pt>
                  <c:pt idx="259">
                    <c:v>1.2984217122635755</c:v>
                  </c:pt>
                  <c:pt idx="260">
                    <c:v>1.3038279934896035</c:v>
                  </c:pt>
                  <c:pt idx="261">
                    <c:v>1.0784296745303124</c:v>
                  </c:pt>
                  <c:pt idx="262">
                    <c:v>1.2285478630502666</c:v>
                  </c:pt>
                  <c:pt idx="263">
                    <c:v>1.3937939069941194</c:v>
                  </c:pt>
                  <c:pt idx="264">
                    <c:v>NaN</c:v>
                  </c:pt>
                  <c:pt idx="265">
                    <c:v>1.3286997079786644</c:v>
                  </c:pt>
                  <c:pt idx="266">
                    <c:v>1.2031831214986966</c:v>
                  </c:pt>
                  <c:pt idx="267">
                    <c:v>1.2573289238460017</c:v>
                  </c:pt>
                  <c:pt idx="268">
                    <c:v>1.4452367313821934</c:v>
                  </c:pt>
                  <c:pt idx="269">
                    <c:v>1.6673775979936245</c:v>
                  </c:pt>
                  <c:pt idx="270">
                    <c:v>1.541435788796619</c:v>
                  </c:pt>
                  <c:pt idx="271">
                    <c:v>1.463273069270965</c:v>
                  </c:pt>
                  <c:pt idx="272">
                    <c:v>1.1365098926063855</c:v>
                  </c:pt>
                  <c:pt idx="273">
                    <c:v>2.3102958043996757</c:v>
                  </c:pt>
                  <c:pt idx="274">
                    <c:v>1.3653004868663388</c:v>
                  </c:pt>
                  <c:pt idx="275">
                    <c:v>1.701315568931605</c:v>
                  </c:pt>
                  <c:pt idx="276">
                    <c:v>1.6783226540428853</c:v>
                  </c:pt>
                  <c:pt idx="277">
                    <c:v>1.5894400931792987</c:v>
                  </c:pt>
                  <c:pt idx="278">
                    <c:v>1.2239821669568514</c:v>
                  </c:pt>
                  <c:pt idx="279">
                    <c:v>1.0726566706398302</c:v>
                  </c:pt>
                  <c:pt idx="280">
                    <c:v>1.4683315818042608</c:v>
                  </c:pt>
                  <c:pt idx="281">
                    <c:v>1.6052415326506253</c:v>
                  </c:pt>
                  <c:pt idx="282">
                    <c:v>2.325878418175664</c:v>
                  </c:pt>
                  <c:pt idx="283">
                    <c:v>1.4642708090817358</c:v>
                  </c:pt>
                  <c:pt idx="284">
                    <c:v>1.1880299854771792</c:v>
                  </c:pt>
                  <c:pt idx="285">
                    <c:v>1.5071723008197573</c:v>
                  </c:pt>
                  <c:pt idx="286">
                    <c:v>1.7473638669418516</c:v>
                  </c:pt>
                  <c:pt idx="287">
                    <c:v>2.1564188561551383</c:v>
                  </c:pt>
                  <c:pt idx="288">
                    <c:v>0.9720703251003826</c:v>
                  </c:pt>
                  <c:pt idx="289">
                    <c:v>1.3252856648737765</c:v>
                  </c:pt>
                  <c:pt idx="290">
                    <c:v>NaN</c:v>
                  </c:pt>
                  <c:pt idx="291">
                    <c:v>1.609722880184794</c:v>
                  </c:pt>
                  <c:pt idx="292">
                    <c:v>2.0539147462295126</c:v>
                  </c:pt>
                  <c:pt idx="293">
                    <c:v>1.4733350500506504</c:v>
                  </c:pt>
                  <c:pt idx="294">
                    <c:v>1.4464225616594995</c:v>
                  </c:pt>
                  <c:pt idx="295">
                    <c:v>1.5084355589911613</c:v>
                  </c:pt>
                  <c:pt idx="296">
                    <c:v>1.4147181064916303</c:v>
                  </c:pt>
                  <c:pt idx="297">
                    <c:v>1.3846816818707808</c:v>
                  </c:pt>
                  <c:pt idx="298">
                    <c:v>1.7456396310022715</c:v>
                  </c:pt>
                  <c:pt idx="299">
                    <c:v>1.5527572896223418</c:v>
                  </c:pt>
                  <c:pt idx="300">
                    <c:v>1.708804308688805</c:v>
                  </c:pt>
                  <c:pt idx="301">
                    <c:v>1.2277354056222656</c:v>
                  </c:pt>
                  <c:pt idx="302">
                    <c:v>1.4876185733359026</c:v>
                  </c:pt>
                  <c:pt idx="303">
                    <c:v>1.569845775730716</c:v>
                  </c:pt>
                  <c:pt idx="304">
                    <c:v>1.565316740306244</c:v>
                  </c:pt>
                  <c:pt idx="305">
                    <c:v>1.8650785221174804</c:v>
                  </c:pt>
                  <c:pt idx="306">
                    <c:v>2.0032621989662935</c:v>
                  </c:pt>
                  <c:pt idx="307">
                    <c:v>NaN</c:v>
                  </c:pt>
                  <c:pt idx="308">
                    <c:v>1.3852445836892713</c:v>
                  </c:pt>
                  <c:pt idx="309">
                    <c:v>1.5705626947459805</c:v>
                  </c:pt>
                  <c:pt idx="310">
                    <c:v>1.715125332788503</c:v>
                  </c:pt>
                  <c:pt idx="311">
                    <c:v>1.8096424946600909</c:v>
                  </c:pt>
                  <c:pt idx="312">
                    <c:v>1.4579441492690304</c:v>
                  </c:pt>
                  <c:pt idx="313">
                    <c:v>1.9344782561003804</c:v>
                  </c:pt>
                  <c:pt idx="314">
                    <c:v>1.9550147330327228</c:v>
                  </c:pt>
                  <c:pt idx="315">
                    <c:v>2.22943461219538</c:v>
                  </c:pt>
                  <c:pt idx="316">
                    <c:v>1.6326017765777578</c:v>
                  </c:pt>
                  <c:pt idx="317">
                    <c:v>1.5653791580216847</c:v>
                  </c:pt>
                  <c:pt idx="318">
                    <c:v>1.8216862326936312</c:v>
                  </c:pt>
                  <c:pt idx="319">
                    <c:v>1.7339782704561824</c:v>
                  </c:pt>
                  <c:pt idx="320">
                    <c:v>1.6025807827724226</c:v>
                  </c:pt>
                  <c:pt idx="321">
                    <c:v>1.2517533531319902</c:v>
                  </c:pt>
                  <c:pt idx="322">
                    <c:v>1.6156259073796253</c:v>
                  </c:pt>
                  <c:pt idx="323">
                    <c:v>1.5982188012009235</c:v>
                  </c:pt>
                  <c:pt idx="324">
                    <c:v>1.4640472198346188</c:v>
                  </c:pt>
                  <c:pt idx="325">
                    <c:v>2.1073449812558653</c:v>
                  </c:pt>
                  <c:pt idx="326">
                    <c:v>1.7275615350043072</c:v>
                  </c:pt>
                  <c:pt idx="327">
                    <c:v>1.6820266294592656</c:v>
                  </c:pt>
                  <c:pt idx="328">
                    <c:v>1.5571562940608352</c:v>
                  </c:pt>
                  <c:pt idx="329">
                    <c:v>1.8981422720709684</c:v>
                  </c:pt>
                  <c:pt idx="330">
                    <c:v>2.137456855660913</c:v>
                  </c:pt>
                  <c:pt idx="331">
                    <c:v>1.61839200724323</c:v>
                  </c:pt>
                  <c:pt idx="332">
                    <c:v>1.6251586331383905</c:v>
                  </c:pt>
                  <c:pt idx="333">
                    <c:v>NaN</c:v>
                  </c:pt>
                  <c:pt idx="334">
                    <c:v>1.783455032460246</c:v>
                  </c:pt>
                  <c:pt idx="335">
                    <c:v>1.1476786914954573</c:v>
                  </c:pt>
                  <c:pt idx="336">
                    <c:v>1.3225673771199986</c:v>
                  </c:pt>
                  <c:pt idx="337">
                    <c:v>1.3613648337018613</c:v>
                  </c:pt>
                  <c:pt idx="338">
                    <c:v>1.9367856442253917</c:v>
                  </c:pt>
                  <c:pt idx="339">
                    <c:v>1.368079758168328</c:v>
                  </c:pt>
                  <c:pt idx="340">
                    <c:v>1.4265621241671411</c:v>
                  </c:pt>
                  <c:pt idx="341">
                    <c:v>0.9503048692260929</c:v>
                  </c:pt>
                  <c:pt idx="342">
                    <c:v>1.581116483861944</c:v>
                  </c:pt>
                  <c:pt idx="343">
                    <c:v>1.4491398657812127</c:v>
                  </c:pt>
                  <c:pt idx="344">
                    <c:v>1.3392197012851437</c:v>
                  </c:pt>
                  <c:pt idx="345">
                    <c:v>1.1173794448104957</c:v>
                  </c:pt>
                  <c:pt idx="346">
                    <c:v>1.2758955731795307</c:v>
                  </c:pt>
                  <c:pt idx="347">
                    <c:v>1.251532674975131</c:v>
                  </c:pt>
                  <c:pt idx="348">
                    <c:v>1.1715020060354409</c:v>
                  </c:pt>
                  <c:pt idx="349">
                    <c:v>1.4678742419949042</c:v>
                  </c:pt>
                  <c:pt idx="350">
                    <c:v>1.1332300968036613</c:v>
                  </c:pt>
                  <c:pt idx="351">
                    <c:v>1.345888470496437</c:v>
                  </c:pt>
                  <c:pt idx="352">
                    <c:v>1.2526670723944644</c:v>
                  </c:pt>
                  <c:pt idx="353">
                    <c:v>1.3962937064992964</c:v>
                  </c:pt>
                  <c:pt idx="354">
                    <c:v>1.790112275661393</c:v>
                  </c:pt>
                  <c:pt idx="355">
                    <c:v>1.0160477161635928</c:v>
                  </c:pt>
                  <c:pt idx="356">
                    <c:v>1.5764832709674863</c:v>
                  </c:pt>
                  <c:pt idx="357">
                    <c:v>1.2656756321216562</c:v>
                  </c:pt>
                  <c:pt idx="358">
                    <c:v>1.4695228957550839</c:v>
                  </c:pt>
                  <c:pt idx="359">
                    <c:v>1.389324965074266</c:v>
                  </c:pt>
                  <c:pt idx="360">
                    <c:v>NaN</c:v>
                  </c:pt>
                  <c:pt idx="361">
                    <c:v>2.1942464659152616</c:v>
                  </c:pt>
                  <c:pt idx="362">
                    <c:v>1.106039179206153</c:v>
                  </c:pt>
                  <c:pt idx="363">
                    <c:v>1.6302301302684175</c:v>
                  </c:pt>
                  <c:pt idx="364">
                    <c:v>1.1486200639732047</c:v>
                  </c:pt>
                  <c:pt idx="365">
                    <c:v>1.3182672904576975</c:v>
                  </c:pt>
                  <c:pt idx="366">
                    <c:v>1.1774274997899958</c:v>
                  </c:pt>
                  <c:pt idx="367">
                    <c:v>1.116634411191253</c:v>
                  </c:pt>
                  <c:pt idx="368">
                    <c:v>1.2621883410812718</c:v>
                  </c:pt>
                  <c:pt idx="369">
                    <c:v>1.255469011073318</c:v>
                  </c:pt>
                  <c:pt idx="370">
                    <c:v>1.4544680797401455</c:v>
                  </c:pt>
                  <c:pt idx="371">
                    <c:v>1.8010456730011004</c:v>
                  </c:pt>
                  <c:pt idx="372">
                    <c:v>1.377581701762498</c:v>
                  </c:pt>
                  <c:pt idx="373">
                    <c:v>2.912012538943687</c:v>
                  </c:pt>
                  <c:pt idx="374">
                    <c:v>1.7754632499134004</c:v>
                  </c:pt>
                  <c:pt idx="375">
                    <c:v>1.3882309565094175</c:v>
                  </c:pt>
                  <c:pt idx="376">
                    <c:v>1.4541340276208459</c:v>
                  </c:pt>
                  <c:pt idx="377">
                    <c:v>1.067649290079629</c:v>
                  </c:pt>
                  <c:pt idx="378">
                    <c:v>NaN</c:v>
                  </c:pt>
                  <c:pt idx="379">
                    <c:v>1.5608161450519908</c:v>
                  </c:pt>
                  <c:pt idx="380">
                    <c:v>1.7291519561635216</c:v>
                  </c:pt>
                  <c:pt idx="381">
                    <c:v>1.7146002696510898</c:v>
                  </c:pt>
                  <c:pt idx="382">
                    <c:v>1.674192616243353</c:v>
                  </c:pt>
                  <c:pt idx="383">
                    <c:v>1.629782923625589</c:v>
                  </c:pt>
                  <c:pt idx="384">
                    <c:v>1.2743557618488666</c:v>
                  </c:pt>
                  <c:pt idx="385">
                    <c:v>1.864158014390771</c:v>
                  </c:pt>
                  <c:pt idx="386">
                    <c:v>1.2831316208994359</c:v>
                  </c:pt>
                  <c:pt idx="387">
                    <c:v>1.7886621592599905</c:v>
                  </c:pt>
                  <c:pt idx="388">
                    <c:v>1.3578409736370034</c:v>
                  </c:pt>
                  <c:pt idx="389">
                    <c:v>1.817136530568586</c:v>
                  </c:pt>
                  <c:pt idx="390">
                    <c:v>1.5916803141502456</c:v>
                  </c:pt>
                  <c:pt idx="391">
                    <c:v>1.3710052545468088</c:v>
                  </c:pt>
                  <c:pt idx="392">
                    <c:v>1.7625014851119225</c:v>
                  </c:pt>
                  <c:pt idx="393">
                    <c:v>1.8014405766231256</c:v>
                  </c:pt>
                  <c:pt idx="394">
                    <c:v>1.720140215304422</c:v>
                  </c:pt>
                  <c:pt idx="395">
                    <c:v>1.833719912154308</c:v>
                  </c:pt>
                  <c:pt idx="396">
                    <c:v>1.400002927858246</c:v>
                  </c:pt>
                  <c:pt idx="397">
                    <c:v>1.518920948159197</c:v>
                  </c:pt>
                  <c:pt idx="398">
                    <c:v>1.8436293663925962</c:v>
                  </c:pt>
                  <c:pt idx="399">
                    <c:v>1.2453411649193669</c:v>
                  </c:pt>
                  <c:pt idx="400">
                    <c:v>1.8352273459476542</c:v>
                  </c:pt>
                  <c:pt idx="401">
                    <c:v>1.5204808283075764</c:v>
                  </c:pt>
                  <c:pt idx="402">
                    <c:v>NaN</c:v>
                  </c:pt>
                  <c:pt idx="403">
                    <c:v>1.7204543406967865</c:v>
                  </c:pt>
                  <c:pt idx="404">
                    <c:v>1.4750849321387705</c:v>
                  </c:pt>
                  <c:pt idx="405">
                    <c:v>1.4575202420952227</c:v>
                  </c:pt>
                  <c:pt idx="406">
                    <c:v>2.2143981247613187</c:v>
                  </c:pt>
                  <c:pt idx="407">
                    <c:v>1.6866450375396802</c:v>
                  </c:pt>
                  <c:pt idx="408">
                    <c:v>1.1473244112347736</c:v>
                  </c:pt>
                  <c:pt idx="409">
                    <c:v>1.5603500110727975</c:v>
                  </c:pt>
                  <c:pt idx="410">
                    <c:v>1.4589267165632247</c:v>
                  </c:pt>
                  <c:pt idx="411">
                    <c:v>1.5162986396055622</c:v>
                  </c:pt>
                  <c:pt idx="412">
                    <c:v>1.6480032285681734</c:v>
                  </c:pt>
                  <c:pt idx="413">
                    <c:v>1.5094146235505868</c:v>
                  </c:pt>
                  <c:pt idx="414">
                    <c:v>1.545087592422778</c:v>
                  </c:pt>
                  <c:pt idx="415">
                    <c:v>1.4460469885047011</c:v>
                  </c:pt>
                  <c:pt idx="416">
                    <c:v>1.5075100928430025</c:v>
                  </c:pt>
                  <c:pt idx="417">
                    <c:v>1.2038331043451311</c:v>
                  </c:pt>
                  <c:pt idx="418">
                    <c:v>1.580502127133121</c:v>
                  </c:pt>
                  <c:pt idx="419">
                    <c:v>1.514489299128119</c:v>
                  </c:pt>
                  <c:pt idx="420">
                    <c:v>1.7260935911800352</c:v>
                  </c:pt>
                  <c:pt idx="421">
                    <c:v>1.8386494367350608</c:v>
                  </c:pt>
                  <c:pt idx="422">
                    <c:v>1.1793634044787744</c:v>
                  </c:pt>
                  <c:pt idx="423">
                    <c:v>2.0036065526196634</c:v>
                  </c:pt>
                  <c:pt idx="424">
                    <c:v>1.4164769298896687</c:v>
                  </c:pt>
                  <c:pt idx="425">
                    <c:v>NaN</c:v>
                  </c:pt>
                  <c:pt idx="426">
                    <c:v>1.7096602918420523</c:v>
                  </c:pt>
                </c:numCache>
              </c:numRef>
            </c:minus>
            <c:noEndCap val="1"/>
          </c:errBars>
          <c:xVal>
            <c:numRef>
              <c:f>DATATABLE!$M$4:$M$430</c:f>
              <c:numCache>
                <c:ptCount val="427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  <c:pt idx="21">
                  <c:v>4.84196928456316</c:v>
                </c:pt>
                <c:pt idx="22">
                  <c:v>5.798302650199612</c:v>
                </c:pt>
                <c:pt idx="23">
                  <c:v>7.561517285353058</c:v>
                </c:pt>
                <c:pt idx="24">
                  <c:v>9.356118894259188</c:v>
                </c:pt>
                <c:pt idx="25">
                  <c:v>13.023718091513151</c:v>
                </c:pt>
                <c:pt idx="26">
                  <c:v>16.33009894983789</c:v>
                </c:pt>
                <c:pt idx="27">
                  <c:v>15.78430070056927</c:v>
                </c:pt>
                <c:pt idx="28">
                  <c:v>16.61024100565625</c:v>
                </c:pt>
                <c:pt idx="29">
                  <c:v>17.354393821886106</c:v>
                </c:pt>
                <c:pt idx="30">
                  <c:v>17.20735354556253</c:v>
                </c:pt>
                <c:pt idx="31">
                  <c:v>18.49207165820756</c:v>
                </c:pt>
                <c:pt idx="32">
                  <c:v>61.12433641797451</c:v>
                </c:pt>
                <c:pt idx="33">
                  <c:v>81.81889603864495</c:v>
                </c:pt>
                <c:pt idx="34">
                  <c:v>108.06191825142747</c:v>
                </c:pt>
                <c:pt idx="35">
                  <c:v>158.25057493733487</c:v>
                </c:pt>
                <c:pt idx="36">
                  <c:v>164.32332719767712</c:v>
                </c:pt>
                <c:pt idx="37">
                  <c:v>166.01207055712686</c:v>
                </c:pt>
                <c:pt idx="38">
                  <c:v>167.57419203899966</c:v>
                </c:pt>
                <c:pt idx="39">
                  <c:v>170.88806050750077</c:v>
                </c:pt>
                <c:pt idx="40">
                  <c:v>184.07960272587886</c:v>
                </c:pt>
                <c:pt idx="41">
                  <c:v>306.89565109675607</c:v>
                </c:pt>
                <c:pt idx="42">
                  <c:v>311.8117318057024</c:v>
                </c:pt>
                <c:pt idx="43">
                  <c:v>312.96506237843255</c:v>
                </c:pt>
                <c:pt idx="44">
                  <c:v>532.3674151833517</c:v>
                </c:pt>
                <c:pt idx="45">
                  <c:v>1606.9868876403373</c:v>
                </c:pt>
                <c:pt idx="47">
                  <c:v>9.496434026410427</c:v>
                </c:pt>
                <c:pt idx="48">
                  <c:v>12.03633952581877</c:v>
                </c:pt>
                <c:pt idx="49">
                  <c:v>58.29071263600447</c:v>
                </c:pt>
                <c:pt idx="50">
                  <c:v>58.29071263600447</c:v>
                </c:pt>
                <c:pt idx="51">
                  <c:v>107.108105121766</c:v>
                </c:pt>
                <c:pt idx="52">
                  <c:v>223.11739656207453</c:v>
                </c:pt>
                <c:pt idx="53">
                  <c:v>301.0177478340039</c:v>
                </c:pt>
                <c:pt idx="54">
                  <c:v>304.9715489557434</c:v>
                </c:pt>
                <c:pt idx="55">
                  <c:v>307.17334990056776</c:v>
                </c:pt>
                <c:pt idx="56">
                  <c:v>308.98466236004975</c:v>
                </c:pt>
                <c:pt idx="57">
                  <c:v>308.98466236004975</c:v>
                </c:pt>
                <c:pt idx="58">
                  <c:v>308.98466236004975</c:v>
                </c:pt>
                <c:pt idx="59">
                  <c:v>314.3705307176673</c:v>
                </c:pt>
                <c:pt idx="60">
                  <c:v>315.2400989761434</c:v>
                </c:pt>
                <c:pt idx="61">
                  <c:v>316.2614428048748</c:v>
                </c:pt>
                <c:pt idx="62">
                  <c:v>316.7461458706413</c:v>
                </c:pt>
                <c:pt idx="63">
                  <c:v>318.26986496782126</c:v>
                </c:pt>
                <c:pt idx="64">
                  <c:v>320.26170230361015</c:v>
                </c:pt>
                <c:pt idx="65">
                  <c:v>323.3658868686018</c:v>
                </c:pt>
                <c:pt idx="66">
                  <c:v>319.4629242946865</c:v>
                </c:pt>
                <c:pt idx="67">
                  <c:v>320.47181772468775</c:v>
                </c:pt>
                <c:pt idx="68">
                  <c:v>490.4926489757755</c:v>
                </c:pt>
                <c:pt idx="69">
                  <c:v>658.5853677640198</c:v>
                </c:pt>
                <c:pt idx="70">
                  <c:v>774.8203916021642</c:v>
                </c:pt>
                <c:pt idx="71">
                  <c:v>1504.96498570644</c:v>
                </c:pt>
                <c:pt idx="72">
                  <c:v>2830.958624244119</c:v>
                </c:pt>
                <c:pt idx="73">
                  <c:v>658.5853677640198</c:v>
                </c:pt>
                <c:pt idx="75">
                  <c:v>8.055970574613003</c:v>
                </c:pt>
                <c:pt idx="76">
                  <c:v>6.028616543587824</c:v>
                </c:pt>
                <c:pt idx="77">
                  <c:v>11.9437347055833</c:v>
                </c:pt>
                <c:pt idx="78">
                  <c:v>14.000468281814776</c:v>
                </c:pt>
                <c:pt idx="79">
                  <c:v>14.94349030922675</c:v>
                </c:pt>
                <c:pt idx="80">
                  <c:v>16.11231304535947</c:v>
                </c:pt>
                <c:pt idx="81">
                  <c:v>16.92128418941684</c:v>
                </c:pt>
                <c:pt idx="82">
                  <c:v>81.84006871626521</c:v>
                </c:pt>
                <c:pt idx="83">
                  <c:v>81.84806786133584</c:v>
                </c:pt>
                <c:pt idx="84">
                  <c:v>84.20679854628129</c:v>
                </c:pt>
                <c:pt idx="85">
                  <c:v>84.73326743393359</c:v>
                </c:pt>
                <c:pt idx="86">
                  <c:v>107.68815366218709</c:v>
                </c:pt>
                <c:pt idx="87">
                  <c:v>157.02307022591722</c:v>
                </c:pt>
                <c:pt idx="88">
                  <c:v>223.72658861773056</c:v>
                </c:pt>
                <c:pt idx="89">
                  <c:v>268.0694634815786</c:v>
                </c:pt>
                <c:pt idx="90">
                  <c:v>309.35078132811594</c:v>
                </c:pt>
                <c:pt idx="91">
                  <c:v>324.8292082798389</c:v>
                </c:pt>
                <c:pt idx="93">
                  <c:v>14.896908031737885</c:v>
                </c:pt>
                <c:pt idx="94">
                  <c:v>104.50386624420277</c:v>
                </c:pt>
                <c:pt idx="95">
                  <c:v>115.7477284705674</c:v>
                </c:pt>
                <c:pt idx="96">
                  <c:v>124.11772929304364</c:v>
                </c:pt>
                <c:pt idx="97">
                  <c:v>126.89118515688519</c:v>
                </c:pt>
                <c:pt idx="98">
                  <c:v>128.9763454719795</c:v>
                </c:pt>
                <c:pt idx="99">
                  <c:v>137.87708898422093</c:v>
                </c:pt>
                <c:pt idx="100">
                  <c:v>250.57679945448425</c:v>
                </c:pt>
                <c:pt idx="101">
                  <c:v>284.349344269183</c:v>
                </c:pt>
                <c:pt idx="102">
                  <c:v>294.66930588641884</c:v>
                </c:pt>
                <c:pt idx="103">
                  <c:v>300.80138241887886</c:v>
                </c:pt>
                <c:pt idx="104">
                  <c:v>364.874550922831</c:v>
                </c:pt>
                <c:pt idx="105">
                  <c:v>306.131640350965</c:v>
                </c:pt>
                <c:pt idx="106">
                  <c:v>400.09431214831244</c:v>
                </c:pt>
                <c:pt idx="107">
                  <c:v>835.8168340672178</c:v>
                </c:pt>
                <c:pt idx="108">
                  <c:v>1025.6839037039138</c:v>
                </c:pt>
                <c:pt idx="109">
                  <c:v>1332.5227425033313</c:v>
                </c:pt>
                <c:pt idx="110">
                  <c:v>132.11524940165458</c:v>
                </c:pt>
                <c:pt idx="112">
                  <c:v>458.90336529935814</c:v>
                </c:pt>
                <c:pt idx="113">
                  <c:v>9.777293331753352</c:v>
                </c:pt>
                <c:pt idx="114">
                  <c:v>60.88827960518414</c:v>
                </c:pt>
                <c:pt idx="115">
                  <c:v>72.77703699722493</c:v>
                </c:pt>
                <c:pt idx="116">
                  <c:v>174.36638388833845</c:v>
                </c:pt>
                <c:pt idx="117">
                  <c:v>504.07342794296835</c:v>
                </c:pt>
                <c:pt idx="118">
                  <c:v>390.6703882945913</c:v>
                </c:pt>
                <c:pt idx="119">
                  <c:v>135.18523341859006</c:v>
                </c:pt>
                <c:pt idx="120">
                  <c:v>358.50900011144967</c:v>
                </c:pt>
                <c:pt idx="121">
                  <c:v>381.39446805062215</c:v>
                </c:pt>
                <c:pt idx="122">
                  <c:v>200.06660833397902</c:v>
                </c:pt>
                <c:pt idx="123">
                  <c:v>180.31854353342845</c:v>
                </c:pt>
                <c:pt idx="124">
                  <c:v>99.96992723633534</c:v>
                </c:pt>
                <c:pt idx="125">
                  <c:v>107.3977063392533</c:v>
                </c:pt>
                <c:pt idx="126">
                  <c:v>267.27520000634473</c:v>
                </c:pt>
                <c:pt idx="127">
                  <c:v>3426.8752942804776</c:v>
                </c:pt>
                <c:pt idx="128">
                  <c:v>300.3780982276413</c:v>
                </c:pt>
                <c:pt idx="129">
                  <c:v>457.97692022888424</c:v>
                </c:pt>
                <c:pt idx="130">
                  <c:v>255.8400574912978</c:v>
                </c:pt>
                <c:pt idx="131">
                  <c:v>9</c:v>
                </c:pt>
                <c:pt idx="133">
                  <c:v>9.734130103977508</c:v>
                </c:pt>
                <c:pt idx="134">
                  <c:v>6.389760161932296</c:v>
                </c:pt>
                <c:pt idx="135">
                  <c:v>13.552131160655831</c:v>
                </c:pt>
                <c:pt idx="136">
                  <c:v>63.28533953179898</c:v>
                </c:pt>
                <c:pt idx="137">
                  <c:v>83.74832842096606</c:v>
                </c:pt>
                <c:pt idx="138">
                  <c:v>123.97260911176137</c:v>
                </c:pt>
                <c:pt idx="139">
                  <c:v>157.72100635486635</c:v>
                </c:pt>
                <c:pt idx="140">
                  <c:v>180.45317305303612</c:v>
                </c:pt>
                <c:pt idx="141">
                  <c:v>187.55023807941996</c:v>
                </c:pt>
                <c:pt idx="142">
                  <c:v>189.1880046348018</c:v>
                </c:pt>
                <c:pt idx="143">
                  <c:v>199.861890161165</c:v>
                </c:pt>
                <c:pt idx="144">
                  <c:v>214.41790037284744</c:v>
                </c:pt>
                <c:pt idx="145">
                  <c:v>266.07694839351694</c:v>
                </c:pt>
                <c:pt idx="146">
                  <c:v>286.20474495208344</c:v>
                </c:pt>
                <c:pt idx="147">
                  <c:v>262.63536556668566</c:v>
                </c:pt>
                <c:pt idx="148">
                  <c:v>267.2974975475234</c:v>
                </c:pt>
                <c:pt idx="149">
                  <c:v>298.5156933726457</c:v>
                </c:pt>
                <c:pt idx="150">
                  <c:v>349.46420390242696</c:v>
                </c:pt>
                <c:pt idx="151">
                  <c:v>398.9777103376584</c:v>
                </c:pt>
                <c:pt idx="152">
                  <c:v>441.9901058783509</c:v>
                </c:pt>
                <c:pt idx="153">
                  <c:v>446.7292577072912</c:v>
                </c:pt>
                <c:pt idx="154">
                  <c:v>477.6641089623421</c:v>
                </c:pt>
                <c:pt idx="155">
                  <c:v>557.5121740123236</c:v>
                </c:pt>
                <c:pt idx="156">
                  <c:v>767.5409683449326</c:v>
                </c:pt>
                <c:pt idx="157">
                  <c:v>1013.9761044736795</c:v>
                </c:pt>
                <c:pt idx="158">
                  <c:v>1416.477998999447</c:v>
                </c:pt>
                <c:pt idx="159">
                  <c:v>1314.9413464853476</c:v>
                </c:pt>
                <c:pt idx="161">
                  <c:v>9.735720699260353</c:v>
                </c:pt>
                <c:pt idx="162">
                  <c:v>254.9850269622564</c:v>
                </c:pt>
                <c:pt idx="163">
                  <c:v>263.2314981436862</c:v>
                </c:pt>
                <c:pt idx="164">
                  <c:v>624.0676617669665</c:v>
                </c:pt>
                <c:pt idx="165">
                  <c:v>357.31635710775845</c:v>
                </c:pt>
                <c:pt idx="166">
                  <c:v>205.39513585691216</c:v>
                </c:pt>
                <c:pt idx="167">
                  <c:v>1103.3054622875848</c:v>
                </c:pt>
                <c:pt idx="168">
                  <c:v>641.5580629324177</c:v>
                </c:pt>
                <c:pt idx="169">
                  <c:v>62.54729235068835</c:v>
                </c:pt>
                <c:pt idx="170">
                  <c:v>297.24298591386287</c:v>
                </c:pt>
                <c:pt idx="171">
                  <c:v>454.8793003305606</c:v>
                </c:pt>
                <c:pt idx="172">
                  <c:v>106.70572279795383</c:v>
                </c:pt>
                <c:pt idx="173">
                  <c:v>181.0947293280174</c:v>
                </c:pt>
                <c:pt idx="174">
                  <c:v>461.49832819963984</c:v>
                </c:pt>
                <c:pt idx="175">
                  <c:v>389.87523226267746</c:v>
                </c:pt>
                <c:pt idx="176">
                  <c:v>1108.958010626133</c:v>
                </c:pt>
                <c:pt idx="177">
                  <c:v>564.8725289534053</c:v>
                </c:pt>
                <c:pt idx="178">
                  <c:v>1031.6739008502884</c:v>
                </c:pt>
                <c:pt idx="179">
                  <c:v>2082.376500877067</c:v>
                </c:pt>
                <c:pt idx="180">
                  <c:v>587.8713216880064</c:v>
                </c:pt>
                <c:pt idx="181">
                  <c:v>537.8888369892529</c:v>
                </c:pt>
                <c:pt idx="183">
                  <c:v>12.095199566797511</c:v>
                </c:pt>
                <c:pt idx="184">
                  <c:v>63.26358764628513</c:v>
                </c:pt>
                <c:pt idx="185">
                  <c:v>84.45811132762334</c:v>
                </c:pt>
                <c:pt idx="186">
                  <c:v>125.3339154040726</c:v>
                </c:pt>
                <c:pt idx="187">
                  <c:v>131.74641968061212</c:v>
                </c:pt>
                <c:pt idx="188">
                  <c:v>186.08011176311237</c:v>
                </c:pt>
                <c:pt idx="189">
                  <c:v>189.5038058404295</c:v>
                </c:pt>
                <c:pt idx="190">
                  <c:v>243.40571397809282</c:v>
                </c:pt>
                <c:pt idx="191">
                  <c:v>260.23942811692723</c:v>
                </c:pt>
                <c:pt idx="192">
                  <c:v>271.46648357643693</c:v>
                </c:pt>
                <c:pt idx="193">
                  <c:v>314.91830094945414</c:v>
                </c:pt>
                <c:pt idx="194">
                  <c:v>317.49236314123044</c:v>
                </c:pt>
                <c:pt idx="195">
                  <c:v>362.9381571937058</c:v>
                </c:pt>
                <c:pt idx="196">
                  <c:v>373.2897881679137</c:v>
                </c:pt>
                <c:pt idx="197">
                  <c:v>470.50167108128886</c:v>
                </c:pt>
                <c:pt idx="198">
                  <c:v>476.64064168630523</c:v>
                </c:pt>
                <c:pt idx="199">
                  <c:v>646.2034307355477</c:v>
                </c:pt>
                <c:pt idx="200">
                  <c:v>1051.0690433654274</c:v>
                </c:pt>
                <c:pt idx="201">
                  <c:v>1851.7362403947059</c:v>
                </c:pt>
                <c:pt idx="202">
                  <c:v>2667.5671662029</c:v>
                </c:pt>
                <c:pt idx="204">
                  <c:v>105.54493371034462</c:v>
                </c:pt>
                <c:pt idx="205">
                  <c:v>256.27072775032394</c:v>
                </c:pt>
                <c:pt idx="206">
                  <c:v>84.79761699178731</c:v>
                </c:pt>
                <c:pt idx="207">
                  <c:v>155.13126838325914</c:v>
                </c:pt>
                <c:pt idx="208">
                  <c:v>1032.566332034793</c:v>
                </c:pt>
                <c:pt idx="209">
                  <c:v>253.49483542969693</c:v>
                </c:pt>
                <c:pt idx="210">
                  <c:v>357.66366818877685</c:v>
                </c:pt>
                <c:pt idx="211">
                  <c:v>261.7466640320889</c:v>
                </c:pt>
                <c:pt idx="212">
                  <c:v>255.49532214918528</c:v>
                </c:pt>
                <c:pt idx="213">
                  <c:v>489.91575163484936</c:v>
                </c:pt>
                <c:pt idx="214">
                  <c:v>310.82208065083995</c:v>
                </c:pt>
                <c:pt idx="215">
                  <c:v>1108.6675486802606</c:v>
                </c:pt>
                <c:pt idx="216">
                  <c:v>166.49098337138093</c:v>
                </c:pt>
                <c:pt idx="217">
                  <c:v>296.36139813177635</c:v>
                </c:pt>
                <c:pt idx="218">
                  <c:v>462.2948681897544</c:v>
                </c:pt>
                <c:pt idx="219">
                  <c:v>244.69502869046022</c:v>
                </c:pt>
                <c:pt idx="220">
                  <c:v>108.61677528260297</c:v>
                </c:pt>
                <c:pt idx="221">
                  <c:v>49.84772623574487</c:v>
                </c:pt>
                <c:pt idx="223">
                  <c:v>6.921008863663069</c:v>
                </c:pt>
                <c:pt idx="224">
                  <c:v>67.26808665044771</c:v>
                </c:pt>
                <c:pt idx="225">
                  <c:v>89.25795592443549</c:v>
                </c:pt>
                <c:pt idx="226">
                  <c:v>110.82814685902581</c:v>
                </c:pt>
                <c:pt idx="227">
                  <c:v>275.7887772792628</c:v>
                </c:pt>
                <c:pt idx="228">
                  <c:v>366.74336096926385</c:v>
                </c:pt>
                <c:pt idx="229">
                  <c:v>363.47041707114283</c:v>
                </c:pt>
                <c:pt idx="230">
                  <c:v>114.67737862739412</c:v>
                </c:pt>
                <c:pt idx="231">
                  <c:v>126.40977371700458</c:v>
                </c:pt>
                <c:pt idx="232">
                  <c:v>160.34086849736175</c:v>
                </c:pt>
                <c:pt idx="233">
                  <c:v>258.28119066282176</c:v>
                </c:pt>
                <c:pt idx="234">
                  <c:v>171.2183209516355</c:v>
                </c:pt>
                <c:pt idx="235">
                  <c:v>184.04265426322627</c:v>
                </c:pt>
                <c:pt idx="236">
                  <c:v>1027.0238396270977</c:v>
                </c:pt>
                <c:pt idx="237">
                  <c:v>1696.497619957779</c:v>
                </c:pt>
                <c:pt idx="238">
                  <c:v>245.2225188349622</c:v>
                </c:pt>
                <c:pt idx="239">
                  <c:v>409.07705695405986</c:v>
                </c:pt>
                <c:pt idx="240">
                  <c:v>191.99565444043597</c:v>
                </c:pt>
                <c:pt idx="241">
                  <c:v>291.156626736717</c:v>
                </c:pt>
                <c:pt idx="243">
                  <c:v>7.650458636738638</c:v>
                </c:pt>
                <c:pt idx="244">
                  <c:v>129.45412901090708</c:v>
                </c:pt>
                <c:pt idx="245">
                  <c:v>108.07772721276385</c:v>
                </c:pt>
                <c:pt idx="246">
                  <c:v>69.94905487828727</c:v>
                </c:pt>
                <c:pt idx="247">
                  <c:v>308.7832635276484</c:v>
                </c:pt>
                <c:pt idx="248">
                  <c:v>254.51827443545514</c:v>
                </c:pt>
                <c:pt idx="249">
                  <c:v>189.0117897471666</c:v>
                </c:pt>
                <c:pt idx="250">
                  <c:v>393.53382375241785</c:v>
                </c:pt>
                <c:pt idx="251">
                  <c:v>197.30701114364584</c:v>
                </c:pt>
                <c:pt idx="252">
                  <c:v>2683.159908811693</c:v>
                </c:pt>
                <c:pt idx="253">
                  <c:v>11.77582742058223</c:v>
                </c:pt>
                <c:pt idx="254">
                  <c:v>113.19556091631787</c:v>
                </c:pt>
                <c:pt idx="255">
                  <c:v>367.27785135691244</c:v>
                </c:pt>
                <c:pt idx="256">
                  <c:v>369.826345374081</c:v>
                </c:pt>
                <c:pt idx="257">
                  <c:v>166.0877810634031</c:v>
                </c:pt>
                <c:pt idx="258">
                  <c:v>313.77957918893617</c:v>
                </c:pt>
                <c:pt idx="259">
                  <c:v>488.8369950975626</c:v>
                </c:pt>
                <c:pt idx="260">
                  <c:v>355.6364416403769</c:v>
                </c:pt>
                <c:pt idx="261">
                  <c:v>184.15535920712014</c:v>
                </c:pt>
                <c:pt idx="262">
                  <c:v>276.18755501096206</c:v>
                </c:pt>
                <c:pt idx="263">
                  <c:v>1084.477546101236</c:v>
                </c:pt>
                <c:pt idx="265">
                  <c:v>197.3785673176917</c:v>
                </c:pt>
                <c:pt idx="266">
                  <c:v>13.198723874319025</c:v>
                </c:pt>
                <c:pt idx="267">
                  <c:v>467.2646211580931</c:v>
                </c:pt>
                <c:pt idx="268">
                  <c:v>192.1216838887034</c:v>
                </c:pt>
                <c:pt idx="269">
                  <c:v>753.3304046543884</c:v>
                </c:pt>
                <c:pt idx="270">
                  <c:v>17.441944122783806</c:v>
                </c:pt>
                <c:pt idx="271">
                  <c:v>183.25296412836968</c:v>
                </c:pt>
                <c:pt idx="272">
                  <c:v>186.87945175692352</c:v>
                </c:pt>
                <c:pt idx="273">
                  <c:v>354.51467021884173</c:v>
                </c:pt>
                <c:pt idx="274">
                  <c:v>243.33302020896627</c:v>
                </c:pt>
                <c:pt idx="275">
                  <c:v>187.4997004259541</c:v>
                </c:pt>
                <c:pt idx="276">
                  <c:v>359.1099373457387</c:v>
                </c:pt>
                <c:pt idx="277">
                  <c:v>233.47413272871242</c:v>
                </c:pt>
                <c:pt idx="278">
                  <c:v>185.87752589044425</c:v>
                </c:pt>
                <c:pt idx="279">
                  <c:v>990.1331737431067</c:v>
                </c:pt>
                <c:pt idx="280">
                  <c:v>188.58900378574646</c:v>
                </c:pt>
                <c:pt idx="281">
                  <c:v>3.7129633455161666</c:v>
                </c:pt>
                <c:pt idx="282">
                  <c:v>461.07645019730944</c:v>
                </c:pt>
                <c:pt idx="283">
                  <c:v>92.81205350089887</c:v>
                </c:pt>
                <c:pt idx="284">
                  <c:v>462.9323818339165</c:v>
                </c:pt>
                <c:pt idx="285">
                  <c:v>255.4916820802942</c:v>
                </c:pt>
                <c:pt idx="286">
                  <c:v>158.68256488678114</c:v>
                </c:pt>
                <c:pt idx="287">
                  <c:v>520.5245286731644</c:v>
                </c:pt>
                <c:pt idx="288">
                  <c:v>470.2944112056564</c:v>
                </c:pt>
                <c:pt idx="289">
                  <c:v>195.78423533825026</c:v>
                </c:pt>
                <c:pt idx="291">
                  <c:v>10.975802928029239</c:v>
                </c:pt>
                <c:pt idx="292">
                  <c:v>11.890011690076971</c:v>
                </c:pt>
                <c:pt idx="293">
                  <c:v>175.60628684163368</c:v>
                </c:pt>
                <c:pt idx="294">
                  <c:v>125.76500192662996</c:v>
                </c:pt>
                <c:pt idx="295">
                  <c:v>273.90945630805925</c:v>
                </c:pt>
                <c:pt idx="296">
                  <c:v>97.49657095577254</c:v>
                </c:pt>
                <c:pt idx="297">
                  <c:v>106.09552413450689</c:v>
                </c:pt>
                <c:pt idx="298">
                  <c:v>159.54843712452183</c:v>
                </c:pt>
                <c:pt idx="299">
                  <c:v>467.94150932061615</c:v>
                </c:pt>
                <c:pt idx="300">
                  <c:v>109.7715031034894</c:v>
                </c:pt>
                <c:pt idx="301">
                  <c:v>289.82898289954403</c:v>
                </c:pt>
                <c:pt idx="302">
                  <c:v>1041.8700967591753</c:v>
                </c:pt>
                <c:pt idx="303">
                  <c:v>111.37722108608145</c:v>
                </c:pt>
                <c:pt idx="304">
                  <c:v>374.3493132866239</c:v>
                </c:pt>
                <c:pt idx="305">
                  <c:v>176.5977310463626</c:v>
                </c:pt>
                <c:pt idx="306">
                  <c:v>159.45701895110258</c:v>
                </c:pt>
                <c:pt idx="308">
                  <c:v>8.418423649210235</c:v>
                </c:pt>
                <c:pt idx="309">
                  <c:v>34.17252807249384</c:v>
                </c:pt>
                <c:pt idx="310">
                  <c:v>84.80392892579921</c:v>
                </c:pt>
                <c:pt idx="311">
                  <c:v>100.53142970459042</c:v>
                </c:pt>
                <c:pt idx="312">
                  <c:v>108.69613612090582</c:v>
                </c:pt>
                <c:pt idx="313">
                  <c:v>111.21964489619172</c:v>
                </c:pt>
                <c:pt idx="314">
                  <c:v>119.40087721772336</c:v>
                </c:pt>
                <c:pt idx="315">
                  <c:v>122.79831298865373</c:v>
                </c:pt>
                <c:pt idx="316">
                  <c:v>125.94063672497448</c:v>
                </c:pt>
                <c:pt idx="317">
                  <c:v>128.98091824635017</c:v>
                </c:pt>
                <c:pt idx="318">
                  <c:v>161.69082917752274</c:v>
                </c:pt>
                <c:pt idx="319">
                  <c:v>171.29377770645078</c:v>
                </c:pt>
                <c:pt idx="320">
                  <c:v>180.69093960246073</c:v>
                </c:pt>
                <c:pt idx="321">
                  <c:v>182.11458814586385</c:v>
                </c:pt>
                <c:pt idx="322">
                  <c:v>187.3520630334264</c:v>
                </c:pt>
                <c:pt idx="323">
                  <c:v>279.8601800758397</c:v>
                </c:pt>
                <c:pt idx="324">
                  <c:v>286.59159440424474</c:v>
                </c:pt>
                <c:pt idx="325">
                  <c:v>295.18137745250317</c:v>
                </c:pt>
                <c:pt idx="326">
                  <c:v>308.52463954222816</c:v>
                </c:pt>
                <c:pt idx="327">
                  <c:v>322.33774046971945</c:v>
                </c:pt>
                <c:pt idx="328">
                  <c:v>367.007970644798</c:v>
                </c:pt>
                <c:pt idx="329">
                  <c:v>386.78045552805816</c:v>
                </c:pt>
                <c:pt idx="330">
                  <c:v>312.22078692671215</c:v>
                </c:pt>
                <c:pt idx="331">
                  <c:v>567.7423498908751</c:v>
                </c:pt>
                <c:pt idx="332">
                  <c:v>2116.395137563004</c:v>
                </c:pt>
                <c:pt idx="334">
                  <c:v>8.794681810097307</c:v>
                </c:pt>
                <c:pt idx="335">
                  <c:v>13.973339220890317</c:v>
                </c:pt>
                <c:pt idx="336">
                  <c:v>151.03606004340267</c:v>
                </c:pt>
                <c:pt idx="337">
                  <c:v>82.93304050245663</c:v>
                </c:pt>
                <c:pt idx="338">
                  <c:v>83.25570352425369</c:v>
                </c:pt>
                <c:pt idx="339">
                  <c:v>102.35083362070779</c:v>
                </c:pt>
                <c:pt idx="340">
                  <c:v>109.85580605913887</c:v>
                </c:pt>
                <c:pt idx="341">
                  <c:v>113.17227546750638</c:v>
                </c:pt>
                <c:pt idx="342">
                  <c:v>116.3431893148463</c:v>
                </c:pt>
                <c:pt idx="343">
                  <c:v>155.4307820168402</c:v>
                </c:pt>
                <c:pt idx="344">
                  <c:v>118.66530171328483</c:v>
                </c:pt>
                <c:pt idx="345">
                  <c:v>137.79098214261313</c:v>
                </c:pt>
                <c:pt idx="346">
                  <c:v>144.53298044007948</c:v>
                </c:pt>
                <c:pt idx="347">
                  <c:v>175.14950566267336</c:v>
                </c:pt>
                <c:pt idx="348">
                  <c:v>156.68113123240195</c:v>
                </c:pt>
                <c:pt idx="349">
                  <c:v>161.79895010382407</c:v>
                </c:pt>
                <c:pt idx="350">
                  <c:v>167.79044177084822</c:v>
                </c:pt>
                <c:pt idx="351">
                  <c:v>183.90737176155326</c:v>
                </c:pt>
                <c:pt idx="352">
                  <c:v>147.12082648966054</c:v>
                </c:pt>
                <c:pt idx="353">
                  <c:v>610.9200835410239</c:v>
                </c:pt>
                <c:pt idx="354">
                  <c:v>661.5871360884956</c:v>
                </c:pt>
                <c:pt idx="355">
                  <c:v>979.5873732632798</c:v>
                </c:pt>
                <c:pt idx="356">
                  <c:v>1029.2804850078785</c:v>
                </c:pt>
                <c:pt idx="357">
                  <c:v>1331.4073943618453</c:v>
                </c:pt>
                <c:pt idx="358">
                  <c:v>2022.7330297022609</c:v>
                </c:pt>
                <c:pt idx="359">
                  <c:v>2741.1169989881923</c:v>
                </c:pt>
                <c:pt idx="361">
                  <c:v>6.08304722841012</c:v>
                </c:pt>
                <c:pt idx="362">
                  <c:v>62.53585594122113</c:v>
                </c:pt>
                <c:pt idx="363">
                  <c:v>97.40859517133583</c:v>
                </c:pt>
                <c:pt idx="364">
                  <c:v>112.66462479423083</c:v>
                </c:pt>
                <c:pt idx="365">
                  <c:v>117.80624269349191</c:v>
                </c:pt>
                <c:pt idx="366">
                  <c:v>118.36966845695454</c:v>
                </c:pt>
                <c:pt idx="367">
                  <c:v>147.89166550798427</c:v>
                </c:pt>
                <c:pt idx="368">
                  <c:v>150.18875161019199</c:v>
                </c:pt>
                <c:pt idx="369">
                  <c:v>152.7268244786031</c:v>
                </c:pt>
                <c:pt idx="370">
                  <c:v>155.8643121696899</c:v>
                </c:pt>
                <c:pt idx="371">
                  <c:v>179.37702562675486</c:v>
                </c:pt>
                <c:pt idx="372">
                  <c:v>184.90048161272782</c:v>
                </c:pt>
                <c:pt idx="373">
                  <c:v>186.98920107319933</c:v>
                </c:pt>
                <c:pt idx="374">
                  <c:v>331.81395693171663</c:v>
                </c:pt>
                <c:pt idx="375">
                  <c:v>557.6556155116047</c:v>
                </c:pt>
                <c:pt idx="376">
                  <c:v>1013.6012174924697</c:v>
                </c:pt>
                <c:pt idx="377">
                  <c:v>2729.3677907392116</c:v>
                </c:pt>
                <c:pt idx="379">
                  <c:v>31.669075000684927</c:v>
                </c:pt>
                <c:pt idx="380">
                  <c:v>34.393310325070615</c:v>
                </c:pt>
                <c:pt idx="381">
                  <c:v>51.24845132398944</c:v>
                </c:pt>
                <c:pt idx="382">
                  <c:v>52.319128750316914</c:v>
                </c:pt>
                <c:pt idx="383">
                  <c:v>53.15531358394931</c:v>
                </c:pt>
                <c:pt idx="384">
                  <c:v>61.75075657662636</c:v>
                </c:pt>
                <c:pt idx="385">
                  <c:v>67.89113518892113</c:v>
                </c:pt>
                <c:pt idx="386">
                  <c:v>80.89679943411063</c:v>
                </c:pt>
                <c:pt idx="387">
                  <c:v>94.23006726228517</c:v>
                </c:pt>
                <c:pt idx="388">
                  <c:v>85.0599586207517</c:v>
                </c:pt>
                <c:pt idx="389">
                  <c:v>88.9966981382158</c:v>
                </c:pt>
                <c:pt idx="390">
                  <c:v>96.85779767095084</c:v>
                </c:pt>
                <c:pt idx="391">
                  <c:v>104.57810983266867</c:v>
                </c:pt>
                <c:pt idx="392">
                  <c:v>106.15398645974247</c:v>
                </c:pt>
                <c:pt idx="393">
                  <c:v>112.5393742742825</c:v>
                </c:pt>
                <c:pt idx="394">
                  <c:v>178.91324899689843</c:v>
                </c:pt>
                <c:pt idx="395">
                  <c:v>186.84448788751567</c:v>
                </c:pt>
                <c:pt idx="396">
                  <c:v>262.6759748111288</c:v>
                </c:pt>
                <c:pt idx="397">
                  <c:v>282.7537578080857</c:v>
                </c:pt>
                <c:pt idx="398">
                  <c:v>306.9130145953059</c:v>
                </c:pt>
                <c:pt idx="399">
                  <c:v>344.9505575931237</c:v>
                </c:pt>
                <c:pt idx="400">
                  <c:v>1044.369834699342</c:v>
                </c:pt>
                <c:pt idx="401">
                  <c:v>1876.4278732619946</c:v>
                </c:pt>
                <c:pt idx="403">
                  <c:v>6.366544549762411</c:v>
                </c:pt>
                <c:pt idx="404">
                  <c:v>17.929453141077</c:v>
                </c:pt>
                <c:pt idx="405">
                  <c:v>94.98063631170346</c:v>
                </c:pt>
                <c:pt idx="406">
                  <c:v>107.1172981009359</c:v>
                </c:pt>
                <c:pt idx="407">
                  <c:v>111.80477820031848</c:v>
                </c:pt>
                <c:pt idx="408">
                  <c:v>115.92696909749256</c:v>
                </c:pt>
                <c:pt idx="409">
                  <c:v>118.52149472943971</c:v>
                </c:pt>
                <c:pt idx="410">
                  <c:v>119.51637223922019</c:v>
                </c:pt>
                <c:pt idx="411">
                  <c:v>148.37829708893224</c:v>
                </c:pt>
                <c:pt idx="412">
                  <c:v>151.43471306993308</c:v>
                </c:pt>
                <c:pt idx="413">
                  <c:v>152.5180999560931</c:v>
                </c:pt>
                <c:pt idx="414">
                  <c:v>160.45541980740333</c:v>
                </c:pt>
                <c:pt idx="415">
                  <c:v>300.75377174366423</c:v>
                </c:pt>
                <c:pt idx="416">
                  <c:v>351.2217438285647</c:v>
                </c:pt>
                <c:pt idx="417">
                  <c:v>421.22773552068514</c:v>
                </c:pt>
                <c:pt idx="418">
                  <c:v>477.6424408003261</c:v>
                </c:pt>
                <c:pt idx="419">
                  <c:v>558.3263709713569</c:v>
                </c:pt>
                <c:pt idx="420">
                  <c:v>734.4330603315019</c:v>
                </c:pt>
                <c:pt idx="421">
                  <c:v>746.7757380613996</c:v>
                </c:pt>
                <c:pt idx="422">
                  <c:v>969.7443975855933</c:v>
                </c:pt>
                <c:pt idx="423">
                  <c:v>1330.9054380226287</c:v>
                </c:pt>
                <c:pt idx="424">
                  <c:v>2695.181444017927</c:v>
                </c:pt>
                <c:pt idx="426">
                  <c:v>594.4425226639438</c:v>
                </c:pt>
              </c:numCache>
            </c:numRef>
          </c:xVal>
          <c:yVal>
            <c:numRef>
              <c:f>DATATABLE!$L$4:$L$430</c:f>
              <c:numCache>
                <c:ptCount val="427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  <c:pt idx="21">
                  <c:v>8.073124476172566</c:v>
                </c:pt>
                <c:pt idx="22">
                  <c:v>6.337557720214359</c:v>
                </c:pt>
                <c:pt idx="23">
                  <c:v>4.052294899676045</c:v>
                </c:pt>
                <c:pt idx="24">
                  <c:v>9.458571196737964</c:v>
                </c:pt>
                <c:pt idx="25">
                  <c:v>10.666152613207114</c:v>
                </c:pt>
                <c:pt idx="26">
                  <c:v>4.292122710671008</c:v>
                </c:pt>
                <c:pt idx="27">
                  <c:v>8.934027295823022</c:v>
                </c:pt>
                <c:pt idx="28">
                  <c:v>8.72663351768308</c:v>
                </c:pt>
                <c:pt idx="29">
                  <c:v>7.3505661231579635</c:v>
                </c:pt>
                <c:pt idx="30">
                  <c:v>9.901530535433611</c:v>
                </c:pt>
                <c:pt idx="31">
                  <c:v>11.203679539050526</c:v>
                </c:pt>
                <c:pt idx="32">
                  <c:v>9.54358006324405</c:v>
                </c:pt>
                <c:pt idx="33">
                  <c:v>13.281155935384348</c:v>
                </c:pt>
                <c:pt idx="34">
                  <c:v>3.471861675438425</c:v>
                </c:pt>
                <c:pt idx="35">
                  <c:v>12.369679559801927</c:v>
                </c:pt>
                <c:pt idx="36">
                  <c:v>1.3741979618334448</c:v>
                </c:pt>
                <c:pt idx="37">
                  <c:v>4.065155001510589</c:v>
                </c:pt>
                <c:pt idx="38">
                  <c:v>5.353219816187948</c:v>
                </c:pt>
                <c:pt idx="39">
                  <c:v>2.6398917802686652</c:v>
                </c:pt>
                <c:pt idx="40">
                  <c:v>4.790282171697501</c:v>
                </c:pt>
                <c:pt idx="41">
                  <c:v>-4.495896625865382</c:v>
                </c:pt>
                <c:pt idx="42">
                  <c:v>-1.8897378818613315</c:v>
                </c:pt>
                <c:pt idx="43">
                  <c:v>-4.130391447885985</c:v>
                </c:pt>
                <c:pt idx="44">
                  <c:v>-4.102934866390929</c:v>
                </c:pt>
                <c:pt idx="45">
                  <c:v>2.900610293489513</c:v>
                </c:pt>
                <c:pt idx="47">
                  <c:v>5.877222838356654</c:v>
                </c:pt>
                <c:pt idx="48">
                  <c:v>2.330391553301591</c:v>
                </c:pt>
                <c:pt idx="49">
                  <c:v>-10.478300003156882</c:v>
                </c:pt>
                <c:pt idx="50">
                  <c:v>6.473385735691649</c:v>
                </c:pt>
                <c:pt idx="51">
                  <c:v>4.48675335740587</c:v>
                </c:pt>
                <c:pt idx="52">
                  <c:v>0.18574830919635343</c:v>
                </c:pt>
                <c:pt idx="53">
                  <c:v>-4.113232886322172</c:v>
                </c:pt>
                <c:pt idx="54">
                  <c:v>0.2523551992597899</c:v>
                </c:pt>
                <c:pt idx="55">
                  <c:v>-2.181315157332132</c:v>
                </c:pt>
                <c:pt idx="56">
                  <c:v>-5.025618260797416</c:v>
                </c:pt>
                <c:pt idx="57">
                  <c:v>-2.892834364634745</c:v>
                </c:pt>
                <c:pt idx="58">
                  <c:v>-0.11380936485419002</c:v>
                </c:pt>
                <c:pt idx="59">
                  <c:v>-1.2634252603946023</c:v>
                </c:pt>
                <c:pt idx="60">
                  <c:v>-7.53459748835419</c:v>
                </c:pt>
                <c:pt idx="61">
                  <c:v>-4.496864172007476</c:v>
                </c:pt>
                <c:pt idx="62">
                  <c:v>-1.4005458218055107</c:v>
                </c:pt>
                <c:pt idx="63">
                  <c:v>-4.052422131678136</c:v>
                </c:pt>
                <c:pt idx="64">
                  <c:v>-4.526028695857854</c:v>
                </c:pt>
                <c:pt idx="65">
                  <c:v>-1.0439028457362116</c:v>
                </c:pt>
                <c:pt idx="66">
                  <c:v>-4.013112610114745</c:v>
                </c:pt>
                <c:pt idx="67">
                  <c:v>-4.182682758124524</c:v>
                </c:pt>
                <c:pt idx="68">
                  <c:v>-6.175512822442465</c:v>
                </c:pt>
                <c:pt idx="69">
                  <c:v>8.639216893172907</c:v>
                </c:pt>
                <c:pt idx="70">
                  <c:v>2.084648846575642</c:v>
                </c:pt>
                <c:pt idx="71">
                  <c:v>-11.603458296416091</c:v>
                </c:pt>
                <c:pt idx="72">
                  <c:v>3.0382417905397743</c:v>
                </c:pt>
                <c:pt idx="73">
                  <c:v>-2.9683394501564218</c:v>
                </c:pt>
                <c:pt idx="75">
                  <c:v>10.283430878181044</c:v>
                </c:pt>
                <c:pt idx="76">
                  <c:v>8.314764756095805</c:v>
                </c:pt>
                <c:pt idx="77">
                  <c:v>6.372665951267819</c:v>
                </c:pt>
                <c:pt idx="78">
                  <c:v>-0.8597788165773064</c:v>
                </c:pt>
                <c:pt idx="79">
                  <c:v>-8.830501651572975</c:v>
                </c:pt>
                <c:pt idx="80">
                  <c:v>8.670842450723448</c:v>
                </c:pt>
                <c:pt idx="81">
                  <c:v>5.53352982586217</c:v>
                </c:pt>
                <c:pt idx="82">
                  <c:v>7.113764050878134</c:v>
                </c:pt>
                <c:pt idx="83">
                  <c:v>10.124277419342498</c:v>
                </c:pt>
                <c:pt idx="84">
                  <c:v>7.894126295108527</c:v>
                </c:pt>
                <c:pt idx="85">
                  <c:v>9.34486063309068</c:v>
                </c:pt>
                <c:pt idx="86">
                  <c:v>7.714118519232293</c:v>
                </c:pt>
                <c:pt idx="87">
                  <c:v>6.496147916178784</c:v>
                </c:pt>
                <c:pt idx="88">
                  <c:v>1.7154129664135092</c:v>
                </c:pt>
                <c:pt idx="89">
                  <c:v>-6.0754115740632395</c:v>
                </c:pt>
                <c:pt idx="90">
                  <c:v>22.134835852349077</c:v>
                </c:pt>
                <c:pt idx="91">
                  <c:v>1.7868086395226073</c:v>
                </c:pt>
                <c:pt idx="93">
                  <c:v>7.245776419652382</c:v>
                </c:pt>
                <c:pt idx="94">
                  <c:v>6.6472423463062915</c:v>
                </c:pt>
                <c:pt idx="95">
                  <c:v>7.359760856128527</c:v>
                </c:pt>
                <c:pt idx="96">
                  <c:v>11.127513060350847</c:v>
                </c:pt>
                <c:pt idx="97">
                  <c:v>13.715017507757477</c:v>
                </c:pt>
                <c:pt idx="98">
                  <c:v>9.09581877550556</c:v>
                </c:pt>
                <c:pt idx="99">
                  <c:v>9.929906901386154</c:v>
                </c:pt>
                <c:pt idx="100">
                  <c:v>-0.8804630777789153</c:v>
                </c:pt>
                <c:pt idx="101">
                  <c:v>-3.5477038508921153</c:v>
                </c:pt>
                <c:pt idx="102">
                  <c:v>6.4971929960170085</c:v>
                </c:pt>
                <c:pt idx="103">
                  <c:v>12.164955877855022</c:v>
                </c:pt>
                <c:pt idx="104">
                  <c:v>0.5810678927390172</c:v>
                </c:pt>
                <c:pt idx="105">
                  <c:v>4.886845480351098</c:v>
                </c:pt>
                <c:pt idx="106">
                  <c:v>-8.354648592223368</c:v>
                </c:pt>
                <c:pt idx="107">
                  <c:v>5.463474940709289</c:v>
                </c:pt>
                <c:pt idx="108">
                  <c:v>5.636018953549015</c:v>
                </c:pt>
                <c:pt idx="109">
                  <c:v>11.396562214089112</c:v>
                </c:pt>
                <c:pt idx="110">
                  <c:v>10.914821406299602</c:v>
                </c:pt>
                <c:pt idx="112">
                  <c:v>16.105189890109095</c:v>
                </c:pt>
                <c:pt idx="113">
                  <c:v>8.21093842854923</c:v>
                </c:pt>
                <c:pt idx="114">
                  <c:v>0.8932077174531365</c:v>
                </c:pt>
                <c:pt idx="115">
                  <c:v>-8.886796870801428</c:v>
                </c:pt>
                <c:pt idx="116">
                  <c:v>-0.2431843993585765</c:v>
                </c:pt>
                <c:pt idx="117">
                  <c:v>-3.5078282608355336</c:v>
                </c:pt>
                <c:pt idx="118">
                  <c:v>-3.3899774610687503</c:v>
                </c:pt>
                <c:pt idx="119">
                  <c:v>9.43736422754613</c:v>
                </c:pt>
                <c:pt idx="120">
                  <c:v>5.106575281327607</c:v>
                </c:pt>
                <c:pt idx="121">
                  <c:v>1.8641263566091297</c:v>
                </c:pt>
                <c:pt idx="122">
                  <c:v>-3.583876418746491</c:v>
                </c:pt>
                <c:pt idx="123">
                  <c:v>-1.9803398437431514</c:v>
                </c:pt>
                <c:pt idx="124">
                  <c:v>2.3923261643435714</c:v>
                </c:pt>
                <c:pt idx="125">
                  <c:v>4.710848689590018</c:v>
                </c:pt>
                <c:pt idx="126">
                  <c:v>-2.5588683702712176</c:v>
                </c:pt>
                <c:pt idx="127">
                  <c:v>0.9002181536424729</c:v>
                </c:pt>
                <c:pt idx="128">
                  <c:v>5.472380726120639</c:v>
                </c:pt>
                <c:pt idx="129">
                  <c:v>-3.2446476967026525</c:v>
                </c:pt>
                <c:pt idx="130">
                  <c:v>-15.095928671963987</c:v>
                </c:pt>
                <c:pt idx="131">
                  <c:v>3.091091828505731</c:v>
                </c:pt>
                <c:pt idx="133">
                  <c:v>2.662907242571321</c:v>
                </c:pt>
                <c:pt idx="134">
                  <c:v>7.9408855184662555</c:v>
                </c:pt>
                <c:pt idx="135">
                  <c:v>11.526767406876726</c:v>
                </c:pt>
                <c:pt idx="136">
                  <c:v>0.9953825743972182</c:v>
                </c:pt>
                <c:pt idx="137">
                  <c:v>10.700292484676943</c:v>
                </c:pt>
                <c:pt idx="138">
                  <c:v>8.534024785628347</c:v>
                </c:pt>
                <c:pt idx="139">
                  <c:v>-5.806853680360958</c:v>
                </c:pt>
                <c:pt idx="140">
                  <c:v>-1.5073668116702084</c:v>
                </c:pt>
                <c:pt idx="141">
                  <c:v>-0.6412870911040265</c:v>
                </c:pt>
                <c:pt idx="142">
                  <c:v>2.42097969965691</c:v>
                </c:pt>
                <c:pt idx="143">
                  <c:v>4.451466083267607</c:v>
                </c:pt>
                <c:pt idx="144">
                  <c:v>-2.2462988363366696</c:v>
                </c:pt>
                <c:pt idx="145">
                  <c:v>-9.09224106466513</c:v>
                </c:pt>
                <c:pt idx="146">
                  <c:v>1.0263001128821607</c:v>
                </c:pt>
                <c:pt idx="147">
                  <c:v>-4.082896143469928</c:v>
                </c:pt>
                <c:pt idx="148">
                  <c:v>-5.07233198011683</c:v>
                </c:pt>
                <c:pt idx="149">
                  <c:v>1.089423413475376</c:v>
                </c:pt>
                <c:pt idx="150">
                  <c:v>3.9349261415414274</c:v>
                </c:pt>
                <c:pt idx="151">
                  <c:v>-2.8735675785048995</c:v>
                </c:pt>
                <c:pt idx="152">
                  <c:v>-6.471335264158463</c:v>
                </c:pt>
                <c:pt idx="153">
                  <c:v>0.9005196418346622</c:v>
                </c:pt>
                <c:pt idx="154">
                  <c:v>-2.3133701190744214</c:v>
                </c:pt>
                <c:pt idx="155">
                  <c:v>-27.312193710531087</c:v>
                </c:pt>
                <c:pt idx="156">
                  <c:v>-0.0530123518346588</c:v>
                </c:pt>
                <c:pt idx="157">
                  <c:v>9.816451768208978</c:v>
                </c:pt>
                <c:pt idx="158">
                  <c:v>9.474354655318074</c:v>
                </c:pt>
                <c:pt idx="159">
                  <c:v>-5.7458668448936665</c:v>
                </c:pt>
                <c:pt idx="161">
                  <c:v>8.106620370115536</c:v>
                </c:pt>
                <c:pt idx="162">
                  <c:v>-6.150428310323886</c:v>
                </c:pt>
                <c:pt idx="163">
                  <c:v>-10.776233456339623</c:v>
                </c:pt>
                <c:pt idx="164">
                  <c:v>0.8423852234043843</c:v>
                </c:pt>
                <c:pt idx="165">
                  <c:v>-2.619147419964075</c:v>
                </c:pt>
                <c:pt idx="166">
                  <c:v>-0.600046979924685</c:v>
                </c:pt>
                <c:pt idx="167">
                  <c:v>3.108301895330711</c:v>
                </c:pt>
                <c:pt idx="168">
                  <c:v>-1.1051451108842432</c:v>
                </c:pt>
                <c:pt idx="169">
                  <c:v>2.1647176648445834</c:v>
                </c:pt>
                <c:pt idx="170">
                  <c:v>3.4991914393192927</c:v>
                </c:pt>
                <c:pt idx="171">
                  <c:v>-2.5227244702283</c:v>
                </c:pt>
                <c:pt idx="172">
                  <c:v>4.010331084200213</c:v>
                </c:pt>
                <c:pt idx="173">
                  <c:v>-3.9927523020641074</c:v>
                </c:pt>
                <c:pt idx="174">
                  <c:v>0.3363744539100815</c:v>
                </c:pt>
                <c:pt idx="175">
                  <c:v>0.3257813324334162</c:v>
                </c:pt>
                <c:pt idx="176">
                  <c:v>2.9119537117320062</c:v>
                </c:pt>
                <c:pt idx="177">
                  <c:v>-17.604226251277357</c:v>
                </c:pt>
                <c:pt idx="178">
                  <c:v>5.491241043444094</c:v>
                </c:pt>
                <c:pt idx="179">
                  <c:v>-3.0206844895538607</c:v>
                </c:pt>
                <c:pt idx="180">
                  <c:v>-11.282339103925976</c:v>
                </c:pt>
                <c:pt idx="181">
                  <c:v>-3.234997365442994</c:v>
                </c:pt>
                <c:pt idx="183">
                  <c:v>9.274271610803275</c:v>
                </c:pt>
                <c:pt idx="184">
                  <c:v>3.9478561912123835</c:v>
                </c:pt>
                <c:pt idx="185">
                  <c:v>1.2726345247463293</c:v>
                </c:pt>
                <c:pt idx="186">
                  <c:v>7.068295177223049</c:v>
                </c:pt>
                <c:pt idx="187">
                  <c:v>2.860382447062192</c:v>
                </c:pt>
                <c:pt idx="188">
                  <c:v>-4.989385617726017</c:v>
                </c:pt>
                <c:pt idx="189">
                  <c:v>-7.0519950337851975</c:v>
                </c:pt>
                <c:pt idx="190">
                  <c:v>-7.002211615171029</c:v>
                </c:pt>
                <c:pt idx="191">
                  <c:v>-7.206890035586745</c:v>
                </c:pt>
                <c:pt idx="192">
                  <c:v>-2.7378783623341016</c:v>
                </c:pt>
                <c:pt idx="193">
                  <c:v>-0.5575150200872965</c:v>
                </c:pt>
                <c:pt idx="194">
                  <c:v>3.3039141645599726</c:v>
                </c:pt>
                <c:pt idx="195">
                  <c:v>-1.5308741217697992</c:v>
                </c:pt>
                <c:pt idx="196">
                  <c:v>1.722063778026061</c:v>
                </c:pt>
                <c:pt idx="197">
                  <c:v>-1.4762920694818777</c:v>
                </c:pt>
                <c:pt idx="198">
                  <c:v>-2.1188764436682836</c:v>
                </c:pt>
                <c:pt idx="199">
                  <c:v>3.2379154942133495</c:v>
                </c:pt>
                <c:pt idx="200">
                  <c:v>7.43418826966744</c:v>
                </c:pt>
                <c:pt idx="201">
                  <c:v>-8.523209617472238</c:v>
                </c:pt>
                <c:pt idx="202">
                  <c:v>7.5586786802187325</c:v>
                </c:pt>
                <c:pt idx="204">
                  <c:v>5.662155475224838</c:v>
                </c:pt>
                <c:pt idx="205">
                  <c:v>-1.0300845474894522</c:v>
                </c:pt>
                <c:pt idx="206">
                  <c:v>6.197137784841632</c:v>
                </c:pt>
                <c:pt idx="207">
                  <c:v>5.633922734923668</c:v>
                </c:pt>
                <c:pt idx="208">
                  <c:v>9.515447898104412</c:v>
                </c:pt>
                <c:pt idx="209">
                  <c:v>-7.285107862809693</c:v>
                </c:pt>
                <c:pt idx="210">
                  <c:v>6.041082811171527</c:v>
                </c:pt>
                <c:pt idx="211">
                  <c:v>-3.6230938910483355</c:v>
                </c:pt>
                <c:pt idx="212">
                  <c:v>-5.33805454049432</c:v>
                </c:pt>
                <c:pt idx="213">
                  <c:v>-1.1634199869256185</c:v>
                </c:pt>
                <c:pt idx="214">
                  <c:v>4.241450646144428</c:v>
                </c:pt>
                <c:pt idx="215">
                  <c:v>21.92190264848657</c:v>
                </c:pt>
                <c:pt idx="216">
                  <c:v>2.2915001364901313</c:v>
                </c:pt>
                <c:pt idx="217">
                  <c:v>2.656731575466952</c:v>
                </c:pt>
                <c:pt idx="218">
                  <c:v>12.872964892761996</c:v>
                </c:pt>
                <c:pt idx="219">
                  <c:v>-8.788930883998036</c:v>
                </c:pt>
                <c:pt idx="220">
                  <c:v>6.954350104807804</c:v>
                </c:pt>
                <c:pt idx="221">
                  <c:v>9.780216020502142</c:v>
                </c:pt>
                <c:pt idx="223">
                  <c:v>9.401749991570263</c:v>
                </c:pt>
                <c:pt idx="224">
                  <c:v>5.94471721578591</c:v>
                </c:pt>
                <c:pt idx="225">
                  <c:v>5.026432436003069</c:v>
                </c:pt>
                <c:pt idx="226">
                  <c:v>8.640013053392881</c:v>
                </c:pt>
                <c:pt idx="227">
                  <c:v>-1.2220664399051013</c:v>
                </c:pt>
                <c:pt idx="228">
                  <c:v>0.6093810418653416</c:v>
                </c:pt>
                <c:pt idx="229">
                  <c:v>-1.0078635447160706</c:v>
                </c:pt>
                <c:pt idx="230">
                  <c:v>5.998644293433752</c:v>
                </c:pt>
                <c:pt idx="231">
                  <c:v>5.426616701144392</c:v>
                </c:pt>
                <c:pt idx="232">
                  <c:v>7.351108680434847</c:v>
                </c:pt>
                <c:pt idx="233">
                  <c:v>-13.998575187572326</c:v>
                </c:pt>
                <c:pt idx="234">
                  <c:v>1.7775500988840058</c:v>
                </c:pt>
                <c:pt idx="235">
                  <c:v>-2.4540570132166826</c:v>
                </c:pt>
                <c:pt idx="236">
                  <c:v>6.23446547991433</c:v>
                </c:pt>
                <c:pt idx="237">
                  <c:v>5.545864380113485</c:v>
                </c:pt>
                <c:pt idx="238">
                  <c:v>-5.977153145887116</c:v>
                </c:pt>
                <c:pt idx="239">
                  <c:v>-1.2632677519372144</c:v>
                </c:pt>
                <c:pt idx="240">
                  <c:v>0.6948535464249332</c:v>
                </c:pt>
                <c:pt idx="241">
                  <c:v>-1.3737981317027088</c:v>
                </c:pt>
                <c:pt idx="243">
                  <c:v>10.441922220720024</c:v>
                </c:pt>
                <c:pt idx="244">
                  <c:v>6.103202175321875</c:v>
                </c:pt>
                <c:pt idx="245">
                  <c:v>6.10823555682236</c:v>
                </c:pt>
                <c:pt idx="246">
                  <c:v>5.338506541829079</c:v>
                </c:pt>
                <c:pt idx="247">
                  <c:v>-3.2263422581843235</c:v>
                </c:pt>
                <c:pt idx="248">
                  <c:v>-11.524907261075379</c:v>
                </c:pt>
                <c:pt idx="249">
                  <c:v>-2.677468465548084</c:v>
                </c:pt>
                <c:pt idx="250">
                  <c:v>-3.366564333589751</c:v>
                </c:pt>
                <c:pt idx="251">
                  <c:v>-1.705071528363656</c:v>
                </c:pt>
                <c:pt idx="252">
                  <c:v>-8.482410917209604</c:v>
                </c:pt>
                <c:pt idx="253">
                  <c:v>8.387177563181947</c:v>
                </c:pt>
                <c:pt idx="254">
                  <c:v>6.809011685044196</c:v>
                </c:pt>
                <c:pt idx="255">
                  <c:v>-1.80217326354506</c:v>
                </c:pt>
                <c:pt idx="256">
                  <c:v>-0.3694832623831974</c:v>
                </c:pt>
                <c:pt idx="257">
                  <c:v>0.7044748135512695</c:v>
                </c:pt>
                <c:pt idx="258">
                  <c:v>4.1546148039032</c:v>
                </c:pt>
                <c:pt idx="259">
                  <c:v>0.720355549569706</c:v>
                </c:pt>
                <c:pt idx="260">
                  <c:v>-2.613691366185301</c:v>
                </c:pt>
                <c:pt idx="261">
                  <c:v>2.8657957654712787</c:v>
                </c:pt>
                <c:pt idx="262">
                  <c:v>-4.737568606566179</c:v>
                </c:pt>
                <c:pt idx="263">
                  <c:v>8.61449542656132</c:v>
                </c:pt>
                <c:pt idx="265">
                  <c:v>-5.398336888448841</c:v>
                </c:pt>
                <c:pt idx="266">
                  <c:v>2.7069424554940538</c:v>
                </c:pt>
                <c:pt idx="267">
                  <c:v>-1.2602153504800657</c:v>
                </c:pt>
                <c:pt idx="268">
                  <c:v>-9.013965231019183</c:v>
                </c:pt>
                <c:pt idx="269">
                  <c:v>2.0793853055859115</c:v>
                </c:pt>
                <c:pt idx="270">
                  <c:v>-1.5728771339659449</c:v>
                </c:pt>
                <c:pt idx="271">
                  <c:v>-9.528438524702665</c:v>
                </c:pt>
                <c:pt idx="272">
                  <c:v>-9.772622723697966</c:v>
                </c:pt>
                <c:pt idx="273">
                  <c:v>-1.5867151360634775</c:v>
                </c:pt>
                <c:pt idx="274">
                  <c:v>-8.757952067128505</c:v>
                </c:pt>
                <c:pt idx="275">
                  <c:v>-7.453845322120368</c:v>
                </c:pt>
                <c:pt idx="276">
                  <c:v>-0.34642759639571596</c:v>
                </c:pt>
                <c:pt idx="277">
                  <c:v>-13.187013377350087</c:v>
                </c:pt>
                <c:pt idx="278">
                  <c:v>-12.03801380053684</c:v>
                </c:pt>
                <c:pt idx="279">
                  <c:v>4.147694653450528</c:v>
                </c:pt>
                <c:pt idx="280">
                  <c:v>-4.14927098060094</c:v>
                </c:pt>
                <c:pt idx="281">
                  <c:v>1.8728381758084993</c:v>
                </c:pt>
                <c:pt idx="282">
                  <c:v>-2.165958055489715</c:v>
                </c:pt>
                <c:pt idx="283">
                  <c:v>3.9002478111319396</c:v>
                </c:pt>
                <c:pt idx="284">
                  <c:v>1.0476272491991339</c:v>
                </c:pt>
                <c:pt idx="285">
                  <c:v>-12.001563716738906</c:v>
                </c:pt>
                <c:pt idx="286">
                  <c:v>-11.223794685863675</c:v>
                </c:pt>
                <c:pt idx="287">
                  <c:v>-5.277840286086156</c:v>
                </c:pt>
                <c:pt idx="288">
                  <c:v>1.5396504283696537</c:v>
                </c:pt>
                <c:pt idx="289">
                  <c:v>-9.681738742083024</c:v>
                </c:pt>
                <c:pt idx="291">
                  <c:v>6.354761460460078</c:v>
                </c:pt>
                <c:pt idx="292">
                  <c:v>-12.37712874326693</c:v>
                </c:pt>
                <c:pt idx="293">
                  <c:v>-9.64805546062455</c:v>
                </c:pt>
                <c:pt idx="294">
                  <c:v>3.893575444561569</c:v>
                </c:pt>
                <c:pt idx="295">
                  <c:v>-5.549383050544555</c:v>
                </c:pt>
                <c:pt idx="296">
                  <c:v>2.1817915298952597</c:v>
                </c:pt>
                <c:pt idx="297">
                  <c:v>-4.883136026970459</c:v>
                </c:pt>
                <c:pt idx="298">
                  <c:v>1.578389129170165</c:v>
                </c:pt>
                <c:pt idx="299">
                  <c:v>-7.295616986748544</c:v>
                </c:pt>
                <c:pt idx="300">
                  <c:v>6.479474610675861</c:v>
                </c:pt>
                <c:pt idx="301">
                  <c:v>3.8013368257297833</c:v>
                </c:pt>
                <c:pt idx="302">
                  <c:v>7.8863365148965405</c:v>
                </c:pt>
                <c:pt idx="303">
                  <c:v>4.1469272869068865</c:v>
                </c:pt>
                <c:pt idx="304">
                  <c:v>0.9462630325721471</c:v>
                </c:pt>
                <c:pt idx="305">
                  <c:v>-7.9548966549011455</c:v>
                </c:pt>
                <c:pt idx="306">
                  <c:v>-3.0408147968060915</c:v>
                </c:pt>
                <c:pt idx="308">
                  <c:v>1.6407946703070657</c:v>
                </c:pt>
                <c:pt idx="309">
                  <c:v>3.862387296819402</c:v>
                </c:pt>
                <c:pt idx="310">
                  <c:v>5.790137224218927</c:v>
                </c:pt>
                <c:pt idx="311">
                  <c:v>0.5479891879625935</c:v>
                </c:pt>
                <c:pt idx="312">
                  <c:v>-0.051161856207927014</c:v>
                </c:pt>
                <c:pt idx="313">
                  <c:v>2.6723642257456595</c:v>
                </c:pt>
                <c:pt idx="314">
                  <c:v>4.923659537773605</c:v>
                </c:pt>
                <c:pt idx="315">
                  <c:v>-6.663931767491827</c:v>
                </c:pt>
                <c:pt idx="316">
                  <c:v>7.314423075529851</c:v>
                </c:pt>
                <c:pt idx="317">
                  <c:v>2.85972061004811</c:v>
                </c:pt>
                <c:pt idx="318">
                  <c:v>-0.5010596097429161</c:v>
                </c:pt>
                <c:pt idx="319">
                  <c:v>-2.7440846325862642</c:v>
                </c:pt>
                <c:pt idx="320">
                  <c:v>-7.848874088158509</c:v>
                </c:pt>
                <c:pt idx="321">
                  <c:v>-5.8507694447071055</c:v>
                </c:pt>
                <c:pt idx="322">
                  <c:v>-5.796579637783151</c:v>
                </c:pt>
                <c:pt idx="323">
                  <c:v>-4.604294161601708</c:v>
                </c:pt>
                <c:pt idx="324">
                  <c:v>-5.968227012521333</c:v>
                </c:pt>
                <c:pt idx="325">
                  <c:v>-2.667772012003545</c:v>
                </c:pt>
                <c:pt idx="326">
                  <c:v>-4.741360120837613</c:v>
                </c:pt>
                <c:pt idx="327">
                  <c:v>3.2277968842389972</c:v>
                </c:pt>
                <c:pt idx="328">
                  <c:v>0.6025924069555704</c:v>
                </c:pt>
                <c:pt idx="329">
                  <c:v>8.706777890656081</c:v>
                </c:pt>
                <c:pt idx="330">
                  <c:v>1.5660323725766638</c:v>
                </c:pt>
                <c:pt idx="331">
                  <c:v>-2.930972854240067</c:v>
                </c:pt>
                <c:pt idx="332">
                  <c:v>-1.9128042800295126</c:v>
                </c:pt>
                <c:pt idx="334">
                  <c:v>-2.6994536308929904</c:v>
                </c:pt>
                <c:pt idx="335">
                  <c:v>6.172674335286653</c:v>
                </c:pt>
                <c:pt idx="336">
                  <c:v>-6.390031426690391</c:v>
                </c:pt>
                <c:pt idx="337">
                  <c:v>-0.2881924171224355</c:v>
                </c:pt>
                <c:pt idx="338">
                  <c:v>8.141016487181219</c:v>
                </c:pt>
                <c:pt idx="339">
                  <c:v>2.7109652014948074</c:v>
                </c:pt>
                <c:pt idx="340">
                  <c:v>4.708872650577599</c:v>
                </c:pt>
                <c:pt idx="341">
                  <c:v>-3.0807324468914663</c:v>
                </c:pt>
                <c:pt idx="342">
                  <c:v>1.8520293231386369</c:v>
                </c:pt>
                <c:pt idx="343">
                  <c:v>6.604043195933861</c:v>
                </c:pt>
                <c:pt idx="344">
                  <c:v>0.7318066533715577</c:v>
                </c:pt>
                <c:pt idx="345">
                  <c:v>-1.873550367097155</c:v>
                </c:pt>
                <c:pt idx="346">
                  <c:v>-3.506435242339424</c:v>
                </c:pt>
                <c:pt idx="347">
                  <c:v>1.9208967253795166</c:v>
                </c:pt>
                <c:pt idx="348">
                  <c:v>2.3483738441735005</c:v>
                </c:pt>
                <c:pt idx="349">
                  <c:v>-0.016995570473988364</c:v>
                </c:pt>
                <c:pt idx="350">
                  <c:v>1.672261693221077</c:v>
                </c:pt>
                <c:pt idx="351">
                  <c:v>-3.585483581149652</c:v>
                </c:pt>
                <c:pt idx="352">
                  <c:v>4.403346750544745</c:v>
                </c:pt>
                <c:pt idx="353">
                  <c:v>-4.758851888289862</c:v>
                </c:pt>
                <c:pt idx="354">
                  <c:v>0.9957079677028517</c:v>
                </c:pt>
                <c:pt idx="355">
                  <c:v>7.192779282107241</c:v>
                </c:pt>
                <c:pt idx="356">
                  <c:v>3.0830898712755674</c:v>
                </c:pt>
                <c:pt idx="357">
                  <c:v>-7.347711142706404</c:v>
                </c:pt>
                <c:pt idx="358">
                  <c:v>-8.562159723390605</c:v>
                </c:pt>
                <c:pt idx="359">
                  <c:v>-7.137798967779797</c:v>
                </c:pt>
                <c:pt idx="361">
                  <c:v>2.5529368754676254</c:v>
                </c:pt>
                <c:pt idx="362">
                  <c:v>7.670578675599592</c:v>
                </c:pt>
                <c:pt idx="363">
                  <c:v>3.1906446294641446</c:v>
                </c:pt>
                <c:pt idx="364">
                  <c:v>5.283086988378293</c:v>
                </c:pt>
                <c:pt idx="365">
                  <c:v>8.083589490822973</c:v>
                </c:pt>
                <c:pt idx="366">
                  <c:v>-6.818030598954828</c:v>
                </c:pt>
                <c:pt idx="367">
                  <c:v>0.1046156388676327</c:v>
                </c:pt>
                <c:pt idx="368">
                  <c:v>2.164473561271673</c:v>
                </c:pt>
                <c:pt idx="369">
                  <c:v>-3.8786743593774107</c:v>
                </c:pt>
                <c:pt idx="370">
                  <c:v>-3.622953322607004</c:v>
                </c:pt>
                <c:pt idx="371">
                  <c:v>-10.281146685884002</c:v>
                </c:pt>
                <c:pt idx="372">
                  <c:v>-3.6286982233365803</c:v>
                </c:pt>
                <c:pt idx="373">
                  <c:v>-0.496281580521752</c:v>
                </c:pt>
                <c:pt idx="374">
                  <c:v>0.7505783544850868</c:v>
                </c:pt>
                <c:pt idx="375">
                  <c:v>-7.886109381924601</c:v>
                </c:pt>
                <c:pt idx="376">
                  <c:v>14.467193402748801</c:v>
                </c:pt>
                <c:pt idx="377">
                  <c:v>-5.392541177110211</c:v>
                </c:pt>
                <c:pt idx="379">
                  <c:v>7.914062404929289</c:v>
                </c:pt>
                <c:pt idx="380">
                  <c:v>2.824151947479513</c:v>
                </c:pt>
                <c:pt idx="381">
                  <c:v>9.712438314856442</c:v>
                </c:pt>
                <c:pt idx="382">
                  <c:v>5.965628155407997</c:v>
                </c:pt>
                <c:pt idx="383">
                  <c:v>3.5066040354939423</c:v>
                </c:pt>
                <c:pt idx="384">
                  <c:v>10.877389383240654</c:v>
                </c:pt>
                <c:pt idx="385">
                  <c:v>12.59129180346017</c:v>
                </c:pt>
                <c:pt idx="386">
                  <c:v>9.76103513581048</c:v>
                </c:pt>
                <c:pt idx="387">
                  <c:v>2.572452443444816</c:v>
                </c:pt>
                <c:pt idx="388">
                  <c:v>6.122743184346112</c:v>
                </c:pt>
                <c:pt idx="389">
                  <c:v>9.856601989612113</c:v>
                </c:pt>
                <c:pt idx="390">
                  <c:v>11.64126059108126</c:v>
                </c:pt>
                <c:pt idx="391">
                  <c:v>5.083641024453999</c:v>
                </c:pt>
                <c:pt idx="392">
                  <c:v>8.845707470132336</c:v>
                </c:pt>
                <c:pt idx="393">
                  <c:v>5.634534428175274</c:v>
                </c:pt>
                <c:pt idx="394">
                  <c:v>-8.038582120008764</c:v>
                </c:pt>
                <c:pt idx="395">
                  <c:v>-5.518552216928453</c:v>
                </c:pt>
                <c:pt idx="396">
                  <c:v>-2.208509588039443</c:v>
                </c:pt>
                <c:pt idx="397">
                  <c:v>-5.368647646104253</c:v>
                </c:pt>
                <c:pt idx="398">
                  <c:v>-0.535201382001161</c:v>
                </c:pt>
                <c:pt idx="399">
                  <c:v>3.2016521642122866</c:v>
                </c:pt>
                <c:pt idx="400">
                  <c:v>11.422405096429866</c:v>
                </c:pt>
                <c:pt idx="401">
                  <c:v>-3.8381230953962406</c:v>
                </c:pt>
                <c:pt idx="403">
                  <c:v>-3.771887580568923</c:v>
                </c:pt>
                <c:pt idx="404">
                  <c:v>3.957251235121894</c:v>
                </c:pt>
                <c:pt idx="405">
                  <c:v>3.537087664501647</c:v>
                </c:pt>
                <c:pt idx="406">
                  <c:v>-4.6556342483480515</c:v>
                </c:pt>
                <c:pt idx="407">
                  <c:v>0.22409560598322043</c:v>
                </c:pt>
                <c:pt idx="408">
                  <c:v>-0.1621120575942221</c:v>
                </c:pt>
                <c:pt idx="409">
                  <c:v>-3.156543086708342</c:v>
                </c:pt>
                <c:pt idx="410">
                  <c:v>-3.2672996090074244</c:v>
                </c:pt>
                <c:pt idx="411">
                  <c:v>-5.229967036688122</c:v>
                </c:pt>
                <c:pt idx="412">
                  <c:v>-8.203013090750355</c:v>
                </c:pt>
                <c:pt idx="413">
                  <c:v>-3.2905824387837965</c:v>
                </c:pt>
                <c:pt idx="414">
                  <c:v>-0.10398172543859618</c:v>
                </c:pt>
                <c:pt idx="415">
                  <c:v>-6.032963724414665</c:v>
                </c:pt>
                <c:pt idx="416">
                  <c:v>-9.782547588806612</c:v>
                </c:pt>
                <c:pt idx="417">
                  <c:v>-3.662917803966793</c:v>
                </c:pt>
                <c:pt idx="418">
                  <c:v>-3.1133658268808437</c:v>
                </c:pt>
                <c:pt idx="419">
                  <c:v>-2.0125732088979396</c:v>
                </c:pt>
                <c:pt idx="420">
                  <c:v>-14.858229104229537</c:v>
                </c:pt>
                <c:pt idx="421">
                  <c:v>-2.7402574130705135</c:v>
                </c:pt>
                <c:pt idx="422">
                  <c:v>2.3854108062329784</c:v>
                </c:pt>
                <c:pt idx="423">
                  <c:v>21.488191445867866</c:v>
                </c:pt>
                <c:pt idx="424">
                  <c:v>-2.849545936635912</c:v>
                </c:pt>
                <c:pt idx="426">
                  <c:v>1.3303692597236065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59210390"/>
        <c:axId val="63131463"/>
      </c:scatterChart>
      <c:valAx>
        <c:axId val="59210390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1463"/>
        <c:crossesAt val="-80"/>
        <c:crossBetween val="midCat"/>
        <c:dispUnits/>
        <c:majorUnit val="20"/>
        <c:minorUnit val="10"/>
      </c:valAx>
      <c:valAx>
        <c:axId val="6313146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1039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DATATABLE!$K$4:$K$430</c:f>
                <c:numCache>
                  <c:ptCount val="427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  <c:pt idx="20">
                    <c:v>NaN</c:v>
                  </c:pt>
                  <c:pt idx="21">
                    <c:v>1.6202620861704986</c:v>
                  </c:pt>
                  <c:pt idx="22">
                    <c:v>1.4381169652000203</c:v>
                  </c:pt>
                  <c:pt idx="23">
                    <c:v>1.2375629885363892</c:v>
                  </c:pt>
                  <c:pt idx="24">
                    <c:v>1.0236646027839136</c:v>
                  </c:pt>
                  <c:pt idx="25">
                    <c:v>1.353443827183387</c:v>
                  </c:pt>
                  <c:pt idx="26">
                    <c:v>1.221662256165601</c:v>
                  </c:pt>
                  <c:pt idx="27">
                    <c:v>1.3318344590684816</c:v>
                  </c:pt>
                  <c:pt idx="28">
                    <c:v>1.382092922856959</c:v>
                  </c:pt>
                  <c:pt idx="29">
                    <c:v>1.3310359910900793</c:v>
                  </c:pt>
                  <c:pt idx="30">
                    <c:v>1.487410123157673</c:v>
                  </c:pt>
                  <c:pt idx="31">
                    <c:v>1.3972059381628377</c:v>
                  </c:pt>
                  <c:pt idx="32">
                    <c:v>1.7894804871132486</c:v>
                  </c:pt>
                  <c:pt idx="33">
                    <c:v>1.2019971773380433</c:v>
                  </c:pt>
                  <c:pt idx="34">
                    <c:v>1.3377478186049618</c:v>
                  </c:pt>
                  <c:pt idx="35">
                    <c:v>1.5569381991964448</c:v>
                  </c:pt>
                  <c:pt idx="36">
                    <c:v>1.3744853237451782</c:v>
                  </c:pt>
                  <c:pt idx="37">
                    <c:v>1.385062897107936</c:v>
                  </c:pt>
                  <c:pt idx="38">
                    <c:v>1.2797202463599167</c:v>
                  </c:pt>
                  <c:pt idx="39">
                    <c:v>1.607162665804296</c:v>
                  </c:pt>
                  <c:pt idx="40">
                    <c:v>1.3818525306730223</c:v>
                  </c:pt>
                  <c:pt idx="41">
                    <c:v>1.7163637899841877</c:v>
                  </c:pt>
                  <c:pt idx="42">
                    <c:v>1.0743723796047266</c:v>
                  </c:pt>
                  <c:pt idx="43">
                    <c:v>1.5736162625457073</c:v>
                  </c:pt>
                  <c:pt idx="44">
                    <c:v>1.151415224759365</c:v>
                  </c:pt>
                  <c:pt idx="45">
                    <c:v>1.2463448111321753</c:v>
                  </c:pt>
                  <c:pt idx="46">
                    <c:v>NaN</c:v>
                  </c:pt>
                  <c:pt idx="47">
                    <c:v>1.1143721869610879</c:v>
                  </c:pt>
                  <c:pt idx="48">
                    <c:v>3.2348082027233716</c:v>
                  </c:pt>
                  <c:pt idx="49">
                    <c:v>2.7930557662736444</c:v>
                  </c:pt>
                  <c:pt idx="50">
                    <c:v>1.5408889591306263</c:v>
                  </c:pt>
                  <c:pt idx="51">
                    <c:v>1.8773024128082572</c:v>
                  </c:pt>
                  <c:pt idx="52">
                    <c:v>1.6176586139338145</c:v>
                  </c:pt>
                  <c:pt idx="53">
                    <c:v>1.56852129097107</c:v>
                  </c:pt>
                  <c:pt idx="54">
                    <c:v>2.125569965267804</c:v>
                  </c:pt>
                  <c:pt idx="55">
                    <c:v>2.11907763123631</c:v>
                  </c:pt>
                  <c:pt idx="56">
                    <c:v>2.4012421432462183</c:v>
                  </c:pt>
                  <c:pt idx="57">
                    <c:v>1.5617735164186186</c:v>
                  </c:pt>
                  <c:pt idx="58">
                    <c:v>2.1939238024193397</c:v>
                  </c:pt>
                  <c:pt idx="59">
                    <c:v>1.6629923492950116</c:v>
                  </c:pt>
                  <c:pt idx="60">
                    <c:v>4.07132047053449</c:v>
                  </c:pt>
                  <c:pt idx="61">
                    <c:v>1.3560890962360794</c:v>
                  </c:pt>
                  <c:pt idx="62">
                    <c:v>1.7240196964041221</c:v>
                  </c:pt>
                  <c:pt idx="63">
                    <c:v>1.5019771577773344</c:v>
                  </c:pt>
                  <c:pt idx="64">
                    <c:v>1.8935773698680602</c:v>
                  </c:pt>
                  <c:pt idx="65">
                    <c:v>1.9879995191007804</c:v>
                  </c:pt>
                  <c:pt idx="66">
                    <c:v>1.8438760172767577</c:v>
                  </c:pt>
                  <c:pt idx="67">
                    <c:v>2.1838679251373616</c:v>
                  </c:pt>
                  <c:pt idx="68">
                    <c:v>1.7455755881201647</c:v>
                  </c:pt>
                  <c:pt idx="69">
                    <c:v>2.0006776919501146</c:v>
                  </c:pt>
                  <c:pt idx="70">
                    <c:v>1.4994129990053544</c:v>
                  </c:pt>
                  <c:pt idx="71">
                    <c:v>2.4212797306577585</c:v>
                  </c:pt>
                  <c:pt idx="72">
                    <c:v>2.205275928923726</c:v>
                  </c:pt>
                  <c:pt idx="73">
                    <c:v>1.5658801695617193</c:v>
                  </c:pt>
                  <c:pt idx="74">
                    <c:v>NaN</c:v>
                  </c:pt>
                  <c:pt idx="75">
                    <c:v>1.5625480768033384</c:v>
                  </c:pt>
                  <c:pt idx="76">
                    <c:v>2.23726579952066</c:v>
                  </c:pt>
                  <c:pt idx="77">
                    <c:v>1.4175889216394566</c:v>
                  </c:pt>
                  <c:pt idx="78">
                    <c:v>1.5084030656498104</c:v>
                  </c:pt>
                  <c:pt idx="79">
                    <c:v>1.2499100709018052</c:v>
                  </c:pt>
                  <c:pt idx="80">
                    <c:v>1.2177957628223268</c:v>
                  </c:pt>
                  <c:pt idx="81">
                    <c:v>1.2816864814779727</c:v>
                  </c:pt>
                  <c:pt idx="82">
                    <c:v>1.2460665851854458</c:v>
                  </c:pt>
                  <c:pt idx="83">
                    <c:v>1.2394373119195556</c:v>
                  </c:pt>
                  <c:pt idx="84">
                    <c:v>1.1135206593482216</c:v>
                  </c:pt>
                  <c:pt idx="85">
                    <c:v>1.3200658778167451</c:v>
                  </c:pt>
                  <c:pt idx="86">
                    <c:v>1.348134103738019</c:v>
                  </c:pt>
                  <c:pt idx="87">
                    <c:v>1.5315402642279707</c:v>
                  </c:pt>
                  <c:pt idx="88">
                    <c:v>1.293433786877518</c:v>
                  </c:pt>
                  <c:pt idx="89">
                    <c:v>1.248018556155861</c:v>
                  </c:pt>
                  <c:pt idx="90">
                    <c:v>1.8175308393719725</c:v>
                  </c:pt>
                  <c:pt idx="91">
                    <c:v>1.3199486265857985</c:v>
                  </c:pt>
                  <c:pt idx="92">
                    <c:v>NaN</c:v>
                  </c:pt>
                  <c:pt idx="93">
                    <c:v>2.255902907808416</c:v>
                  </c:pt>
                  <c:pt idx="94">
                    <c:v>1.775552648006773</c:v>
                  </c:pt>
                  <c:pt idx="95">
                    <c:v>1.5576872179901002</c:v>
                  </c:pt>
                  <c:pt idx="96">
                    <c:v>1.4252096863742736</c:v>
                  </c:pt>
                  <c:pt idx="97">
                    <c:v>1.5501261593575677</c:v>
                  </c:pt>
                  <c:pt idx="98">
                    <c:v>1.2542414968352844</c:v>
                  </c:pt>
                  <c:pt idx="99">
                    <c:v>1.3954642769409276</c:v>
                  </c:pt>
                  <c:pt idx="100">
                    <c:v>2.0043454854878906</c:v>
                  </c:pt>
                  <c:pt idx="101">
                    <c:v>1.3894630468092029</c:v>
                  </c:pt>
                  <c:pt idx="102">
                    <c:v>1.2457335063520425</c:v>
                  </c:pt>
                  <c:pt idx="103">
                    <c:v>1.5169055318553504</c:v>
                  </c:pt>
                  <c:pt idx="104">
                    <c:v>1.989644464118756</c:v>
                  </c:pt>
                  <c:pt idx="105">
                    <c:v>1.4011402266589368</c:v>
                  </c:pt>
                  <c:pt idx="106">
                    <c:v>1.6460086993530503</c:v>
                  </c:pt>
                  <c:pt idx="107">
                    <c:v>1.5190847368173888</c:v>
                  </c:pt>
                  <c:pt idx="108">
                    <c:v>1.3896453576711636</c:v>
                  </c:pt>
                  <c:pt idx="109">
                    <c:v>2.228807791606613</c:v>
                  </c:pt>
                  <c:pt idx="110">
                    <c:v>2.0258650323978777</c:v>
                  </c:pt>
                  <c:pt idx="111">
                    <c:v>NaN</c:v>
                  </c:pt>
                  <c:pt idx="112">
                    <c:v>1.9255814226815104</c:v>
                  </c:pt>
                  <c:pt idx="113">
                    <c:v>1.4017292753165655</c:v>
                  </c:pt>
                  <c:pt idx="114">
                    <c:v>1.4089510559955887</c:v>
                  </c:pt>
                  <c:pt idx="115">
                    <c:v>1.743674795126049</c:v>
                  </c:pt>
                  <c:pt idx="116">
                    <c:v>0.9822605118448013</c:v>
                  </c:pt>
                  <c:pt idx="117">
                    <c:v>1.3324097345557284</c:v>
                  </c:pt>
                  <c:pt idx="118">
                    <c:v>1.2575074623843996</c:v>
                  </c:pt>
                  <c:pt idx="119">
                    <c:v>1.7056264739778726</c:v>
                  </c:pt>
                  <c:pt idx="120">
                    <c:v>1.6349298162210424</c:v>
                  </c:pt>
                  <c:pt idx="121">
                    <c:v>1.5476572800299238</c:v>
                  </c:pt>
                  <c:pt idx="122">
                    <c:v>1.5273487921874107</c:v>
                  </c:pt>
                  <c:pt idx="123">
                    <c:v>1.499754814551224</c:v>
                  </c:pt>
                  <c:pt idx="124">
                    <c:v>1.2959255255784452</c:v>
                  </c:pt>
                  <c:pt idx="125">
                    <c:v>1.2315542322705042</c:v>
                  </c:pt>
                  <c:pt idx="126">
                    <c:v>1.2743802787518188</c:v>
                  </c:pt>
                  <c:pt idx="127">
                    <c:v>1.3634374432614038</c:v>
                  </c:pt>
                  <c:pt idx="128">
                    <c:v>1.4354063531096806</c:v>
                  </c:pt>
                  <c:pt idx="129">
                    <c:v>1.5746922972192934</c:v>
                  </c:pt>
                  <c:pt idx="130">
                    <c:v>1.501077568996088</c:v>
                  </c:pt>
                  <c:pt idx="131">
                    <c:v>1.4943318244409198</c:v>
                  </c:pt>
                  <c:pt idx="132">
                    <c:v>NaN</c:v>
                  </c:pt>
                  <c:pt idx="133">
                    <c:v>1.6181257684810824</c:v>
                  </c:pt>
                  <c:pt idx="134">
                    <c:v>1.286833749296612</c:v>
                  </c:pt>
                  <c:pt idx="135">
                    <c:v>1.1520443592893947</c:v>
                  </c:pt>
                  <c:pt idx="136">
                    <c:v>1.1397272358049104</c:v>
                  </c:pt>
                  <c:pt idx="137">
                    <c:v>1.0413128235708946</c:v>
                  </c:pt>
                  <c:pt idx="138">
                    <c:v>1.0450849133958329</c:v>
                  </c:pt>
                  <c:pt idx="139">
                    <c:v>1.060779272379353</c:v>
                  </c:pt>
                  <c:pt idx="140">
                    <c:v>1.3298959833851765</c:v>
                  </c:pt>
                  <c:pt idx="141">
                    <c:v>1.2312512383116925</c:v>
                  </c:pt>
                  <c:pt idx="142">
                    <c:v>1.357121797245231</c:v>
                  </c:pt>
                  <c:pt idx="143">
                    <c:v>1.913645161549793</c:v>
                  </c:pt>
                  <c:pt idx="144">
                    <c:v>1.0455505850126556</c:v>
                  </c:pt>
                  <c:pt idx="145">
                    <c:v>0.9901390823485734</c:v>
                  </c:pt>
                  <c:pt idx="146">
                    <c:v>0.9948883401222908</c:v>
                  </c:pt>
                  <c:pt idx="147">
                    <c:v>1.2873973424920582</c:v>
                  </c:pt>
                  <c:pt idx="148">
                    <c:v>1.0021556366635043</c:v>
                  </c:pt>
                  <c:pt idx="149">
                    <c:v>1.0775333826207323</c:v>
                  </c:pt>
                  <c:pt idx="150">
                    <c:v>1.1207747282793168</c:v>
                  </c:pt>
                  <c:pt idx="151">
                    <c:v>1.7886794324784017</c:v>
                  </c:pt>
                  <c:pt idx="152">
                    <c:v>2.3429892360216087</c:v>
                  </c:pt>
                  <c:pt idx="153">
                    <c:v>2.045591572601424</c:v>
                  </c:pt>
                  <c:pt idx="154">
                    <c:v>2.127987832030165</c:v>
                  </c:pt>
                  <c:pt idx="155">
                    <c:v>1.562115338564766</c:v>
                  </c:pt>
                  <c:pt idx="156">
                    <c:v>1.7451258842449135</c:v>
                  </c:pt>
                  <c:pt idx="157">
                    <c:v>1.3945239022994382</c:v>
                  </c:pt>
                  <c:pt idx="158">
                    <c:v>1.495711533456845</c:v>
                  </c:pt>
                  <c:pt idx="159">
                    <c:v>1.2474487477565077</c:v>
                  </c:pt>
                  <c:pt idx="160">
                    <c:v>NaN</c:v>
                  </c:pt>
                  <c:pt idx="161">
                    <c:v>1.4399404908949087</c:v>
                  </c:pt>
                  <c:pt idx="162">
                    <c:v>1.3834957456415609</c:v>
                  </c:pt>
                  <c:pt idx="163">
                    <c:v>1.3709870458489277</c:v>
                  </c:pt>
                  <c:pt idx="164">
                    <c:v>1.1108768429912708</c:v>
                  </c:pt>
                  <c:pt idx="165">
                    <c:v>1.5991505673396134</c:v>
                  </c:pt>
                  <c:pt idx="166">
                    <c:v>1.2319127172244482</c:v>
                  </c:pt>
                  <c:pt idx="167">
                    <c:v>1.0574439643551443</c:v>
                  </c:pt>
                  <c:pt idx="168">
                    <c:v>1.1898090386897042</c:v>
                  </c:pt>
                  <c:pt idx="169">
                    <c:v>1.3587935044356847</c:v>
                  </c:pt>
                  <c:pt idx="170">
                    <c:v>1.3264805647150713</c:v>
                  </c:pt>
                  <c:pt idx="171">
                    <c:v>1.2082174795857714</c:v>
                  </c:pt>
                  <c:pt idx="172">
                    <c:v>1.727834657788696</c:v>
                  </c:pt>
                  <c:pt idx="173">
                    <c:v>1.2296565809921667</c:v>
                  </c:pt>
                  <c:pt idx="174">
                    <c:v>1.8691792158043175</c:v>
                  </c:pt>
                  <c:pt idx="175">
                    <c:v>1.1871099201710145</c:v>
                  </c:pt>
                  <c:pt idx="176">
                    <c:v>1.0822179972203045</c:v>
                  </c:pt>
                  <c:pt idx="177">
                    <c:v>1.4080826715590113</c:v>
                  </c:pt>
                  <c:pt idx="178">
                    <c:v>1.4257336511414067</c:v>
                  </c:pt>
                  <c:pt idx="179">
                    <c:v>1.4268058866939768</c:v>
                  </c:pt>
                  <c:pt idx="180">
                    <c:v>1.1602885169659238</c:v>
                  </c:pt>
                  <c:pt idx="181">
                    <c:v>1.2281936871372228</c:v>
                  </c:pt>
                  <c:pt idx="182">
                    <c:v>NaN</c:v>
                  </c:pt>
                  <c:pt idx="183">
                    <c:v>0.9886053654417637</c:v>
                  </c:pt>
                  <c:pt idx="184">
                    <c:v>0.9480657837479534</c:v>
                  </c:pt>
                  <c:pt idx="185">
                    <c:v>1.153958589353854</c:v>
                  </c:pt>
                  <c:pt idx="186">
                    <c:v>1.0221669344945283</c:v>
                  </c:pt>
                  <c:pt idx="187">
                    <c:v>1.1080136631436144</c:v>
                  </c:pt>
                  <c:pt idx="188">
                    <c:v>1.1895749286006119</c:v>
                  </c:pt>
                  <c:pt idx="189">
                    <c:v>1.293594904600015</c:v>
                  </c:pt>
                  <c:pt idx="190">
                    <c:v>1.1772955064159873</c:v>
                  </c:pt>
                  <c:pt idx="191">
                    <c:v>1.0621272005839621</c:v>
                  </c:pt>
                  <c:pt idx="192">
                    <c:v>1.0961326229563806</c:v>
                  </c:pt>
                  <c:pt idx="193">
                    <c:v>0.9735609129346567</c:v>
                  </c:pt>
                  <c:pt idx="194">
                    <c:v>1.477924482916615</c:v>
                  </c:pt>
                  <c:pt idx="195">
                    <c:v>1.3408436259831902</c:v>
                  </c:pt>
                  <c:pt idx="196">
                    <c:v>1.6458038797806385</c:v>
                  </c:pt>
                  <c:pt idx="197">
                    <c:v>1.3711662444770845</c:v>
                  </c:pt>
                  <c:pt idx="198">
                    <c:v>1.2919481208684136</c:v>
                  </c:pt>
                  <c:pt idx="199">
                    <c:v>1.4061944154808437</c:v>
                  </c:pt>
                  <c:pt idx="200">
                    <c:v>1.8049578469181426</c:v>
                  </c:pt>
                  <c:pt idx="201">
                    <c:v>1.8092554928306228</c:v>
                  </c:pt>
                  <c:pt idx="202">
                    <c:v>2.1499739307906367</c:v>
                  </c:pt>
                  <c:pt idx="203">
                    <c:v>NaN</c:v>
                  </c:pt>
                  <c:pt idx="204">
                    <c:v>1.245156134837</c:v>
                  </c:pt>
                  <c:pt idx="205">
                    <c:v>1.2488112845376875</c:v>
                  </c:pt>
                  <c:pt idx="206">
                    <c:v>1.4172576075344168</c:v>
                  </c:pt>
                  <c:pt idx="207">
                    <c:v>1.313556535103011</c:v>
                  </c:pt>
                  <c:pt idx="208">
                    <c:v>1.3597686737254477</c:v>
                  </c:pt>
                  <c:pt idx="209">
                    <c:v>1.6660392286615977</c:v>
                  </c:pt>
                  <c:pt idx="210">
                    <c:v>1.138527168945691</c:v>
                  </c:pt>
                  <c:pt idx="211">
                    <c:v>1.0078050448614206</c:v>
                  </c:pt>
                  <c:pt idx="212">
                    <c:v>1.7230191396455652</c:v>
                  </c:pt>
                  <c:pt idx="213">
                    <c:v>1.2947011493658067</c:v>
                  </c:pt>
                  <c:pt idx="214">
                    <c:v>1.5142443136784145</c:v>
                  </c:pt>
                  <c:pt idx="215">
                    <c:v>1.782484347219171</c:v>
                  </c:pt>
                  <c:pt idx="216">
                    <c:v>2.0035314632349532</c:v>
                  </c:pt>
                  <c:pt idx="217">
                    <c:v>1.4269378161146928</c:v>
                  </c:pt>
                  <c:pt idx="218">
                    <c:v>1.1679681511411744</c:v>
                  </c:pt>
                  <c:pt idx="219">
                    <c:v>1.5684038537266964</c:v>
                  </c:pt>
                  <c:pt idx="220">
                    <c:v>1.3774668937682755</c:v>
                  </c:pt>
                  <c:pt idx="221">
                    <c:v>1.7343766243538283</c:v>
                  </c:pt>
                  <c:pt idx="222">
                    <c:v>NaN</c:v>
                  </c:pt>
                  <c:pt idx="223">
                    <c:v>1.1611861252691646</c:v>
                  </c:pt>
                  <c:pt idx="224">
                    <c:v>1.0111147991964664</c:v>
                  </c:pt>
                  <c:pt idx="225">
                    <c:v>1.0221791106501676</c:v>
                  </c:pt>
                  <c:pt idx="226">
                    <c:v>1.2241711671023836</c:v>
                  </c:pt>
                  <c:pt idx="227">
                    <c:v>1.1375823267811835</c:v>
                  </c:pt>
                  <c:pt idx="228">
                    <c:v>1.1522471623492958</c:v>
                  </c:pt>
                  <c:pt idx="229">
                    <c:v>1.324580669153086</c:v>
                  </c:pt>
                  <c:pt idx="230">
                    <c:v>1.040043977063032</c:v>
                  </c:pt>
                  <c:pt idx="231">
                    <c:v>1.0645089382843587</c:v>
                  </c:pt>
                  <c:pt idx="232">
                    <c:v>1.2330453337927594</c:v>
                  </c:pt>
                  <c:pt idx="233">
                    <c:v>1.4728722667534129</c:v>
                  </c:pt>
                  <c:pt idx="234">
                    <c:v>1.2335056361412189</c:v>
                  </c:pt>
                  <c:pt idx="235">
                    <c:v>1.510982293863039</c:v>
                  </c:pt>
                  <c:pt idx="236">
                    <c:v>1.3085335210361038</c:v>
                  </c:pt>
                  <c:pt idx="237">
                    <c:v>0.9274950041215924</c:v>
                  </c:pt>
                  <c:pt idx="238">
                    <c:v>1.0363440796901102</c:v>
                  </c:pt>
                  <c:pt idx="239">
                    <c:v>0.8268546797496334</c:v>
                  </c:pt>
                  <c:pt idx="240">
                    <c:v>1.129763899779812</c:v>
                  </c:pt>
                  <c:pt idx="241">
                    <c:v>1.1054508373087302</c:v>
                  </c:pt>
                  <c:pt idx="242">
                    <c:v>NaN</c:v>
                  </c:pt>
                  <c:pt idx="243">
                    <c:v>1.0697079221144712</c:v>
                  </c:pt>
                  <c:pt idx="244">
                    <c:v>1.310781862913224</c:v>
                  </c:pt>
                  <c:pt idx="245">
                    <c:v>0.9761915017714173</c:v>
                  </c:pt>
                  <c:pt idx="246">
                    <c:v>1.4142830559960018</c:v>
                  </c:pt>
                  <c:pt idx="247">
                    <c:v>1.2230029590865055</c:v>
                  </c:pt>
                  <c:pt idx="248">
                    <c:v>1.3011886020664036</c:v>
                  </c:pt>
                  <c:pt idx="249">
                    <c:v>1.1371128822001975</c:v>
                  </c:pt>
                  <c:pt idx="250">
                    <c:v>1.25748856882546</c:v>
                  </c:pt>
                  <c:pt idx="251">
                    <c:v>1.306755201665455</c:v>
                  </c:pt>
                  <c:pt idx="252">
                    <c:v>1.0146017452961047</c:v>
                  </c:pt>
                  <c:pt idx="253">
                    <c:v>1.245063520187717</c:v>
                  </c:pt>
                  <c:pt idx="254">
                    <c:v>1.1178809684198043</c:v>
                  </c:pt>
                  <c:pt idx="255">
                    <c:v>1.0870777268401355</c:v>
                  </c:pt>
                  <c:pt idx="256">
                    <c:v>1.5236033588894582</c:v>
                  </c:pt>
                  <c:pt idx="257">
                    <c:v>1.321878335399651</c:v>
                  </c:pt>
                  <c:pt idx="258">
                    <c:v>1.3121192697584938</c:v>
                  </c:pt>
                  <c:pt idx="259">
                    <c:v>1.2984217122635755</c:v>
                  </c:pt>
                  <c:pt idx="260">
                    <c:v>1.3038279934896035</c:v>
                  </c:pt>
                  <c:pt idx="261">
                    <c:v>1.0784296745303124</c:v>
                  </c:pt>
                  <c:pt idx="262">
                    <c:v>1.2285478630502666</c:v>
                  </c:pt>
                  <c:pt idx="263">
                    <c:v>1.3937939069941194</c:v>
                  </c:pt>
                  <c:pt idx="264">
                    <c:v>NaN</c:v>
                  </c:pt>
                  <c:pt idx="265">
                    <c:v>1.3286997079786644</c:v>
                  </c:pt>
                  <c:pt idx="266">
                    <c:v>1.2031831214986966</c:v>
                  </c:pt>
                  <c:pt idx="267">
                    <c:v>1.2573289238460017</c:v>
                  </c:pt>
                  <c:pt idx="268">
                    <c:v>1.4452367313821934</c:v>
                  </c:pt>
                  <c:pt idx="269">
                    <c:v>1.6673775979936245</c:v>
                  </c:pt>
                  <c:pt idx="270">
                    <c:v>1.541435788796619</c:v>
                  </c:pt>
                  <c:pt idx="271">
                    <c:v>1.463273069270965</c:v>
                  </c:pt>
                  <c:pt idx="272">
                    <c:v>1.1365098926063855</c:v>
                  </c:pt>
                  <c:pt idx="273">
                    <c:v>2.3102958043996757</c:v>
                  </c:pt>
                  <c:pt idx="274">
                    <c:v>1.3653004868663388</c:v>
                  </c:pt>
                  <c:pt idx="275">
                    <c:v>1.701315568931605</c:v>
                  </c:pt>
                  <c:pt idx="276">
                    <c:v>1.6783226540428853</c:v>
                  </c:pt>
                  <c:pt idx="277">
                    <c:v>1.5894400931792987</c:v>
                  </c:pt>
                  <c:pt idx="278">
                    <c:v>1.2239821669568514</c:v>
                  </c:pt>
                  <c:pt idx="279">
                    <c:v>1.0726566706398302</c:v>
                  </c:pt>
                  <c:pt idx="280">
                    <c:v>1.4683315818042608</c:v>
                  </c:pt>
                  <c:pt idx="281">
                    <c:v>1.6052415326506253</c:v>
                  </c:pt>
                  <c:pt idx="282">
                    <c:v>2.325878418175664</c:v>
                  </c:pt>
                  <c:pt idx="283">
                    <c:v>1.4642708090817358</c:v>
                  </c:pt>
                  <c:pt idx="284">
                    <c:v>1.1880299854771792</c:v>
                  </c:pt>
                  <c:pt idx="285">
                    <c:v>1.5071723008197573</c:v>
                  </c:pt>
                  <c:pt idx="286">
                    <c:v>1.7473638669418516</c:v>
                  </c:pt>
                  <c:pt idx="287">
                    <c:v>2.1564188561551383</c:v>
                  </c:pt>
                  <c:pt idx="288">
                    <c:v>0.9720703251003826</c:v>
                  </c:pt>
                  <c:pt idx="289">
                    <c:v>1.3252856648737765</c:v>
                  </c:pt>
                  <c:pt idx="290">
                    <c:v>NaN</c:v>
                  </c:pt>
                  <c:pt idx="291">
                    <c:v>1.609722880184794</c:v>
                  </c:pt>
                  <c:pt idx="292">
                    <c:v>2.0539147462295126</c:v>
                  </c:pt>
                  <c:pt idx="293">
                    <c:v>1.4733350500506504</c:v>
                  </c:pt>
                  <c:pt idx="294">
                    <c:v>1.4464225616594995</c:v>
                  </c:pt>
                  <c:pt idx="295">
                    <c:v>1.5084355589911613</c:v>
                  </c:pt>
                  <c:pt idx="296">
                    <c:v>1.4147181064916303</c:v>
                  </c:pt>
                  <c:pt idx="297">
                    <c:v>1.3846816818707808</c:v>
                  </c:pt>
                  <c:pt idx="298">
                    <c:v>1.7456396310022715</c:v>
                  </c:pt>
                  <c:pt idx="299">
                    <c:v>1.5527572896223418</c:v>
                  </c:pt>
                  <c:pt idx="300">
                    <c:v>1.708804308688805</c:v>
                  </c:pt>
                  <c:pt idx="301">
                    <c:v>1.2277354056222656</c:v>
                  </c:pt>
                  <c:pt idx="302">
                    <c:v>1.4876185733359026</c:v>
                  </c:pt>
                  <c:pt idx="303">
                    <c:v>1.569845775730716</c:v>
                  </c:pt>
                  <c:pt idx="304">
                    <c:v>1.565316740306244</c:v>
                  </c:pt>
                  <c:pt idx="305">
                    <c:v>1.8650785221174804</c:v>
                  </c:pt>
                  <c:pt idx="306">
                    <c:v>2.0032621989662935</c:v>
                  </c:pt>
                  <c:pt idx="307">
                    <c:v>NaN</c:v>
                  </c:pt>
                  <c:pt idx="308">
                    <c:v>1.3852445836892713</c:v>
                  </c:pt>
                  <c:pt idx="309">
                    <c:v>1.5705626947459805</c:v>
                  </c:pt>
                  <c:pt idx="310">
                    <c:v>1.715125332788503</c:v>
                  </c:pt>
                  <c:pt idx="311">
                    <c:v>1.8096424946600909</c:v>
                  </c:pt>
                  <c:pt idx="312">
                    <c:v>1.4579441492690304</c:v>
                  </c:pt>
                  <c:pt idx="313">
                    <c:v>1.9344782561003804</c:v>
                  </c:pt>
                  <c:pt idx="314">
                    <c:v>1.9550147330327228</c:v>
                  </c:pt>
                  <c:pt idx="315">
                    <c:v>2.22943461219538</c:v>
                  </c:pt>
                  <c:pt idx="316">
                    <c:v>1.6326017765777578</c:v>
                  </c:pt>
                  <c:pt idx="317">
                    <c:v>1.5653791580216847</c:v>
                  </c:pt>
                  <c:pt idx="318">
                    <c:v>1.8216862326936312</c:v>
                  </c:pt>
                  <c:pt idx="319">
                    <c:v>1.7339782704561824</c:v>
                  </c:pt>
                  <c:pt idx="320">
                    <c:v>1.6025807827724226</c:v>
                  </c:pt>
                  <c:pt idx="321">
                    <c:v>1.2517533531319902</c:v>
                  </c:pt>
                  <c:pt idx="322">
                    <c:v>1.6156259073796253</c:v>
                  </c:pt>
                  <c:pt idx="323">
                    <c:v>1.5982188012009235</c:v>
                  </c:pt>
                  <c:pt idx="324">
                    <c:v>1.4640472198346188</c:v>
                  </c:pt>
                  <c:pt idx="325">
                    <c:v>2.1073449812558653</c:v>
                  </c:pt>
                  <c:pt idx="326">
                    <c:v>1.7275615350043072</c:v>
                  </c:pt>
                  <c:pt idx="327">
                    <c:v>1.6820266294592656</c:v>
                  </c:pt>
                  <c:pt idx="328">
                    <c:v>1.5571562940608352</c:v>
                  </c:pt>
                  <c:pt idx="329">
                    <c:v>1.8981422720709684</c:v>
                  </c:pt>
                  <c:pt idx="330">
                    <c:v>2.137456855660913</c:v>
                  </c:pt>
                  <c:pt idx="331">
                    <c:v>1.61839200724323</c:v>
                  </c:pt>
                  <c:pt idx="332">
                    <c:v>1.6251586331383905</c:v>
                  </c:pt>
                  <c:pt idx="333">
                    <c:v>NaN</c:v>
                  </c:pt>
                  <c:pt idx="334">
                    <c:v>1.783455032460246</c:v>
                  </c:pt>
                  <c:pt idx="335">
                    <c:v>1.1476786914954573</c:v>
                  </c:pt>
                  <c:pt idx="336">
                    <c:v>1.3225673771199986</c:v>
                  </c:pt>
                  <c:pt idx="337">
                    <c:v>1.3613648337018613</c:v>
                  </c:pt>
                  <c:pt idx="338">
                    <c:v>1.9367856442253917</c:v>
                  </c:pt>
                  <c:pt idx="339">
                    <c:v>1.368079758168328</c:v>
                  </c:pt>
                  <c:pt idx="340">
                    <c:v>1.4265621241671411</c:v>
                  </c:pt>
                  <c:pt idx="341">
                    <c:v>0.9503048692260929</c:v>
                  </c:pt>
                  <c:pt idx="342">
                    <c:v>1.581116483861944</c:v>
                  </c:pt>
                  <c:pt idx="343">
                    <c:v>1.4491398657812127</c:v>
                  </c:pt>
                  <c:pt idx="344">
                    <c:v>1.3392197012851437</c:v>
                  </c:pt>
                  <c:pt idx="345">
                    <c:v>1.1173794448104957</c:v>
                  </c:pt>
                  <c:pt idx="346">
                    <c:v>1.2758955731795307</c:v>
                  </c:pt>
                  <c:pt idx="347">
                    <c:v>1.251532674975131</c:v>
                  </c:pt>
                  <c:pt idx="348">
                    <c:v>1.1715020060354409</c:v>
                  </c:pt>
                  <c:pt idx="349">
                    <c:v>1.4678742419949042</c:v>
                  </c:pt>
                  <c:pt idx="350">
                    <c:v>1.1332300968036613</c:v>
                  </c:pt>
                  <c:pt idx="351">
                    <c:v>1.345888470496437</c:v>
                  </c:pt>
                  <c:pt idx="352">
                    <c:v>1.2526670723944644</c:v>
                  </c:pt>
                  <c:pt idx="353">
                    <c:v>1.3962937064992964</c:v>
                  </c:pt>
                  <c:pt idx="354">
                    <c:v>1.790112275661393</c:v>
                  </c:pt>
                  <c:pt idx="355">
                    <c:v>1.0160477161635928</c:v>
                  </c:pt>
                  <c:pt idx="356">
                    <c:v>1.5764832709674863</c:v>
                  </c:pt>
                  <c:pt idx="357">
                    <c:v>1.2656756321216562</c:v>
                  </c:pt>
                  <c:pt idx="358">
                    <c:v>1.4695228957550839</c:v>
                  </c:pt>
                  <c:pt idx="359">
                    <c:v>1.389324965074266</c:v>
                  </c:pt>
                  <c:pt idx="360">
                    <c:v>NaN</c:v>
                  </c:pt>
                  <c:pt idx="361">
                    <c:v>2.1942464659152616</c:v>
                  </c:pt>
                  <c:pt idx="362">
                    <c:v>1.106039179206153</c:v>
                  </c:pt>
                  <c:pt idx="363">
                    <c:v>1.6302301302684175</c:v>
                  </c:pt>
                  <c:pt idx="364">
                    <c:v>1.1486200639732047</c:v>
                  </c:pt>
                  <c:pt idx="365">
                    <c:v>1.3182672904576975</c:v>
                  </c:pt>
                  <c:pt idx="366">
                    <c:v>1.1774274997899958</c:v>
                  </c:pt>
                  <c:pt idx="367">
                    <c:v>1.116634411191253</c:v>
                  </c:pt>
                  <c:pt idx="368">
                    <c:v>1.2621883410812718</c:v>
                  </c:pt>
                  <c:pt idx="369">
                    <c:v>1.255469011073318</c:v>
                  </c:pt>
                  <c:pt idx="370">
                    <c:v>1.4544680797401455</c:v>
                  </c:pt>
                  <c:pt idx="371">
                    <c:v>1.8010456730011004</c:v>
                  </c:pt>
                  <c:pt idx="372">
                    <c:v>1.377581701762498</c:v>
                  </c:pt>
                  <c:pt idx="373">
                    <c:v>2.912012538943687</c:v>
                  </c:pt>
                  <c:pt idx="374">
                    <c:v>1.7754632499134004</c:v>
                  </c:pt>
                  <c:pt idx="375">
                    <c:v>1.3882309565094175</c:v>
                  </c:pt>
                  <c:pt idx="376">
                    <c:v>1.4541340276208459</c:v>
                  </c:pt>
                  <c:pt idx="377">
                    <c:v>1.067649290079629</c:v>
                  </c:pt>
                  <c:pt idx="378">
                    <c:v>NaN</c:v>
                  </c:pt>
                  <c:pt idx="379">
                    <c:v>1.5608161450519908</c:v>
                  </c:pt>
                  <c:pt idx="380">
                    <c:v>1.7291519561635216</c:v>
                  </c:pt>
                  <c:pt idx="381">
                    <c:v>1.7146002696510898</c:v>
                  </c:pt>
                  <c:pt idx="382">
                    <c:v>1.674192616243353</c:v>
                  </c:pt>
                  <c:pt idx="383">
                    <c:v>1.629782923625589</c:v>
                  </c:pt>
                  <c:pt idx="384">
                    <c:v>1.2743557618488666</c:v>
                  </c:pt>
                  <c:pt idx="385">
                    <c:v>1.864158014390771</c:v>
                  </c:pt>
                  <c:pt idx="386">
                    <c:v>1.2831316208994359</c:v>
                  </c:pt>
                  <c:pt idx="387">
                    <c:v>1.7886621592599905</c:v>
                  </c:pt>
                  <c:pt idx="388">
                    <c:v>1.3578409736370034</c:v>
                  </c:pt>
                  <c:pt idx="389">
                    <c:v>1.817136530568586</c:v>
                  </c:pt>
                  <c:pt idx="390">
                    <c:v>1.5916803141502456</c:v>
                  </c:pt>
                  <c:pt idx="391">
                    <c:v>1.3710052545468088</c:v>
                  </c:pt>
                  <c:pt idx="392">
                    <c:v>1.7625014851119225</c:v>
                  </c:pt>
                  <c:pt idx="393">
                    <c:v>1.8014405766231256</c:v>
                  </c:pt>
                  <c:pt idx="394">
                    <c:v>1.720140215304422</c:v>
                  </c:pt>
                  <c:pt idx="395">
                    <c:v>1.833719912154308</c:v>
                  </c:pt>
                  <c:pt idx="396">
                    <c:v>1.400002927858246</c:v>
                  </c:pt>
                  <c:pt idx="397">
                    <c:v>1.518920948159197</c:v>
                  </c:pt>
                  <c:pt idx="398">
                    <c:v>1.8436293663925962</c:v>
                  </c:pt>
                  <c:pt idx="399">
                    <c:v>1.2453411649193669</c:v>
                  </c:pt>
                  <c:pt idx="400">
                    <c:v>1.8352273459476542</c:v>
                  </c:pt>
                  <c:pt idx="401">
                    <c:v>1.5204808283075764</c:v>
                  </c:pt>
                  <c:pt idx="402">
                    <c:v>NaN</c:v>
                  </c:pt>
                  <c:pt idx="403">
                    <c:v>1.7204543406967865</c:v>
                  </c:pt>
                  <c:pt idx="404">
                    <c:v>1.4750849321387705</c:v>
                  </c:pt>
                  <c:pt idx="405">
                    <c:v>1.4575202420952227</c:v>
                  </c:pt>
                  <c:pt idx="406">
                    <c:v>2.2143981247613187</c:v>
                  </c:pt>
                  <c:pt idx="407">
                    <c:v>1.6866450375396802</c:v>
                  </c:pt>
                  <c:pt idx="408">
                    <c:v>1.1473244112347736</c:v>
                  </c:pt>
                  <c:pt idx="409">
                    <c:v>1.5603500110727975</c:v>
                  </c:pt>
                  <c:pt idx="410">
                    <c:v>1.4589267165632247</c:v>
                  </c:pt>
                  <c:pt idx="411">
                    <c:v>1.5162986396055622</c:v>
                  </c:pt>
                  <c:pt idx="412">
                    <c:v>1.6480032285681734</c:v>
                  </c:pt>
                  <c:pt idx="413">
                    <c:v>1.5094146235505868</c:v>
                  </c:pt>
                  <c:pt idx="414">
                    <c:v>1.545087592422778</c:v>
                  </c:pt>
                  <c:pt idx="415">
                    <c:v>1.4460469885047011</c:v>
                  </c:pt>
                  <c:pt idx="416">
                    <c:v>1.5075100928430025</c:v>
                  </c:pt>
                  <c:pt idx="417">
                    <c:v>1.2038331043451311</c:v>
                  </c:pt>
                  <c:pt idx="418">
                    <c:v>1.580502127133121</c:v>
                  </c:pt>
                  <c:pt idx="419">
                    <c:v>1.514489299128119</c:v>
                  </c:pt>
                  <c:pt idx="420">
                    <c:v>1.7260935911800352</c:v>
                  </c:pt>
                  <c:pt idx="421">
                    <c:v>1.8386494367350608</c:v>
                  </c:pt>
                  <c:pt idx="422">
                    <c:v>1.1793634044787744</c:v>
                  </c:pt>
                  <c:pt idx="423">
                    <c:v>2.0036065526196634</c:v>
                  </c:pt>
                  <c:pt idx="424">
                    <c:v>1.4164769298896687</c:v>
                  </c:pt>
                  <c:pt idx="425">
                    <c:v>NaN</c:v>
                  </c:pt>
                  <c:pt idx="426">
                    <c:v>1.7096602918420523</c:v>
                  </c:pt>
                </c:numCache>
              </c:numRef>
            </c:plus>
            <c:minus>
              <c:numRef>
                <c:f>DATATABLE!$K$4:$K$430</c:f>
                <c:numCache>
                  <c:ptCount val="427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  <c:pt idx="20">
                    <c:v>NaN</c:v>
                  </c:pt>
                  <c:pt idx="21">
                    <c:v>1.6202620861704986</c:v>
                  </c:pt>
                  <c:pt idx="22">
                    <c:v>1.4381169652000203</c:v>
                  </c:pt>
                  <c:pt idx="23">
                    <c:v>1.2375629885363892</c:v>
                  </c:pt>
                  <c:pt idx="24">
                    <c:v>1.0236646027839136</c:v>
                  </c:pt>
                  <c:pt idx="25">
                    <c:v>1.353443827183387</c:v>
                  </c:pt>
                  <c:pt idx="26">
                    <c:v>1.221662256165601</c:v>
                  </c:pt>
                  <c:pt idx="27">
                    <c:v>1.3318344590684816</c:v>
                  </c:pt>
                  <c:pt idx="28">
                    <c:v>1.382092922856959</c:v>
                  </c:pt>
                  <c:pt idx="29">
                    <c:v>1.3310359910900793</c:v>
                  </c:pt>
                  <c:pt idx="30">
                    <c:v>1.487410123157673</c:v>
                  </c:pt>
                  <c:pt idx="31">
                    <c:v>1.3972059381628377</c:v>
                  </c:pt>
                  <c:pt idx="32">
                    <c:v>1.7894804871132486</c:v>
                  </c:pt>
                  <c:pt idx="33">
                    <c:v>1.2019971773380433</c:v>
                  </c:pt>
                  <c:pt idx="34">
                    <c:v>1.3377478186049618</c:v>
                  </c:pt>
                  <c:pt idx="35">
                    <c:v>1.5569381991964448</c:v>
                  </c:pt>
                  <c:pt idx="36">
                    <c:v>1.3744853237451782</c:v>
                  </c:pt>
                  <c:pt idx="37">
                    <c:v>1.385062897107936</c:v>
                  </c:pt>
                  <c:pt idx="38">
                    <c:v>1.2797202463599167</c:v>
                  </c:pt>
                  <c:pt idx="39">
                    <c:v>1.607162665804296</c:v>
                  </c:pt>
                  <c:pt idx="40">
                    <c:v>1.3818525306730223</c:v>
                  </c:pt>
                  <c:pt idx="41">
                    <c:v>1.7163637899841877</c:v>
                  </c:pt>
                  <c:pt idx="42">
                    <c:v>1.0743723796047266</c:v>
                  </c:pt>
                  <c:pt idx="43">
                    <c:v>1.5736162625457073</c:v>
                  </c:pt>
                  <c:pt idx="44">
                    <c:v>1.151415224759365</c:v>
                  </c:pt>
                  <c:pt idx="45">
                    <c:v>1.2463448111321753</c:v>
                  </c:pt>
                  <c:pt idx="46">
                    <c:v>NaN</c:v>
                  </c:pt>
                  <c:pt idx="47">
                    <c:v>1.1143721869610879</c:v>
                  </c:pt>
                  <c:pt idx="48">
                    <c:v>3.2348082027233716</c:v>
                  </c:pt>
                  <c:pt idx="49">
                    <c:v>2.7930557662736444</c:v>
                  </c:pt>
                  <c:pt idx="50">
                    <c:v>1.5408889591306263</c:v>
                  </c:pt>
                  <c:pt idx="51">
                    <c:v>1.8773024128082572</c:v>
                  </c:pt>
                  <c:pt idx="52">
                    <c:v>1.6176586139338145</c:v>
                  </c:pt>
                  <c:pt idx="53">
                    <c:v>1.56852129097107</c:v>
                  </c:pt>
                  <c:pt idx="54">
                    <c:v>2.125569965267804</c:v>
                  </c:pt>
                  <c:pt idx="55">
                    <c:v>2.11907763123631</c:v>
                  </c:pt>
                  <c:pt idx="56">
                    <c:v>2.4012421432462183</c:v>
                  </c:pt>
                  <c:pt idx="57">
                    <c:v>1.5617735164186186</c:v>
                  </c:pt>
                  <c:pt idx="58">
                    <c:v>2.1939238024193397</c:v>
                  </c:pt>
                  <c:pt idx="59">
                    <c:v>1.6629923492950116</c:v>
                  </c:pt>
                  <c:pt idx="60">
                    <c:v>4.07132047053449</c:v>
                  </c:pt>
                  <c:pt idx="61">
                    <c:v>1.3560890962360794</c:v>
                  </c:pt>
                  <c:pt idx="62">
                    <c:v>1.7240196964041221</c:v>
                  </c:pt>
                  <c:pt idx="63">
                    <c:v>1.5019771577773344</c:v>
                  </c:pt>
                  <c:pt idx="64">
                    <c:v>1.8935773698680602</c:v>
                  </c:pt>
                  <c:pt idx="65">
                    <c:v>1.9879995191007804</c:v>
                  </c:pt>
                  <c:pt idx="66">
                    <c:v>1.8438760172767577</c:v>
                  </c:pt>
                  <c:pt idx="67">
                    <c:v>2.1838679251373616</c:v>
                  </c:pt>
                  <c:pt idx="68">
                    <c:v>1.7455755881201647</c:v>
                  </c:pt>
                  <c:pt idx="69">
                    <c:v>2.0006776919501146</c:v>
                  </c:pt>
                  <c:pt idx="70">
                    <c:v>1.4994129990053544</c:v>
                  </c:pt>
                  <c:pt idx="71">
                    <c:v>2.4212797306577585</c:v>
                  </c:pt>
                  <c:pt idx="72">
                    <c:v>2.205275928923726</c:v>
                  </c:pt>
                  <c:pt idx="73">
                    <c:v>1.5658801695617193</c:v>
                  </c:pt>
                  <c:pt idx="74">
                    <c:v>NaN</c:v>
                  </c:pt>
                  <c:pt idx="75">
                    <c:v>1.5625480768033384</c:v>
                  </c:pt>
                  <c:pt idx="76">
                    <c:v>2.23726579952066</c:v>
                  </c:pt>
                  <c:pt idx="77">
                    <c:v>1.4175889216394566</c:v>
                  </c:pt>
                  <c:pt idx="78">
                    <c:v>1.5084030656498104</c:v>
                  </c:pt>
                  <c:pt idx="79">
                    <c:v>1.2499100709018052</c:v>
                  </c:pt>
                  <c:pt idx="80">
                    <c:v>1.2177957628223268</c:v>
                  </c:pt>
                  <c:pt idx="81">
                    <c:v>1.2816864814779727</c:v>
                  </c:pt>
                  <c:pt idx="82">
                    <c:v>1.2460665851854458</c:v>
                  </c:pt>
                  <c:pt idx="83">
                    <c:v>1.2394373119195556</c:v>
                  </c:pt>
                  <c:pt idx="84">
                    <c:v>1.1135206593482216</c:v>
                  </c:pt>
                  <c:pt idx="85">
                    <c:v>1.3200658778167451</c:v>
                  </c:pt>
                  <c:pt idx="86">
                    <c:v>1.348134103738019</c:v>
                  </c:pt>
                  <c:pt idx="87">
                    <c:v>1.5315402642279707</c:v>
                  </c:pt>
                  <c:pt idx="88">
                    <c:v>1.293433786877518</c:v>
                  </c:pt>
                  <c:pt idx="89">
                    <c:v>1.248018556155861</c:v>
                  </c:pt>
                  <c:pt idx="90">
                    <c:v>1.8175308393719725</c:v>
                  </c:pt>
                  <c:pt idx="91">
                    <c:v>1.3199486265857985</c:v>
                  </c:pt>
                  <c:pt idx="92">
                    <c:v>NaN</c:v>
                  </c:pt>
                  <c:pt idx="93">
                    <c:v>2.255902907808416</c:v>
                  </c:pt>
                  <c:pt idx="94">
                    <c:v>1.775552648006773</c:v>
                  </c:pt>
                  <c:pt idx="95">
                    <c:v>1.5576872179901002</c:v>
                  </c:pt>
                  <c:pt idx="96">
                    <c:v>1.4252096863742736</c:v>
                  </c:pt>
                  <c:pt idx="97">
                    <c:v>1.5501261593575677</c:v>
                  </c:pt>
                  <c:pt idx="98">
                    <c:v>1.2542414968352844</c:v>
                  </c:pt>
                  <c:pt idx="99">
                    <c:v>1.3954642769409276</c:v>
                  </c:pt>
                  <c:pt idx="100">
                    <c:v>2.0043454854878906</c:v>
                  </c:pt>
                  <c:pt idx="101">
                    <c:v>1.3894630468092029</c:v>
                  </c:pt>
                  <c:pt idx="102">
                    <c:v>1.2457335063520425</c:v>
                  </c:pt>
                  <c:pt idx="103">
                    <c:v>1.5169055318553504</c:v>
                  </c:pt>
                  <c:pt idx="104">
                    <c:v>1.989644464118756</c:v>
                  </c:pt>
                  <c:pt idx="105">
                    <c:v>1.4011402266589368</c:v>
                  </c:pt>
                  <c:pt idx="106">
                    <c:v>1.6460086993530503</c:v>
                  </c:pt>
                  <c:pt idx="107">
                    <c:v>1.5190847368173888</c:v>
                  </c:pt>
                  <c:pt idx="108">
                    <c:v>1.3896453576711636</c:v>
                  </c:pt>
                  <c:pt idx="109">
                    <c:v>2.228807791606613</c:v>
                  </c:pt>
                  <c:pt idx="110">
                    <c:v>2.0258650323978777</c:v>
                  </c:pt>
                  <c:pt idx="111">
                    <c:v>NaN</c:v>
                  </c:pt>
                  <c:pt idx="112">
                    <c:v>1.9255814226815104</c:v>
                  </c:pt>
                  <c:pt idx="113">
                    <c:v>1.4017292753165655</c:v>
                  </c:pt>
                  <c:pt idx="114">
                    <c:v>1.4089510559955887</c:v>
                  </c:pt>
                  <c:pt idx="115">
                    <c:v>1.743674795126049</c:v>
                  </c:pt>
                  <c:pt idx="116">
                    <c:v>0.9822605118448013</c:v>
                  </c:pt>
                  <c:pt idx="117">
                    <c:v>1.3324097345557284</c:v>
                  </c:pt>
                  <c:pt idx="118">
                    <c:v>1.2575074623843996</c:v>
                  </c:pt>
                  <c:pt idx="119">
                    <c:v>1.7056264739778726</c:v>
                  </c:pt>
                  <c:pt idx="120">
                    <c:v>1.6349298162210424</c:v>
                  </c:pt>
                  <c:pt idx="121">
                    <c:v>1.5476572800299238</c:v>
                  </c:pt>
                  <c:pt idx="122">
                    <c:v>1.5273487921874107</c:v>
                  </c:pt>
                  <c:pt idx="123">
                    <c:v>1.499754814551224</c:v>
                  </c:pt>
                  <c:pt idx="124">
                    <c:v>1.2959255255784452</c:v>
                  </c:pt>
                  <c:pt idx="125">
                    <c:v>1.2315542322705042</c:v>
                  </c:pt>
                  <c:pt idx="126">
                    <c:v>1.2743802787518188</c:v>
                  </c:pt>
                  <c:pt idx="127">
                    <c:v>1.3634374432614038</c:v>
                  </c:pt>
                  <c:pt idx="128">
                    <c:v>1.4354063531096806</c:v>
                  </c:pt>
                  <c:pt idx="129">
                    <c:v>1.5746922972192934</c:v>
                  </c:pt>
                  <c:pt idx="130">
                    <c:v>1.501077568996088</c:v>
                  </c:pt>
                  <c:pt idx="131">
                    <c:v>1.4943318244409198</c:v>
                  </c:pt>
                  <c:pt idx="132">
                    <c:v>NaN</c:v>
                  </c:pt>
                  <c:pt idx="133">
                    <c:v>1.6181257684810824</c:v>
                  </c:pt>
                  <c:pt idx="134">
                    <c:v>1.286833749296612</c:v>
                  </c:pt>
                  <c:pt idx="135">
                    <c:v>1.1520443592893947</c:v>
                  </c:pt>
                  <c:pt idx="136">
                    <c:v>1.1397272358049104</c:v>
                  </c:pt>
                  <c:pt idx="137">
                    <c:v>1.0413128235708946</c:v>
                  </c:pt>
                  <c:pt idx="138">
                    <c:v>1.0450849133958329</c:v>
                  </c:pt>
                  <c:pt idx="139">
                    <c:v>1.060779272379353</c:v>
                  </c:pt>
                  <c:pt idx="140">
                    <c:v>1.3298959833851765</c:v>
                  </c:pt>
                  <c:pt idx="141">
                    <c:v>1.2312512383116925</c:v>
                  </c:pt>
                  <c:pt idx="142">
                    <c:v>1.357121797245231</c:v>
                  </c:pt>
                  <c:pt idx="143">
                    <c:v>1.913645161549793</c:v>
                  </c:pt>
                  <c:pt idx="144">
                    <c:v>1.0455505850126556</c:v>
                  </c:pt>
                  <c:pt idx="145">
                    <c:v>0.9901390823485734</c:v>
                  </c:pt>
                  <c:pt idx="146">
                    <c:v>0.9948883401222908</c:v>
                  </c:pt>
                  <c:pt idx="147">
                    <c:v>1.2873973424920582</c:v>
                  </c:pt>
                  <c:pt idx="148">
                    <c:v>1.0021556366635043</c:v>
                  </c:pt>
                  <c:pt idx="149">
                    <c:v>1.0775333826207323</c:v>
                  </c:pt>
                  <c:pt idx="150">
                    <c:v>1.1207747282793168</c:v>
                  </c:pt>
                  <c:pt idx="151">
                    <c:v>1.7886794324784017</c:v>
                  </c:pt>
                  <c:pt idx="152">
                    <c:v>2.3429892360216087</c:v>
                  </c:pt>
                  <c:pt idx="153">
                    <c:v>2.045591572601424</c:v>
                  </c:pt>
                  <c:pt idx="154">
                    <c:v>2.127987832030165</c:v>
                  </c:pt>
                  <c:pt idx="155">
                    <c:v>1.562115338564766</c:v>
                  </c:pt>
                  <c:pt idx="156">
                    <c:v>1.7451258842449135</c:v>
                  </c:pt>
                  <c:pt idx="157">
                    <c:v>1.3945239022994382</c:v>
                  </c:pt>
                  <c:pt idx="158">
                    <c:v>1.495711533456845</c:v>
                  </c:pt>
                  <c:pt idx="159">
                    <c:v>1.2474487477565077</c:v>
                  </c:pt>
                  <c:pt idx="160">
                    <c:v>NaN</c:v>
                  </c:pt>
                  <c:pt idx="161">
                    <c:v>1.4399404908949087</c:v>
                  </c:pt>
                  <c:pt idx="162">
                    <c:v>1.3834957456415609</c:v>
                  </c:pt>
                  <c:pt idx="163">
                    <c:v>1.3709870458489277</c:v>
                  </c:pt>
                  <c:pt idx="164">
                    <c:v>1.1108768429912708</c:v>
                  </c:pt>
                  <c:pt idx="165">
                    <c:v>1.5991505673396134</c:v>
                  </c:pt>
                  <c:pt idx="166">
                    <c:v>1.2319127172244482</c:v>
                  </c:pt>
                  <c:pt idx="167">
                    <c:v>1.0574439643551443</c:v>
                  </c:pt>
                  <c:pt idx="168">
                    <c:v>1.1898090386897042</c:v>
                  </c:pt>
                  <c:pt idx="169">
                    <c:v>1.3587935044356847</c:v>
                  </c:pt>
                  <c:pt idx="170">
                    <c:v>1.3264805647150713</c:v>
                  </c:pt>
                  <c:pt idx="171">
                    <c:v>1.2082174795857714</c:v>
                  </c:pt>
                  <c:pt idx="172">
                    <c:v>1.727834657788696</c:v>
                  </c:pt>
                  <c:pt idx="173">
                    <c:v>1.2296565809921667</c:v>
                  </c:pt>
                  <c:pt idx="174">
                    <c:v>1.8691792158043175</c:v>
                  </c:pt>
                  <c:pt idx="175">
                    <c:v>1.1871099201710145</c:v>
                  </c:pt>
                  <c:pt idx="176">
                    <c:v>1.0822179972203045</c:v>
                  </c:pt>
                  <c:pt idx="177">
                    <c:v>1.4080826715590113</c:v>
                  </c:pt>
                  <c:pt idx="178">
                    <c:v>1.4257336511414067</c:v>
                  </c:pt>
                  <c:pt idx="179">
                    <c:v>1.4268058866939768</c:v>
                  </c:pt>
                  <c:pt idx="180">
                    <c:v>1.1602885169659238</c:v>
                  </c:pt>
                  <c:pt idx="181">
                    <c:v>1.2281936871372228</c:v>
                  </c:pt>
                  <c:pt idx="182">
                    <c:v>NaN</c:v>
                  </c:pt>
                  <c:pt idx="183">
                    <c:v>0.9886053654417637</c:v>
                  </c:pt>
                  <c:pt idx="184">
                    <c:v>0.9480657837479534</c:v>
                  </c:pt>
                  <c:pt idx="185">
                    <c:v>1.153958589353854</c:v>
                  </c:pt>
                  <c:pt idx="186">
                    <c:v>1.0221669344945283</c:v>
                  </c:pt>
                  <c:pt idx="187">
                    <c:v>1.1080136631436144</c:v>
                  </c:pt>
                  <c:pt idx="188">
                    <c:v>1.1895749286006119</c:v>
                  </c:pt>
                  <c:pt idx="189">
                    <c:v>1.293594904600015</c:v>
                  </c:pt>
                  <c:pt idx="190">
                    <c:v>1.1772955064159873</c:v>
                  </c:pt>
                  <c:pt idx="191">
                    <c:v>1.0621272005839621</c:v>
                  </c:pt>
                  <c:pt idx="192">
                    <c:v>1.0961326229563806</c:v>
                  </c:pt>
                  <c:pt idx="193">
                    <c:v>0.9735609129346567</c:v>
                  </c:pt>
                  <c:pt idx="194">
                    <c:v>1.477924482916615</c:v>
                  </c:pt>
                  <c:pt idx="195">
                    <c:v>1.3408436259831902</c:v>
                  </c:pt>
                  <c:pt idx="196">
                    <c:v>1.6458038797806385</c:v>
                  </c:pt>
                  <c:pt idx="197">
                    <c:v>1.3711662444770845</c:v>
                  </c:pt>
                  <c:pt idx="198">
                    <c:v>1.2919481208684136</c:v>
                  </c:pt>
                  <c:pt idx="199">
                    <c:v>1.4061944154808437</c:v>
                  </c:pt>
                  <c:pt idx="200">
                    <c:v>1.8049578469181426</c:v>
                  </c:pt>
                  <c:pt idx="201">
                    <c:v>1.8092554928306228</c:v>
                  </c:pt>
                  <c:pt idx="202">
                    <c:v>2.1499739307906367</c:v>
                  </c:pt>
                  <c:pt idx="203">
                    <c:v>NaN</c:v>
                  </c:pt>
                  <c:pt idx="204">
                    <c:v>1.245156134837</c:v>
                  </c:pt>
                  <c:pt idx="205">
                    <c:v>1.2488112845376875</c:v>
                  </c:pt>
                  <c:pt idx="206">
                    <c:v>1.4172576075344168</c:v>
                  </c:pt>
                  <c:pt idx="207">
                    <c:v>1.313556535103011</c:v>
                  </c:pt>
                  <c:pt idx="208">
                    <c:v>1.3597686737254477</c:v>
                  </c:pt>
                  <c:pt idx="209">
                    <c:v>1.6660392286615977</c:v>
                  </c:pt>
                  <c:pt idx="210">
                    <c:v>1.138527168945691</c:v>
                  </c:pt>
                  <c:pt idx="211">
                    <c:v>1.0078050448614206</c:v>
                  </c:pt>
                  <c:pt idx="212">
                    <c:v>1.7230191396455652</c:v>
                  </c:pt>
                  <c:pt idx="213">
                    <c:v>1.2947011493658067</c:v>
                  </c:pt>
                  <c:pt idx="214">
                    <c:v>1.5142443136784145</c:v>
                  </c:pt>
                  <c:pt idx="215">
                    <c:v>1.782484347219171</c:v>
                  </c:pt>
                  <c:pt idx="216">
                    <c:v>2.0035314632349532</c:v>
                  </c:pt>
                  <c:pt idx="217">
                    <c:v>1.4269378161146928</c:v>
                  </c:pt>
                  <c:pt idx="218">
                    <c:v>1.1679681511411744</c:v>
                  </c:pt>
                  <c:pt idx="219">
                    <c:v>1.5684038537266964</c:v>
                  </c:pt>
                  <c:pt idx="220">
                    <c:v>1.3774668937682755</c:v>
                  </c:pt>
                  <c:pt idx="221">
                    <c:v>1.7343766243538283</c:v>
                  </c:pt>
                  <c:pt idx="222">
                    <c:v>NaN</c:v>
                  </c:pt>
                  <c:pt idx="223">
                    <c:v>1.1611861252691646</c:v>
                  </c:pt>
                  <c:pt idx="224">
                    <c:v>1.0111147991964664</c:v>
                  </c:pt>
                  <c:pt idx="225">
                    <c:v>1.0221791106501676</c:v>
                  </c:pt>
                  <c:pt idx="226">
                    <c:v>1.2241711671023836</c:v>
                  </c:pt>
                  <c:pt idx="227">
                    <c:v>1.1375823267811835</c:v>
                  </c:pt>
                  <c:pt idx="228">
                    <c:v>1.1522471623492958</c:v>
                  </c:pt>
                  <c:pt idx="229">
                    <c:v>1.324580669153086</c:v>
                  </c:pt>
                  <c:pt idx="230">
                    <c:v>1.040043977063032</c:v>
                  </c:pt>
                  <c:pt idx="231">
                    <c:v>1.0645089382843587</c:v>
                  </c:pt>
                  <c:pt idx="232">
                    <c:v>1.2330453337927594</c:v>
                  </c:pt>
                  <c:pt idx="233">
                    <c:v>1.4728722667534129</c:v>
                  </c:pt>
                  <c:pt idx="234">
                    <c:v>1.2335056361412189</c:v>
                  </c:pt>
                  <c:pt idx="235">
                    <c:v>1.510982293863039</c:v>
                  </c:pt>
                  <c:pt idx="236">
                    <c:v>1.3085335210361038</c:v>
                  </c:pt>
                  <c:pt idx="237">
                    <c:v>0.9274950041215924</c:v>
                  </c:pt>
                  <c:pt idx="238">
                    <c:v>1.0363440796901102</c:v>
                  </c:pt>
                  <c:pt idx="239">
                    <c:v>0.8268546797496334</c:v>
                  </c:pt>
                  <c:pt idx="240">
                    <c:v>1.129763899779812</c:v>
                  </c:pt>
                  <c:pt idx="241">
                    <c:v>1.1054508373087302</c:v>
                  </c:pt>
                  <c:pt idx="242">
                    <c:v>NaN</c:v>
                  </c:pt>
                  <c:pt idx="243">
                    <c:v>1.0697079221144712</c:v>
                  </c:pt>
                  <c:pt idx="244">
                    <c:v>1.310781862913224</c:v>
                  </c:pt>
                  <c:pt idx="245">
                    <c:v>0.9761915017714173</c:v>
                  </c:pt>
                  <c:pt idx="246">
                    <c:v>1.4142830559960018</c:v>
                  </c:pt>
                  <c:pt idx="247">
                    <c:v>1.2230029590865055</c:v>
                  </c:pt>
                  <c:pt idx="248">
                    <c:v>1.3011886020664036</c:v>
                  </c:pt>
                  <c:pt idx="249">
                    <c:v>1.1371128822001975</c:v>
                  </c:pt>
                  <c:pt idx="250">
                    <c:v>1.25748856882546</c:v>
                  </c:pt>
                  <c:pt idx="251">
                    <c:v>1.306755201665455</c:v>
                  </c:pt>
                  <c:pt idx="252">
                    <c:v>1.0146017452961047</c:v>
                  </c:pt>
                  <c:pt idx="253">
                    <c:v>1.245063520187717</c:v>
                  </c:pt>
                  <c:pt idx="254">
                    <c:v>1.1178809684198043</c:v>
                  </c:pt>
                  <c:pt idx="255">
                    <c:v>1.0870777268401355</c:v>
                  </c:pt>
                  <c:pt idx="256">
                    <c:v>1.5236033588894582</c:v>
                  </c:pt>
                  <c:pt idx="257">
                    <c:v>1.321878335399651</c:v>
                  </c:pt>
                  <c:pt idx="258">
                    <c:v>1.3121192697584938</c:v>
                  </c:pt>
                  <c:pt idx="259">
                    <c:v>1.2984217122635755</c:v>
                  </c:pt>
                  <c:pt idx="260">
                    <c:v>1.3038279934896035</c:v>
                  </c:pt>
                  <c:pt idx="261">
                    <c:v>1.0784296745303124</c:v>
                  </c:pt>
                  <c:pt idx="262">
                    <c:v>1.2285478630502666</c:v>
                  </c:pt>
                  <c:pt idx="263">
                    <c:v>1.3937939069941194</c:v>
                  </c:pt>
                  <c:pt idx="264">
                    <c:v>NaN</c:v>
                  </c:pt>
                  <c:pt idx="265">
                    <c:v>1.3286997079786644</c:v>
                  </c:pt>
                  <c:pt idx="266">
                    <c:v>1.2031831214986966</c:v>
                  </c:pt>
                  <c:pt idx="267">
                    <c:v>1.2573289238460017</c:v>
                  </c:pt>
                  <c:pt idx="268">
                    <c:v>1.4452367313821934</c:v>
                  </c:pt>
                  <c:pt idx="269">
                    <c:v>1.6673775979936245</c:v>
                  </c:pt>
                  <c:pt idx="270">
                    <c:v>1.541435788796619</c:v>
                  </c:pt>
                  <c:pt idx="271">
                    <c:v>1.463273069270965</c:v>
                  </c:pt>
                  <c:pt idx="272">
                    <c:v>1.1365098926063855</c:v>
                  </c:pt>
                  <c:pt idx="273">
                    <c:v>2.3102958043996757</c:v>
                  </c:pt>
                  <c:pt idx="274">
                    <c:v>1.3653004868663388</c:v>
                  </c:pt>
                  <c:pt idx="275">
                    <c:v>1.701315568931605</c:v>
                  </c:pt>
                  <c:pt idx="276">
                    <c:v>1.6783226540428853</c:v>
                  </c:pt>
                  <c:pt idx="277">
                    <c:v>1.5894400931792987</c:v>
                  </c:pt>
                  <c:pt idx="278">
                    <c:v>1.2239821669568514</c:v>
                  </c:pt>
                  <c:pt idx="279">
                    <c:v>1.0726566706398302</c:v>
                  </c:pt>
                  <c:pt idx="280">
                    <c:v>1.4683315818042608</c:v>
                  </c:pt>
                  <c:pt idx="281">
                    <c:v>1.6052415326506253</c:v>
                  </c:pt>
                  <c:pt idx="282">
                    <c:v>2.325878418175664</c:v>
                  </c:pt>
                  <c:pt idx="283">
                    <c:v>1.4642708090817358</c:v>
                  </c:pt>
                  <c:pt idx="284">
                    <c:v>1.1880299854771792</c:v>
                  </c:pt>
                  <c:pt idx="285">
                    <c:v>1.5071723008197573</c:v>
                  </c:pt>
                  <c:pt idx="286">
                    <c:v>1.7473638669418516</c:v>
                  </c:pt>
                  <c:pt idx="287">
                    <c:v>2.1564188561551383</c:v>
                  </c:pt>
                  <c:pt idx="288">
                    <c:v>0.9720703251003826</c:v>
                  </c:pt>
                  <c:pt idx="289">
                    <c:v>1.3252856648737765</c:v>
                  </c:pt>
                  <c:pt idx="290">
                    <c:v>NaN</c:v>
                  </c:pt>
                  <c:pt idx="291">
                    <c:v>1.609722880184794</c:v>
                  </c:pt>
                  <c:pt idx="292">
                    <c:v>2.0539147462295126</c:v>
                  </c:pt>
                  <c:pt idx="293">
                    <c:v>1.4733350500506504</c:v>
                  </c:pt>
                  <c:pt idx="294">
                    <c:v>1.4464225616594995</c:v>
                  </c:pt>
                  <c:pt idx="295">
                    <c:v>1.5084355589911613</c:v>
                  </c:pt>
                  <c:pt idx="296">
                    <c:v>1.4147181064916303</c:v>
                  </c:pt>
                  <c:pt idx="297">
                    <c:v>1.3846816818707808</c:v>
                  </c:pt>
                  <c:pt idx="298">
                    <c:v>1.7456396310022715</c:v>
                  </c:pt>
                  <c:pt idx="299">
                    <c:v>1.5527572896223418</c:v>
                  </c:pt>
                  <c:pt idx="300">
                    <c:v>1.708804308688805</c:v>
                  </c:pt>
                  <c:pt idx="301">
                    <c:v>1.2277354056222656</c:v>
                  </c:pt>
                  <c:pt idx="302">
                    <c:v>1.4876185733359026</c:v>
                  </c:pt>
                  <c:pt idx="303">
                    <c:v>1.569845775730716</c:v>
                  </c:pt>
                  <c:pt idx="304">
                    <c:v>1.565316740306244</c:v>
                  </c:pt>
                  <c:pt idx="305">
                    <c:v>1.8650785221174804</c:v>
                  </c:pt>
                  <c:pt idx="306">
                    <c:v>2.0032621989662935</c:v>
                  </c:pt>
                  <c:pt idx="307">
                    <c:v>NaN</c:v>
                  </c:pt>
                  <c:pt idx="308">
                    <c:v>1.3852445836892713</c:v>
                  </c:pt>
                  <c:pt idx="309">
                    <c:v>1.5705626947459805</c:v>
                  </c:pt>
                  <c:pt idx="310">
                    <c:v>1.715125332788503</c:v>
                  </c:pt>
                  <c:pt idx="311">
                    <c:v>1.8096424946600909</c:v>
                  </c:pt>
                  <c:pt idx="312">
                    <c:v>1.4579441492690304</c:v>
                  </c:pt>
                  <c:pt idx="313">
                    <c:v>1.9344782561003804</c:v>
                  </c:pt>
                  <c:pt idx="314">
                    <c:v>1.9550147330327228</c:v>
                  </c:pt>
                  <c:pt idx="315">
                    <c:v>2.22943461219538</c:v>
                  </c:pt>
                  <c:pt idx="316">
                    <c:v>1.6326017765777578</c:v>
                  </c:pt>
                  <c:pt idx="317">
                    <c:v>1.5653791580216847</c:v>
                  </c:pt>
                  <c:pt idx="318">
                    <c:v>1.8216862326936312</c:v>
                  </c:pt>
                  <c:pt idx="319">
                    <c:v>1.7339782704561824</c:v>
                  </c:pt>
                  <c:pt idx="320">
                    <c:v>1.6025807827724226</c:v>
                  </c:pt>
                  <c:pt idx="321">
                    <c:v>1.2517533531319902</c:v>
                  </c:pt>
                  <c:pt idx="322">
                    <c:v>1.6156259073796253</c:v>
                  </c:pt>
                  <c:pt idx="323">
                    <c:v>1.5982188012009235</c:v>
                  </c:pt>
                  <c:pt idx="324">
                    <c:v>1.4640472198346188</c:v>
                  </c:pt>
                  <c:pt idx="325">
                    <c:v>2.1073449812558653</c:v>
                  </c:pt>
                  <c:pt idx="326">
                    <c:v>1.7275615350043072</c:v>
                  </c:pt>
                  <c:pt idx="327">
                    <c:v>1.6820266294592656</c:v>
                  </c:pt>
                  <c:pt idx="328">
                    <c:v>1.5571562940608352</c:v>
                  </c:pt>
                  <c:pt idx="329">
                    <c:v>1.8981422720709684</c:v>
                  </c:pt>
                  <c:pt idx="330">
                    <c:v>2.137456855660913</c:v>
                  </c:pt>
                  <c:pt idx="331">
                    <c:v>1.61839200724323</c:v>
                  </c:pt>
                  <c:pt idx="332">
                    <c:v>1.6251586331383905</c:v>
                  </c:pt>
                  <c:pt idx="333">
                    <c:v>NaN</c:v>
                  </c:pt>
                  <c:pt idx="334">
                    <c:v>1.783455032460246</c:v>
                  </c:pt>
                  <c:pt idx="335">
                    <c:v>1.1476786914954573</c:v>
                  </c:pt>
                  <c:pt idx="336">
                    <c:v>1.3225673771199986</c:v>
                  </c:pt>
                  <c:pt idx="337">
                    <c:v>1.3613648337018613</c:v>
                  </c:pt>
                  <c:pt idx="338">
                    <c:v>1.9367856442253917</c:v>
                  </c:pt>
                  <c:pt idx="339">
                    <c:v>1.368079758168328</c:v>
                  </c:pt>
                  <c:pt idx="340">
                    <c:v>1.4265621241671411</c:v>
                  </c:pt>
                  <c:pt idx="341">
                    <c:v>0.9503048692260929</c:v>
                  </c:pt>
                  <c:pt idx="342">
                    <c:v>1.581116483861944</c:v>
                  </c:pt>
                  <c:pt idx="343">
                    <c:v>1.4491398657812127</c:v>
                  </c:pt>
                  <c:pt idx="344">
                    <c:v>1.3392197012851437</c:v>
                  </c:pt>
                  <c:pt idx="345">
                    <c:v>1.1173794448104957</c:v>
                  </c:pt>
                  <c:pt idx="346">
                    <c:v>1.2758955731795307</c:v>
                  </c:pt>
                  <c:pt idx="347">
                    <c:v>1.251532674975131</c:v>
                  </c:pt>
                  <c:pt idx="348">
                    <c:v>1.1715020060354409</c:v>
                  </c:pt>
                  <c:pt idx="349">
                    <c:v>1.4678742419949042</c:v>
                  </c:pt>
                  <c:pt idx="350">
                    <c:v>1.1332300968036613</c:v>
                  </c:pt>
                  <c:pt idx="351">
                    <c:v>1.345888470496437</c:v>
                  </c:pt>
                  <c:pt idx="352">
                    <c:v>1.2526670723944644</c:v>
                  </c:pt>
                  <c:pt idx="353">
                    <c:v>1.3962937064992964</c:v>
                  </c:pt>
                  <c:pt idx="354">
                    <c:v>1.790112275661393</c:v>
                  </c:pt>
                  <c:pt idx="355">
                    <c:v>1.0160477161635928</c:v>
                  </c:pt>
                  <c:pt idx="356">
                    <c:v>1.5764832709674863</c:v>
                  </c:pt>
                  <c:pt idx="357">
                    <c:v>1.2656756321216562</c:v>
                  </c:pt>
                  <c:pt idx="358">
                    <c:v>1.4695228957550839</c:v>
                  </c:pt>
                  <c:pt idx="359">
                    <c:v>1.389324965074266</c:v>
                  </c:pt>
                  <c:pt idx="360">
                    <c:v>NaN</c:v>
                  </c:pt>
                  <c:pt idx="361">
                    <c:v>2.1942464659152616</c:v>
                  </c:pt>
                  <c:pt idx="362">
                    <c:v>1.106039179206153</c:v>
                  </c:pt>
                  <c:pt idx="363">
                    <c:v>1.6302301302684175</c:v>
                  </c:pt>
                  <c:pt idx="364">
                    <c:v>1.1486200639732047</c:v>
                  </c:pt>
                  <c:pt idx="365">
                    <c:v>1.3182672904576975</c:v>
                  </c:pt>
                  <c:pt idx="366">
                    <c:v>1.1774274997899958</c:v>
                  </c:pt>
                  <c:pt idx="367">
                    <c:v>1.116634411191253</c:v>
                  </c:pt>
                  <c:pt idx="368">
                    <c:v>1.2621883410812718</c:v>
                  </c:pt>
                  <c:pt idx="369">
                    <c:v>1.255469011073318</c:v>
                  </c:pt>
                  <c:pt idx="370">
                    <c:v>1.4544680797401455</c:v>
                  </c:pt>
                  <c:pt idx="371">
                    <c:v>1.8010456730011004</c:v>
                  </c:pt>
                  <c:pt idx="372">
                    <c:v>1.377581701762498</c:v>
                  </c:pt>
                  <c:pt idx="373">
                    <c:v>2.912012538943687</c:v>
                  </c:pt>
                  <c:pt idx="374">
                    <c:v>1.7754632499134004</c:v>
                  </c:pt>
                  <c:pt idx="375">
                    <c:v>1.3882309565094175</c:v>
                  </c:pt>
                  <c:pt idx="376">
                    <c:v>1.4541340276208459</c:v>
                  </c:pt>
                  <c:pt idx="377">
                    <c:v>1.067649290079629</c:v>
                  </c:pt>
                  <c:pt idx="378">
                    <c:v>NaN</c:v>
                  </c:pt>
                  <c:pt idx="379">
                    <c:v>1.5608161450519908</c:v>
                  </c:pt>
                  <c:pt idx="380">
                    <c:v>1.7291519561635216</c:v>
                  </c:pt>
                  <c:pt idx="381">
                    <c:v>1.7146002696510898</c:v>
                  </c:pt>
                  <c:pt idx="382">
                    <c:v>1.674192616243353</c:v>
                  </c:pt>
                  <c:pt idx="383">
                    <c:v>1.629782923625589</c:v>
                  </c:pt>
                  <c:pt idx="384">
                    <c:v>1.2743557618488666</c:v>
                  </c:pt>
                  <c:pt idx="385">
                    <c:v>1.864158014390771</c:v>
                  </c:pt>
                  <c:pt idx="386">
                    <c:v>1.2831316208994359</c:v>
                  </c:pt>
                  <c:pt idx="387">
                    <c:v>1.7886621592599905</c:v>
                  </c:pt>
                  <c:pt idx="388">
                    <c:v>1.3578409736370034</c:v>
                  </c:pt>
                  <c:pt idx="389">
                    <c:v>1.817136530568586</c:v>
                  </c:pt>
                  <c:pt idx="390">
                    <c:v>1.5916803141502456</c:v>
                  </c:pt>
                  <c:pt idx="391">
                    <c:v>1.3710052545468088</c:v>
                  </c:pt>
                  <c:pt idx="392">
                    <c:v>1.7625014851119225</c:v>
                  </c:pt>
                  <c:pt idx="393">
                    <c:v>1.8014405766231256</c:v>
                  </c:pt>
                  <c:pt idx="394">
                    <c:v>1.720140215304422</c:v>
                  </c:pt>
                  <c:pt idx="395">
                    <c:v>1.833719912154308</c:v>
                  </c:pt>
                  <c:pt idx="396">
                    <c:v>1.400002927858246</c:v>
                  </c:pt>
                  <c:pt idx="397">
                    <c:v>1.518920948159197</c:v>
                  </c:pt>
                  <c:pt idx="398">
                    <c:v>1.8436293663925962</c:v>
                  </c:pt>
                  <c:pt idx="399">
                    <c:v>1.2453411649193669</c:v>
                  </c:pt>
                  <c:pt idx="400">
                    <c:v>1.8352273459476542</c:v>
                  </c:pt>
                  <c:pt idx="401">
                    <c:v>1.5204808283075764</c:v>
                  </c:pt>
                  <c:pt idx="402">
                    <c:v>NaN</c:v>
                  </c:pt>
                  <c:pt idx="403">
                    <c:v>1.7204543406967865</c:v>
                  </c:pt>
                  <c:pt idx="404">
                    <c:v>1.4750849321387705</c:v>
                  </c:pt>
                  <c:pt idx="405">
                    <c:v>1.4575202420952227</c:v>
                  </c:pt>
                  <c:pt idx="406">
                    <c:v>2.2143981247613187</c:v>
                  </c:pt>
                  <c:pt idx="407">
                    <c:v>1.6866450375396802</c:v>
                  </c:pt>
                  <c:pt idx="408">
                    <c:v>1.1473244112347736</c:v>
                  </c:pt>
                  <c:pt idx="409">
                    <c:v>1.5603500110727975</c:v>
                  </c:pt>
                  <c:pt idx="410">
                    <c:v>1.4589267165632247</c:v>
                  </c:pt>
                  <c:pt idx="411">
                    <c:v>1.5162986396055622</c:v>
                  </c:pt>
                  <c:pt idx="412">
                    <c:v>1.6480032285681734</c:v>
                  </c:pt>
                  <c:pt idx="413">
                    <c:v>1.5094146235505868</c:v>
                  </c:pt>
                  <c:pt idx="414">
                    <c:v>1.545087592422778</c:v>
                  </c:pt>
                  <c:pt idx="415">
                    <c:v>1.4460469885047011</c:v>
                  </c:pt>
                  <c:pt idx="416">
                    <c:v>1.5075100928430025</c:v>
                  </c:pt>
                  <c:pt idx="417">
                    <c:v>1.2038331043451311</c:v>
                  </c:pt>
                  <c:pt idx="418">
                    <c:v>1.580502127133121</c:v>
                  </c:pt>
                  <c:pt idx="419">
                    <c:v>1.514489299128119</c:v>
                  </c:pt>
                  <c:pt idx="420">
                    <c:v>1.7260935911800352</c:v>
                  </c:pt>
                  <c:pt idx="421">
                    <c:v>1.8386494367350608</c:v>
                  </c:pt>
                  <c:pt idx="422">
                    <c:v>1.1793634044787744</c:v>
                  </c:pt>
                  <c:pt idx="423">
                    <c:v>2.0036065526196634</c:v>
                  </c:pt>
                  <c:pt idx="424">
                    <c:v>1.4164769298896687</c:v>
                  </c:pt>
                  <c:pt idx="425">
                    <c:v>NaN</c:v>
                  </c:pt>
                  <c:pt idx="426">
                    <c:v>1.7096602918420523</c:v>
                  </c:pt>
                </c:numCache>
              </c:numRef>
            </c:minus>
            <c:noEndCap val="1"/>
          </c:errBars>
          <c:xVal>
            <c:numRef>
              <c:f>DATATABLE!$M$4:$M$430</c:f>
              <c:numCache>
                <c:ptCount val="427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  <c:pt idx="21">
                  <c:v>4.84196928456316</c:v>
                </c:pt>
                <c:pt idx="22">
                  <c:v>5.798302650199612</c:v>
                </c:pt>
                <c:pt idx="23">
                  <c:v>7.561517285353058</c:v>
                </c:pt>
                <c:pt idx="24">
                  <c:v>9.356118894259188</c:v>
                </c:pt>
                <c:pt idx="25">
                  <c:v>13.023718091513151</c:v>
                </c:pt>
                <c:pt idx="26">
                  <c:v>16.33009894983789</c:v>
                </c:pt>
                <c:pt idx="27">
                  <c:v>15.78430070056927</c:v>
                </c:pt>
                <c:pt idx="28">
                  <c:v>16.61024100565625</c:v>
                </c:pt>
                <c:pt idx="29">
                  <c:v>17.354393821886106</c:v>
                </c:pt>
                <c:pt idx="30">
                  <c:v>17.20735354556253</c:v>
                </c:pt>
                <c:pt idx="31">
                  <c:v>18.49207165820756</c:v>
                </c:pt>
                <c:pt idx="32">
                  <c:v>61.12433641797451</c:v>
                </c:pt>
                <c:pt idx="33">
                  <c:v>81.81889603864495</c:v>
                </c:pt>
                <c:pt idx="34">
                  <c:v>108.06191825142747</c:v>
                </c:pt>
                <c:pt idx="35">
                  <c:v>158.25057493733487</c:v>
                </c:pt>
                <c:pt idx="36">
                  <c:v>164.32332719767712</c:v>
                </c:pt>
                <c:pt idx="37">
                  <c:v>166.01207055712686</c:v>
                </c:pt>
                <c:pt idx="38">
                  <c:v>167.57419203899966</c:v>
                </c:pt>
                <c:pt idx="39">
                  <c:v>170.88806050750077</c:v>
                </c:pt>
                <c:pt idx="40">
                  <c:v>184.07960272587886</c:v>
                </c:pt>
                <c:pt idx="41">
                  <c:v>306.89565109675607</c:v>
                </c:pt>
                <c:pt idx="42">
                  <c:v>311.8117318057024</c:v>
                </c:pt>
                <c:pt idx="43">
                  <c:v>312.96506237843255</c:v>
                </c:pt>
                <c:pt idx="44">
                  <c:v>532.3674151833517</c:v>
                </c:pt>
                <c:pt idx="45">
                  <c:v>1606.9868876403373</c:v>
                </c:pt>
                <c:pt idx="47">
                  <c:v>9.496434026410427</c:v>
                </c:pt>
                <c:pt idx="48">
                  <c:v>12.03633952581877</c:v>
                </c:pt>
                <c:pt idx="49">
                  <c:v>58.29071263600447</c:v>
                </c:pt>
                <c:pt idx="50">
                  <c:v>58.29071263600447</c:v>
                </c:pt>
                <c:pt idx="51">
                  <c:v>107.108105121766</c:v>
                </c:pt>
                <c:pt idx="52">
                  <c:v>223.11739656207453</c:v>
                </c:pt>
                <c:pt idx="53">
                  <c:v>301.0177478340039</c:v>
                </c:pt>
                <c:pt idx="54">
                  <c:v>304.9715489557434</c:v>
                </c:pt>
                <c:pt idx="55">
                  <c:v>307.17334990056776</c:v>
                </c:pt>
                <c:pt idx="56">
                  <c:v>308.98466236004975</c:v>
                </c:pt>
                <c:pt idx="57">
                  <c:v>308.98466236004975</c:v>
                </c:pt>
                <c:pt idx="58">
                  <c:v>308.98466236004975</c:v>
                </c:pt>
                <c:pt idx="59">
                  <c:v>314.3705307176673</c:v>
                </c:pt>
                <c:pt idx="60">
                  <c:v>315.2400989761434</c:v>
                </c:pt>
                <c:pt idx="61">
                  <c:v>316.2614428048748</c:v>
                </c:pt>
                <c:pt idx="62">
                  <c:v>316.7461458706413</c:v>
                </c:pt>
                <c:pt idx="63">
                  <c:v>318.26986496782126</c:v>
                </c:pt>
                <c:pt idx="64">
                  <c:v>320.26170230361015</c:v>
                </c:pt>
                <c:pt idx="65">
                  <c:v>323.3658868686018</c:v>
                </c:pt>
                <c:pt idx="66">
                  <c:v>319.4629242946865</c:v>
                </c:pt>
                <c:pt idx="67">
                  <c:v>320.47181772468775</c:v>
                </c:pt>
                <c:pt idx="68">
                  <c:v>490.4926489757755</c:v>
                </c:pt>
                <c:pt idx="69">
                  <c:v>658.5853677640198</c:v>
                </c:pt>
                <c:pt idx="70">
                  <c:v>774.8203916021642</c:v>
                </c:pt>
                <c:pt idx="71">
                  <c:v>1504.96498570644</c:v>
                </c:pt>
                <c:pt idx="72">
                  <c:v>2830.958624244119</c:v>
                </c:pt>
                <c:pt idx="73">
                  <c:v>658.5853677640198</c:v>
                </c:pt>
                <c:pt idx="75">
                  <c:v>8.055970574613003</c:v>
                </c:pt>
                <c:pt idx="76">
                  <c:v>6.028616543587824</c:v>
                </c:pt>
                <c:pt idx="77">
                  <c:v>11.9437347055833</c:v>
                </c:pt>
                <c:pt idx="78">
                  <c:v>14.000468281814776</c:v>
                </c:pt>
                <c:pt idx="79">
                  <c:v>14.94349030922675</c:v>
                </c:pt>
                <c:pt idx="80">
                  <c:v>16.11231304535947</c:v>
                </c:pt>
                <c:pt idx="81">
                  <c:v>16.92128418941684</c:v>
                </c:pt>
                <c:pt idx="82">
                  <c:v>81.84006871626521</c:v>
                </c:pt>
                <c:pt idx="83">
                  <c:v>81.84806786133584</c:v>
                </c:pt>
                <c:pt idx="84">
                  <c:v>84.20679854628129</c:v>
                </c:pt>
                <c:pt idx="85">
                  <c:v>84.73326743393359</c:v>
                </c:pt>
                <c:pt idx="86">
                  <c:v>107.68815366218709</c:v>
                </c:pt>
                <c:pt idx="87">
                  <c:v>157.02307022591722</c:v>
                </c:pt>
                <c:pt idx="88">
                  <c:v>223.72658861773056</c:v>
                </c:pt>
                <c:pt idx="89">
                  <c:v>268.0694634815786</c:v>
                </c:pt>
                <c:pt idx="90">
                  <c:v>309.35078132811594</c:v>
                </c:pt>
                <c:pt idx="91">
                  <c:v>324.8292082798389</c:v>
                </c:pt>
                <c:pt idx="93">
                  <c:v>14.896908031737885</c:v>
                </c:pt>
                <c:pt idx="94">
                  <c:v>104.50386624420277</c:v>
                </c:pt>
                <c:pt idx="95">
                  <c:v>115.7477284705674</c:v>
                </c:pt>
                <c:pt idx="96">
                  <c:v>124.11772929304364</c:v>
                </c:pt>
                <c:pt idx="97">
                  <c:v>126.89118515688519</c:v>
                </c:pt>
                <c:pt idx="98">
                  <c:v>128.9763454719795</c:v>
                </c:pt>
                <c:pt idx="99">
                  <c:v>137.87708898422093</c:v>
                </c:pt>
                <c:pt idx="100">
                  <c:v>250.57679945448425</c:v>
                </c:pt>
                <c:pt idx="101">
                  <c:v>284.349344269183</c:v>
                </c:pt>
                <c:pt idx="102">
                  <c:v>294.66930588641884</c:v>
                </c:pt>
                <c:pt idx="103">
                  <c:v>300.80138241887886</c:v>
                </c:pt>
                <c:pt idx="104">
                  <c:v>364.874550922831</c:v>
                </c:pt>
                <c:pt idx="105">
                  <c:v>306.131640350965</c:v>
                </c:pt>
                <c:pt idx="106">
                  <c:v>400.09431214831244</c:v>
                </c:pt>
                <c:pt idx="107">
                  <c:v>835.8168340672178</c:v>
                </c:pt>
                <c:pt idx="108">
                  <c:v>1025.6839037039138</c:v>
                </c:pt>
                <c:pt idx="109">
                  <c:v>1332.5227425033313</c:v>
                </c:pt>
                <c:pt idx="110">
                  <c:v>132.11524940165458</c:v>
                </c:pt>
                <c:pt idx="112">
                  <c:v>458.90336529935814</c:v>
                </c:pt>
                <c:pt idx="113">
                  <c:v>9.777293331753352</c:v>
                </c:pt>
                <c:pt idx="114">
                  <c:v>60.88827960518414</c:v>
                </c:pt>
                <c:pt idx="115">
                  <c:v>72.77703699722493</c:v>
                </c:pt>
                <c:pt idx="116">
                  <c:v>174.36638388833845</c:v>
                </c:pt>
                <c:pt idx="117">
                  <c:v>504.07342794296835</c:v>
                </c:pt>
                <c:pt idx="118">
                  <c:v>390.6703882945913</c:v>
                </c:pt>
                <c:pt idx="119">
                  <c:v>135.18523341859006</c:v>
                </c:pt>
                <c:pt idx="120">
                  <c:v>358.50900011144967</c:v>
                </c:pt>
                <c:pt idx="121">
                  <c:v>381.39446805062215</c:v>
                </c:pt>
                <c:pt idx="122">
                  <c:v>200.06660833397902</c:v>
                </c:pt>
                <c:pt idx="123">
                  <c:v>180.31854353342845</c:v>
                </c:pt>
                <c:pt idx="124">
                  <c:v>99.96992723633534</c:v>
                </c:pt>
                <c:pt idx="125">
                  <c:v>107.3977063392533</c:v>
                </c:pt>
                <c:pt idx="126">
                  <c:v>267.27520000634473</c:v>
                </c:pt>
                <c:pt idx="127">
                  <c:v>3426.8752942804776</c:v>
                </c:pt>
                <c:pt idx="128">
                  <c:v>300.3780982276413</c:v>
                </c:pt>
                <c:pt idx="129">
                  <c:v>457.97692022888424</c:v>
                </c:pt>
                <c:pt idx="130">
                  <c:v>255.8400574912978</c:v>
                </c:pt>
                <c:pt idx="131">
                  <c:v>9</c:v>
                </c:pt>
                <c:pt idx="133">
                  <c:v>9.734130103977508</c:v>
                </c:pt>
                <c:pt idx="134">
                  <c:v>6.389760161932296</c:v>
                </c:pt>
                <c:pt idx="135">
                  <c:v>13.552131160655831</c:v>
                </c:pt>
                <c:pt idx="136">
                  <c:v>63.28533953179898</c:v>
                </c:pt>
                <c:pt idx="137">
                  <c:v>83.74832842096606</c:v>
                </c:pt>
                <c:pt idx="138">
                  <c:v>123.97260911176137</c:v>
                </c:pt>
                <c:pt idx="139">
                  <c:v>157.72100635486635</c:v>
                </c:pt>
                <c:pt idx="140">
                  <c:v>180.45317305303612</c:v>
                </c:pt>
                <c:pt idx="141">
                  <c:v>187.55023807941996</c:v>
                </c:pt>
                <c:pt idx="142">
                  <c:v>189.1880046348018</c:v>
                </c:pt>
                <c:pt idx="143">
                  <c:v>199.861890161165</c:v>
                </c:pt>
                <c:pt idx="144">
                  <c:v>214.41790037284744</c:v>
                </c:pt>
                <c:pt idx="145">
                  <c:v>266.07694839351694</c:v>
                </c:pt>
                <c:pt idx="146">
                  <c:v>286.20474495208344</c:v>
                </c:pt>
                <c:pt idx="147">
                  <c:v>262.63536556668566</c:v>
                </c:pt>
                <c:pt idx="148">
                  <c:v>267.2974975475234</c:v>
                </c:pt>
                <c:pt idx="149">
                  <c:v>298.5156933726457</c:v>
                </c:pt>
                <c:pt idx="150">
                  <c:v>349.46420390242696</c:v>
                </c:pt>
                <c:pt idx="151">
                  <c:v>398.9777103376584</c:v>
                </c:pt>
                <c:pt idx="152">
                  <c:v>441.9901058783509</c:v>
                </c:pt>
                <c:pt idx="153">
                  <c:v>446.7292577072912</c:v>
                </c:pt>
                <c:pt idx="154">
                  <c:v>477.6641089623421</c:v>
                </c:pt>
                <c:pt idx="155">
                  <c:v>557.5121740123236</c:v>
                </c:pt>
                <c:pt idx="156">
                  <c:v>767.5409683449326</c:v>
                </c:pt>
                <c:pt idx="157">
                  <c:v>1013.9761044736795</c:v>
                </c:pt>
                <c:pt idx="158">
                  <c:v>1416.477998999447</c:v>
                </c:pt>
                <c:pt idx="159">
                  <c:v>1314.9413464853476</c:v>
                </c:pt>
                <c:pt idx="161">
                  <c:v>9.735720699260353</c:v>
                </c:pt>
                <c:pt idx="162">
                  <c:v>254.9850269622564</c:v>
                </c:pt>
                <c:pt idx="163">
                  <c:v>263.2314981436862</c:v>
                </c:pt>
                <c:pt idx="164">
                  <c:v>624.0676617669665</c:v>
                </c:pt>
                <c:pt idx="165">
                  <c:v>357.31635710775845</c:v>
                </c:pt>
                <c:pt idx="166">
                  <c:v>205.39513585691216</c:v>
                </c:pt>
                <c:pt idx="167">
                  <c:v>1103.3054622875848</c:v>
                </c:pt>
                <c:pt idx="168">
                  <c:v>641.5580629324177</c:v>
                </c:pt>
                <c:pt idx="169">
                  <c:v>62.54729235068835</c:v>
                </c:pt>
                <c:pt idx="170">
                  <c:v>297.24298591386287</c:v>
                </c:pt>
                <c:pt idx="171">
                  <c:v>454.8793003305606</c:v>
                </c:pt>
                <c:pt idx="172">
                  <c:v>106.70572279795383</c:v>
                </c:pt>
                <c:pt idx="173">
                  <c:v>181.0947293280174</c:v>
                </c:pt>
                <c:pt idx="174">
                  <c:v>461.49832819963984</c:v>
                </c:pt>
                <c:pt idx="175">
                  <c:v>389.87523226267746</c:v>
                </c:pt>
                <c:pt idx="176">
                  <c:v>1108.958010626133</c:v>
                </c:pt>
                <c:pt idx="177">
                  <c:v>564.8725289534053</c:v>
                </c:pt>
                <c:pt idx="178">
                  <c:v>1031.6739008502884</c:v>
                </c:pt>
                <c:pt idx="179">
                  <c:v>2082.376500877067</c:v>
                </c:pt>
                <c:pt idx="180">
                  <c:v>587.8713216880064</c:v>
                </c:pt>
                <c:pt idx="181">
                  <c:v>537.8888369892529</c:v>
                </c:pt>
                <c:pt idx="183">
                  <c:v>12.095199566797511</c:v>
                </c:pt>
                <c:pt idx="184">
                  <c:v>63.26358764628513</c:v>
                </c:pt>
                <c:pt idx="185">
                  <c:v>84.45811132762334</c:v>
                </c:pt>
                <c:pt idx="186">
                  <c:v>125.3339154040726</c:v>
                </c:pt>
                <c:pt idx="187">
                  <c:v>131.74641968061212</c:v>
                </c:pt>
                <c:pt idx="188">
                  <c:v>186.08011176311237</c:v>
                </c:pt>
                <c:pt idx="189">
                  <c:v>189.5038058404295</c:v>
                </c:pt>
                <c:pt idx="190">
                  <c:v>243.40571397809282</c:v>
                </c:pt>
                <c:pt idx="191">
                  <c:v>260.23942811692723</c:v>
                </c:pt>
                <c:pt idx="192">
                  <c:v>271.46648357643693</c:v>
                </c:pt>
                <c:pt idx="193">
                  <c:v>314.91830094945414</c:v>
                </c:pt>
                <c:pt idx="194">
                  <c:v>317.49236314123044</c:v>
                </c:pt>
                <c:pt idx="195">
                  <c:v>362.9381571937058</c:v>
                </c:pt>
                <c:pt idx="196">
                  <c:v>373.2897881679137</c:v>
                </c:pt>
                <c:pt idx="197">
                  <c:v>470.50167108128886</c:v>
                </c:pt>
                <c:pt idx="198">
                  <c:v>476.64064168630523</c:v>
                </c:pt>
                <c:pt idx="199">
                  <c:v>646.2034307355477</c:v>
                </c:pt>
                <c:pt idx="200">
                  <c:v>1051.0690433654274</c:v>
                </c:pt>
                <c:pt idx="201">
                  <c:v>1851.7362403947059</c:v>
                </c:pt>
                <c:pt idx="202">
                  <c:v>2667.5671662029</c:v>
                </c:pt>
                <c:pt idx="204">
                  <c:v>105.54493371034462</c:v>
                </c:pt>
                <c:pt idx="205">
                  <c:v>256.27072775032394</c:v>
                </c:pt>
                <c:pt idx="206">
                  <c:v>84.79761699178731</c:v>
                </c:pt>
                <c:pt idx="207">
                  <c:v>155.13126838325914</c:v>
                </c:pt>
                <c:pt idx="208">
                  <c:v>1032.566332034793</c:v>
                </c:pt>
                <c:pt idx="209">
                  <c:v>253.49483542969693</c:v>
                </c:pt>
                <c:pt idx="210">
                  <c:v>357.66366818877685</c:v>
                </c:pt>
                <c:pt idx="211">
                  <c:v>261.7466640320889</c:v>
                </c:pt>
                <c:pt idx="212">
                  <c:v>255.49532214918528</c:v>
                </c:pt>
                <c:pt idx="213">
                  <c:v>489.91575163484936</c:v>
                </c:pt>
                <c:pt idx="214">
                  <c:v>310.82208065083995</c:v>
                </c:pt>
                <c:pt idx="215">
                  <c:v>1108.6675486802606</c:v>
                </c:pt>
                <c:pt idx="216">
                  <c:v>166.49098337138093</c:v>
                </c:pt>
                <c:pt idx="217">
                  <c:v>296.36139813177635</c:v>
                </c:pt>
                <c:pt idx="218">
                  <c:v>462.2948681897544</c:v>
                </c:pt>
                <c:pt idx="219">
                  <c:v>244.69502869046022</c:v>
                </c:pt>
                <c:pt idx="220">
                  <c:v>108.61677528260297</c:v>
                </c:pt>
                <c:pt idx="221">
                  <c:v>49.84772623574487</c:v>
                </c:pt>
                <c:pt idx="223">
                  <c:v>6.921008863663069</c:v>
                </c:pt>
                <c:pt idx="224">
                  <c:v>67.26808665044771</c:v>
                </c:pt>
                <c:pt idx="225">
                  <c:v>89.25795592443549</c:v>
                </c:pt>
                <c:pt idx="226">
                  <c:v>110.82814685902581</c:v>
                </c:pt>
                <c:pt idx="227">
                  <c:v>275.7887772792628</c:v>
                </c:pt>
                <c:pt idx="228">
                  <c:v>366.74336096926385</c:v>
                </c:pt>
                <c:pt idx="229">
                  <c:v>363.47041707114283</c:v>
                </c:pt>
                <c:pt idx="230">
                  <c:v>114.67737862739412</c:v>
                </c:pt>
                <c:pt idx="231">
                  <c:v>126.40977371700458</c:v>
                </c:pt>
                <c:pt idx="232">
                  <c:v>160.34086849736175</c:v>
                </c:pt>
                <c:pt idx="233">
                  <c:v>258.28119066282176</c:v>
                </c:pt>
                <c:pt idx="234">
                  <c:v>171.2183209516355</c:v>
                </c:pt>
                <c:pt idx="235">
                  <c:v>184.04265426322627</c:v>
                </c:pt>
                <c:pt idx="236">
                  <c:v>1027.0238396270977</c:v>
                </c:pt>
                <c:pt idx="237">
                  <c:v>1696.497619957779</c:v>
                </c:pt>
                <c:pt idx="238">
                  <c:v>245.2225188349622</c:v>
                </c:pt>
                <c:pt idx="239">
                  <c:v>409.07705695405986</c:v>
                </c:pt>
                <c:pt idx="240">
                  <c:v>191.99565444043597</c:v>
                </c:pt>
                <c:pt idx="241">
                  <c:v>291.156626736717</c:v>
                </c:pt>
                <c:pt idx="243">
                  <c:v>7.650458636738638</c:v>
                </c:pt>
                <c:pt idx="244">
                  <c:v>129.45412901090708</c:v>
                </c:pt>
                <c:pt idx="245">
                  <c:v>108.07772721276385</c:v>
                </c:pt>
                <c:pt idx="246">
                  <c:v>69.94905487828727</c:v>
                </c:pt>
                <c:pt idx="247">
                  <c:v>308.7832635276484</c:v>
                </c:pt>
                <c:pt idx="248">
                  <c:v>254.51827443545514</c:v>
                </c:pt>
                <c:pt idx="249">
                  <c:v>189.0117897471666</c:v>
                </c:pt>
                <c:pt idx="250">
                  <c:v>393.53382375241785</c:v>
                </c:pt>
                <c:pt idx="251">
                  <c:v>197.30701114364584</c:v>
                </c:pt>
                <c:pt idx="252">
                  <c:v>2683.159908811693</c:v>
                </c:pt>
                <c:pt idx="253">
                  <c:v>11.77582742058223</c:v>
                </c:pt>
                <c:pt idx="254">
                  <c:v>113.19556091631787</c:v>
                </c:pt>
                <c:pt idx="255">
                  <c:v>367.27785135691244</c:v>
                </c:pt>
                <c:pt idx="256">
                  <c:v>369.826345374081</c:v>
                </c:pt>
                <c:pt idx="257">
                  <c:v>166.0877810634031</c:v>
                </c:pt>
                <c:pt idx="258">
                  <c:v>313.77957918893617</c:v>
                </c:pt>
                <c:pt idx="259">
                  <c:v>488.8369950975626</c:v>
                </c:pt>
                <c:pt idx="260">
                  <c:v>355.6364416403769</c:v>
                </c:pt>
                <c:pt idx="261">
                  <c:v>184.15535920712014</c:v>
                </c:pt>
                <c:pt idx="262">
                  <c:v>276.18755501096206</c:v>
                </c:pt>
                <c:pt idx="263">
                  <c:v>1084.477546101236</c:v>
                </c:pt>
                <c:pt idx="265">
                  <c:v>197.3785673176917</c:v>
                </c:pt>
                <c:pt idx="266">
                  <c:v>13.198723874319025</c:v>
                </c:pt>
                <c:pt idx="267">
                  <c:v>467.2646211580931</c:v>
                </c:pt>
                <c:pt idx="268">
                  <c:v>192.1216838887034</c:v>
                </c:pt>
                <c:pt idx="269">
                  <c:v>753.3304046543884</c:v>
                </c:pt>
                <c:pt idx="270">
                  <c:v>17.441944122783806</c:v>
                </c:pt>
                <c:pt idx="271">
                  <c:v>183.25296412836968</c:v>
                </c:pt>
                <c:pt idx="272">
                  <c:v>186.87945175692352</c:v>
                </c:pt>
                <c:pt idx="273">
                  <c:v>354.51467021884173</c:v>
                </c:pt>
                <c:pt idx="274">
                  <c:v>243.33302020896627</c:v>
                </c:pt>
                <c:pt idx="275">
                  <c:v>187.4997004259541</c:v>
                </c:pt>
                <c:pt idx="276">
                  <c:v>359.1099373457387</c:v>
                </c:pt>
                <c:pt idx="277">
                  <c:v>233.47413272871242</c:v>
                </c:pt>
                <c:pt idx="278">
                  <c:v>185.87752589044425</c:v>
                </c:pt>
                <c:pt idx="279">
                  <c:v>990.1331737431067</c:v>
                </c:pt>
                <c:pt idx="280">
                  <c:v>188.58900378574646</c:v>
                </c:pt>
                <c:pt idx="281">
                  <c:v>3.7129633455161666</c:v>
                </c:pt>
                <c:pt idx="282">
                  <c:v>461.07645019730944</c:v>
                </c:pt>
                <c:pt idx="283">
                  <c:v>92.81205350089887</c:v>
                </c:pt>
                <c:pt idx="284">
                  <c:v>462.9323818339165</c:v>
                </c:pt>
                <c:pt idx="285">
                  <c:v>255.4916820802942</c:v>
                </c:pt>
                <c:pt idx="286">
                  <c:v>158.68256488678114</c:v>
                </c:pt>
                <c:pt idx="287">
                  <c:v>520.5245286731644</c:v>
                </c:pt>
                <c:pt idx="288">
                  <c:v>470.2944112056564</c:v>
                </c:pt>
                <c:pt idx="289">
                  <c:v>195.78423533825026</c:v>
                </c:pt>
                <c:pt idx="291">
                  <c:v>10.975802928029239</c:v>
                </c:pt>
                <c:pt idx="292">
                  <c:v>11.890011690076971</c:v>
                </c:pt>
                <c:pt idx="293">
                  <c:v>175.60628684163368</c:v>
                </c:pt>
                <c:pt idx="294">
                  <c:v>125.76500192662996</c:v>
                </c:pt>
                <c:pt idx="295">
                  <c:v>273.90945630805925</c:v>
                </c:pt>
                <c:pt idx="296">
                  <c:v>97.49657095577254</c:v>
                </c:pt>
                <c:pt idx="297">
                  <c:v>106.09552413450689</c:v>
                </c:pt>
                <c:pt idx="298">
                  <c:v>159.54843712452183</c:v>
                </c:pt>
                <c:pt idx="299">
                  <c:v>467.94150932061615</c:v>
                </c:pt>
                <c:pt idx="300">
                  <c:v>109.7715031034894</c:v>
                </c:pt>
                <c:pt idx="301">
                  <c:v>289.82898289954403</c:v>
                </c:pt>
                <c:pt idx="302">
                  <c:v>1041.8700967591753</c:v>
                </c:pt>
                <c:pt idx="303">
                  <c:v>111.37722108608145</c:v>
                </c:pt>
                <c:pt idx="304">
                  <c:v>374.3493132866239</c:v>
                </c:pt>
                <c:pt idx="305">
                  <c:v>176.5977310463626</c:v>
                </c:pt>
                <c:pt idx="306">
                  <c:v>159.45701895110258</c:v>
                </c:pt>
                <c:pt idx="308">
                  <c:v>8.418423649210235</c:v>
                </c:pt>
                <c:pt idx="309">
                  <c:v>34.17252807249384</c:v>
                </c:pt>
                <c:pt idx="310">
                  <c:v>84.80392892579921</c:v>
                </c:pt>
                <c:pt idx="311">
                  <c:v>100.53142970459042</c:v>
                </c:pt>
                <c:pt idx="312">
                  <c:v>108.69613612090582</c:v>
                </c:pt>
                <c:pt idx="313">
                  <c:v>111.21964489619172</c:v>
                </c:pt>
                <c:pt idx="314">
                  <c:v>119.40087721772336</c:v>
                </c:pt>
                <c:pt idx="315">
                  <c:v>122.79831298865373</c:v>
                </c:pt>
                <c:pt idx="316">
                  <c:v>125.94063672497448</c:v>
                </c:pt>
                <c:pt idx="317">
                  <c:v>128.98091824635017</c:v>
                </c:pt>
                <c:pt idx="318">
                  <c:v>161.69082917752274</c:v>
                </c:pt>
                <c:pt idx="319">
                  <c:v>171.29377770645078</c:v>
                </c:pt>
                <c:pt idx="320">
                  <c:v>180.69093960246073</c:v>
                </c:pt>
                <c:pt idx="321">
                  <c:v>182.11458814586385</c:v>
                </c:pt>
                <c:pt idx="322">
                  <c:v>187.3520630334264</c:v>
                </c:pt>
                <c:pt idx="323">
                  <c:v>279.8601800758397</c:v>
                </c:pt>
                <c:pt idx="324">
                  <c:v>286.59159440424474</c:v>
                </c:pt>
                <c:pt idx="325">
                  <c:v>295.18137745250317</c:v>
                </c:pt>
                <c:pt idx="326">
                  <c:v>308.52463954222816</c:v>
                </c:pt>
                <c:pt idx="327">
                  <c:v>322.33774046971945</c:v>
                </c:pt>
                <c:pt idx="328">
                  <c:v>367.007970644798</c:v>
                </c:pt>
                <c:pt idx="329">
                  <c:v>386.78045552805816</c:v>
                </c:pt>
                <c:pt idx="330">
                  <c:v>312.22078692671215</c:v>
                </c:pt>
                <c:pt idx="331">
                  <c:v>567.7423498908751</c:v>
                </c:pt>
                <c:pt idx="332">
                  <c:v>2116.395137563004</c:v>
                </c:pt>
                <c:pt idx="334">
                  <c:v>8.794681810097307</c:v>
                </c:pt>
                <c:pt idx="335">
                  <c:v>13.973339220890317</c:v>
                </c:pt>
                <c:pt idx="336">
                  <c:v>151.03606004340267</c:v>
                </c:pt>
                <c:pt idx="337">
                  <c:v>82.93304050245663</c:v>
                </c:pt>
                <c:pt idx="338">
                  <c:v>83.25570352425369</c:v>
                </c:pt>
                <c:pt idx="339">
                  <c:v>102.35083362070779</c:v>
                </c:pt>
                <c:pt idx="340">
                  <c:v>109.85580605913887</c:v>
                </c:pt>
                <c:pt idx="341">
                  <c:v>113.17227546750638</c:v>
                </c:pt>
                <c:pt idx="342">
                  <c:v>116.3431893148463</c:v>
                </c:pt>
                <c:pt idx="343">
                  <c:v>155.4307820168402</c:v>
                </c:pt>
                <c:pt idx="344">
                  <c:v>118.66530171328483</c:v>
                </c:pt>
                <c:pt idx="345">
                  <c:v>137.79098214261313</c:v>
                </c:pt>
                <c:pt idx="346">
                  <c:v>144.53298044007948</c:v>
                </c:pt>
                <c:pt idx="347">
                  <c:v>175.14950566267336</c:v>
                </c:pt>
                <c:pt idx="348">
                  <c:v>156.68113123240195</c:v>
                </c:pt>
                <c:pt idx="349">
                  <c:v>161.79895010382407</c:v>
                </c:pt>
                <c:pt idx="350">
                  <c:v>167.79044177084822</c:v>
                </c:pt>
                <c:pt idx="351">
                  <c:v>183.90737176155326</c:v>
                </c:pt>
                <c:pt idx="352">
                  <c:v>147.12082648966054</c:v>
                </c:pt>
                <c:pt idx="353">
                  <c:v>610.9200835410239</c:v>
                </c:pt>
                <c:pt idx="354">
                  <c:v>661.5871360884956</c:v>
                </c:pt>
                <c:pt idx="355">
                  <c:v>979.5873732632798</c:v>
                </c:pt>
                <c:pt idx="356">
                  <c:v>1029.2804850078785</c:v>
                </c:pt>
                <c:pt idx="357">
                  <c:v>1331.4073943618453</c:v>
                </c:pt>
                <c:pt idx="358">
                  <c:v>2022.7330297022609</c:v>
                </c:pt>
                <c:pt idx="359">
                  <c:v>2741.1169989881923</c:v>
                </c:pt>
                <c:pt idx="361">
                  <c:v>6.08304722841012</c:v>
                </c:pt>
                <c:pt idx="362">
                  <c:v>62.53585594122113</c:v>
                </c:pt>
                <c:pt idx="363">
                  <c:v>97.40859517133583</c:v>
                </c:pt>
                <c:pt idx="364">
                  <c:v>112.66462479423083</c:v>
                </c:pt>
                <c:pt idx="365">
                  <c:v>117.80624269349191</c:v>
                </c:pt>
                <c:pt idx="366">
                  <c:v>118.36966845695454</c:v>
                </c:pt>
                <c:pt idx="367">
                  <c:v>147.89166550798427</c:v>
                </c:pt>
                <c:pt idx="368">
                  <c:v>150.18875161019199</c:v>
                </c:pt>
                <c:pt idx="369">
                  <c:v>152.7268244786031</c:v>
                </c:pt>
                <c:pt idx="370">
                  <c:v>155.8643121696899</c:v>
                </c:pt>
                <c:pt idx="371">
                  <c:v>179.37702562675486</c:v>
                </c:pt>
                <c:pt idx="372">
                  <c:v>184.90048161272782</c:v>
                </c:pt>
                <c:pt idx="373">
                  <c:v>186.98920107319933</c:v>
                </c:pt>
                <c:pt idx="374">
                  <c:v>331.81395693171663</c:v>
                </c:pt>
                <c:pt idx="375">
                  <c:v>557.6556155116047</c:v>
                </c:pt>
                <c:pt idx="376">
                  <c:v>1013.6012174924697</c:v>
                </c:pt>
                <c:pt idx="377">
                  <c:v>2729.3677907392116</c:v>
                </c:pt>
                <c:pt idx="379">
                  <c:v>31.669075000684927</c:v>
                </c:pt>
                <c:pt idx="380">
                  <c:v>34.393310325070615</c:v>
                </c:pt>
                <c:pt idx="381">
                  <c:v>51.24845132398944</c:v>
                </c:pt>
                <c:pt idx="382">
                  <c:v>52.319128750316914</c:v>
                </c:pt>
                <c:pt idx="383">
                  <c:v>53.15531358394931</c:v>
                </c:pt>
                <c:pt idx="384">
                  <c:v>61.75075657662636</c:v>
                </c:pt>
                <c:pt idx="385">
                  <c:v>67.89113518892113</c:v>
                </c:pt>
                <c:pt idx="386">
                  <c:v>80.89679943411063</c:v>
                </c:pt>
                <c:pt idx="387">
                  <c:v>94.23006726228517</c:v>
                </c:pt>
                <c:pt idx="388">
                  <c:v>85.0599586207517</c:v>
                </c:pt>
                <c:pt idx="389">
                  <c:v>88.9966981382158</c:v>
                </c:pt>
                <c:pt idx="390">
                  <c:v>96.85779767095084</c:v>
                </c:pt>
                <c:pt idx="391">
                  <c:v>104.57810983266867</c:v>
                </c:pt>
                <c:pt idx="392">
                  <c:v>106.15398645974247</c:v>
                </c:pt>
                <c:pt idx="393">
                  <c:v>112.5393742742825</c:v>
                </c:pt>
                <c:pt idx="394">
                  <c:v>178.91324899689843</c:v>
                </c:pt>
                <c:pt idx="395">
                  <c:v>186.84448788751567</c:v>
                </c:pt>
                <c:pt idx="396">
                  <c:v>262.6759748111288</c:v>
                </c:pt>
                <c:pt idx="397">
                  <c:v>282.7537578080857</c:v>
                </c:pt>
                <c:pt idx="398">
                  <c:v>306.9130145953059</c:v>
                </c:pt>
                <c:pt idx="399">
                  <c:v>344.9505575931237</c:v>
                </c:pt>
                <c:pt idx="400">
                  <c:v>1044.369834699342</c:v>
                </c:pt>
                <c:pt idx="401">
                  <c:v>1876.4278732619946</c:v>
                </c:pt>
                <c:pt idx="403">
                  <c:v>6.366544549762411</c:v>
                </c:pt>
                <c:pt idx="404">
                  <c:v>17.929453141077</c:v>
                </c:pt>
                <c:pt idx="405">
                  <c:v>94.98063631170346</c:v>
                </c:pt>
                <c:pt idx="406">
                  <c:v>107.1172981009359</c:v>
                </c:pt>
                <c:pt idx="407">
                  <c:v>111.80477820031848</c:v>
                </c:pt>
                <c:pt idx="408">
                  <c:v>115.92696909749256</c:v>
                </c:pt>
                <c:pt idx="409">
                  <c:v>118.52149472943971</c:v>
                </c:pt>
                <c:pt idx="410">
                  <c:v>119.51637223922019</c:v>
                </c:pt>
                <c:pt idx="411">
                  <c:v>148.37829708893224</c:v>
                </c:pt>
                <c:pt idx="412">
                  <c:v>151.43471306993308</c:v>
                </c:pt>
                <c:pt idx="413">
                  <c:v>152.5180999560931</c:v>
                </c:pt>
                <c:pt idx="414">
                  <c:v>160.45541980740333</c:v>
                </c:pt>
                <c:pt idx="415">
                  <c:v>300.75377174366423</c:v>
                </c:pt>
                <c:pt idx="416">
                  <c:v>351.2217438285647</c:v>
                </c:pt>
                <c:pt idx="417">
                  <c:v>421.22773552068514</c:v>
                </c:pt>
                <c:pt idx="418">
                  <c:v>477.6424408003261</c:v>
                </c:pt>
                <c:pt idx="419">
                  <c:v>558.3263709713569</c:v>
                </c:pt>
                <c:pt idx="420">
                  <c:v>734.4330603315019</c:v>
                </c:pt>
                <c:pt idx="421">
                  <c:v>746.7757380613996</c:v>
                </c:pt>
                <c:pt idx="422">
                  <c:v>969.7443975855933</c:v>
                </c:pt>
                <c:pt idx="423">
                  <c:v>1330.9054380226287</c:v>
                </c:pt>
                <c:pt idx="424">
                  <c:v>2695.181444017927</c:v>
                </c:pt>
                <c:pt idx="426">
                  <c:v>594.4425226639438</c:v>
                </c:pt>
              </c:numCache>
            </c:numRef>
          </c:xVal>
          <c:yVal>
            <c:numRef>
              <c:f>DATATABLE!$L$4:$L$430</c:f>
              <c:numCache>
                <c:ptCount val="427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  <c:pt idx="21">
                  <c:v>8.073124476172566</c:v>
                </c:pt>
                <c:pt idx="22">
                  <c:v>6.337557720214359</c:v>
                </c:pt>
                <c:pt idx="23">
                  <c:v>4.052294899676045</c:v>
                </c:pt>
                <c:pt idx="24">
                  <c:v>9.458571196737964</c:v>
                </c:pt>
                <c:pt idx="25">
                  <c:v>10.666152613207114</c:v>
                </c:pt>
                <c:pt idx="26">
                  <c:v>4.292122710671008</c:v>
                </c:pt>
                <c:pt idx="27">
                  <c:v>8.934027295823022</c:v>
                </c:pt>
                <c:pt idx="28">
                  <c:v>8.72663351768308</c:v>
                </c:pt>
                <c:pt idx="29">
                  <c:v>7.3505661231579635</c:v>
                </c:pt>
                <c:pt idx="30">
                  <c:v>9.901530535433611</c:v>
                </c:pt>
                <c:pt idx="31">
                  <c:v>11.203679539050526</c:v>
                </c:pt>
                <c:pt idx="32">
                  <c:v>9.54358006324405</c:v>
                </c:pt>
                <c:pt idx="33">
                  <c:v>13.281155935384348</c:v>
                </c:pt>
                <c:pt idx="34">
                  <c:v>3.471861675438425</c:v>
                </c:pt>
                <c:pt idx="35">
                  <c:v>12.369679559801927</c:v>
                </c:pt>
                <c:pt idx="36">
                  <c:v>1.3741979618334448</c:v>
                </c:pt>
                <c:pt idx="37">
                  <c:v>4.065155001510589</c:v>
                </c:pt>
                <c:pt idx="38">
                  <c:v>5.353219816187948</c:v>
                </c:pt>
                <c:pt idx="39">
                  <c:v>2.6398917802686652</c:v>
                </c:pt>
                <c:pt idx="40">
                  <c:v>4.790282171697501</c:v>
                </c:pt>
                <c:pt idx="41">
                  <c:v>-4.495896625865382</c:v>
                </c:pt>
                <c:pt idx="42">
                  <c:v>-1.8897378818613315</c:v>
                </c:pt>
                <c:pt idx="43">
                  <c:v>-4.130391447885985</c:v>
                </c:pt>
                <c:pt idx="44">
                  <c:v>-4.102934866390929</c:v>
                </c:pt>
                <c:pt idx="45">
                  <c:v>2.900610293489513</c:v>
                </c:pt>
                <c:pt idx="47">
                  <c:v>5.877222838356654</c:v>
                </c:pt>
                <c:pt idx="48">
                  <c:v>2.330391553301591</c:v>
                </c:pt>
                <c:pt idx="49">
                  <c:v>-10.478300003156882</c:v>
                </c:pt>
                <c:pt idx="50">
                  <c:v>6.473385735691649</c:v>
                </c:pt>
                <c:pt idx="51">
                  <c:v>4.48675335740587</c:v>
                </c:pt>
                <c:pt idx="52">
                  <c:v>0.18574830919635343</c:v>
                </c:pt>
                <c:pt idx="53">
                  <c:v>-4.113232886322172</c:v>
                </c:pt>
                <c:pt idx="54">
                  <c:v>0.2523551992597899</c:v>
                </c:pt>
                <c:pt idx="55">
                  <c:v>-2.181315157332132</c:v>
                </c:pt>
                <c:pt idx="56">
                  <c:v>-5.025618260797416</c:v>
                </c:pt>
                <c:pt idx="57">
                  <c:v>-2.892834364634745</c:v>
                </c:pt>
                <c:pt idx="58">
                  <c:v>-0.11380936485419002</c:v>
                </c:pt>
                <c:pt idx="59">
                  <c:v>-1.2634252603946023</c:v>
                </c:pt>
                <c:pt idx="60">
                  <c:v>-7.53459748835419</c:v>
                </c:pt>
                <c:pt idx="61">
                  <c:v>-4.496864172007476</c:v>
                </c:pt>
                <c:pt idx="62">
                  <c:v>-1.4005458218055107</c:v>
                </c:pt>
                <c:pt idx="63">
                  <c:v>-4.052422131678136</c:v>
                </c:pt>
                <c:pt idx="64">
                  <c:v>-4.526028695857854</c:v>
                </c:pt>
                <c:pt idx="65">
                  <c:v>-1.0439028457362116</c:v>
                </c:pt>
                <c:pt idx="66">
                  <c:v>-4.013112610114745</c:v>
                </c:pt>
                <c:pt idx="67">
                  <c:v>-4.182682758124524</c:v>
                </c:pt>
                <c:pt idx="68">
                  <c:v>-6.175512822442465</c:v>
                </c:pt>
                <c:pt idx="69">
                  <c:v>8.639216893172907</c:v>
                </c:pt>
                <c:pt idx="70">
                  <c:v>2.084648846575642</c:v>
                </c:pt>
                <c:pt idx="71">
                  <c:v>-11.603458296416091</c:v>
                </c:pt>
                <c:pt idx="72">
                  <c:v>3.0382417905397743</c:v>
                </c:pt>
                <c:pt idx="73">
                  <c:v>-2.9683394501564218</c:v>
                </c:pt>
                <c:pt idx="75">
                  <c:v>10.283430878181044</c:v>
                </c:pt>
                <c:pt idx="76">
                  <c:v>8.314764756095805</c:v>
                </c:pt>
                <c:pt idx="77">
                  <c:v>6.372665951267819</c:v>
                </c:pt>
                <c:pt idx="78">
                  <c:v>-0.8597788165773064</c:v>
                </c:pt>
                <c:pt idx="79">
                  <c:v>-8.830501651572975</c:v>
                </c:pt>
                <c:pt idx="80">
                  <c:v>8.670842450723448</c:v>
                </c:pt>
                <c:pt idx="81">
                  <c:v>5.53352982586217</c:v>
                </c:pt>
                <c:pt idx="82">
                  <c:v>7.113764050878134</c:v>
                </c:pt>
                <c:pt idx="83">
                  <c:v>10.124277419342498</c:v>
                </c:pt>
                <c:pt idx="84">
                  <c:v>7.894126295108527</c:v>
                </c:pt>
                <c:pt idx="85">
                  <c:v>9.34486063309068</c:v>
                </c:pt>
                <c:pt idx="86">
                  <c:v>7.714118519232293</c:v>
                </c:pt>
                <c:pt idx="87">
                  <c:v>6.496147916178784</c:v>
                </c:pt>
                <c:pt idx="88">
                  <c:v>1.7154129664135092</c:v>
                </c:pt>
                <c:pt idx="89">
                  <c:v>-6.0754115740632395</c:v>
                </c:pt>
                <c:pt idx="90">
                  <c:v>22.134835852349077</c:v>
                </c:pt>
                <c:pt idx="91">
                  <c:v>1.7868086395226073</c:v>
                </c:pt>
                <c:pt idx="93">
                  <c:v>7.245776419652382</c:v>
                </c:pt>
                <c:pt idx="94">
                  <c:v>6.6472423463062915</c:v>
                </c:pt>
                <c:pt idx="95">
                  <c:v>7.359760856128527</c:v>
                </c:pt>
                <c:pt idx="96">
                  <c:v>11.127513060350847</c:v>
                </c:pt>
                <c:pt idx="97">
                  <c:v>13.715017507757477</c:v>
                </c:pt>
                <c:pt idx="98">
                  <c:v>9.09581877550556</c:v>
                </c:pt>
                <c:pt idx="99">
                  <c:v>9.929906901386154</c:v>
                </c:pt>
                <c:pt idx="100">
                  <c:v>-0.8804630777789153</c:v>
                </c:pt>
                <c:pt idx="101">
                  <c:v>-3.5477038508921153</c:v>
                </c:pt>
                <c:pt idx="102">
                  <c:v>6.4971929960170085</c:v>
                </c:pt>
                <c:pt idx="103">
                  <c:v>12.164955877855022</c:v>
                </c:pt>
                <c:pt idx="104">
                  <c:v>0.5810678927390172</c:v>
                </c:pt>
                <c:pt idx="105">
                  <c:v>4.886845480351098</c:v>
                </c:pt>
                <c:pt idx="106">
                  <c:v>-8.354648592223368</c:v>
                </c:pt>
                <c:pt idx="107">
                  <c:v>5.463474940709289</c:v>
                </c:pt>
                <c:pt idx="108">
                  <c:v>5.636018953549015</c:v>
                </c:pt>
                <c:pt idx="109">
                  <c:v>11.396562214089112</c:v>
                </c:pt>
                <c:pt idx="110">
                  <c:v>10.914821406299602</c:v>
                </c:pt>
                <c:pt idx="112">
                  <c:v>16.105189890109095</c:v>
                </c:pt>
                <c:pt idx="113">
                  <c:v>8.21093842854923</c:v>
                </c:pt>
                <c:pt idx="114">
                  <c:v>0.8932077174531365</c:v>
                </c:pt>
                <c:pt idx="115">
                  <c:v>-8.886796870801428</c:v>
                </c:pt>
                <c:pt idx="116">
                  <c:v>-0.2431843993585765</c:v>
                </c:pt>
                <c:pt idx="117">
                  <c:v>-3.5078282608355336</c:v>
                </c:pt>
                <c:pt idx="118">
                  <c:v>-3.3899774610687503</c:v>
                </c:pt>
                <c:pt idx="119">
                  <c:v>9.43736422754613</c:v>
                </c:pt>
                <c:pt idx="120">
                  <c:v>5.106575281327607</c:v>
                </c:pt>
                <c:pt idx="121">
                  <c:v>1.8641263566091297</c:v>
                </c:pt>
                <c:pt idx="122">
                  <c:v>-3.583876418746491</c:v>
                </c:pt>
                <c:pt idx="123">
                  <c:v>-1.9803398437431514</c:v>
                </c:pt>
                <c:pt idx="124">
                  <c:v>2.3923261643435714</c:v>
                </c:pt>
                <c:pt idx="125">
                  <c:v>4.710848689590018</c:v>
                </c:pt>
                <c:pt idx="126">
                  <c:v>-2.5588683702712176</c:v>
                </c:pt>
                <c:pt idx="127">
                  <c:v>0.9002181536424729</c:v>
                </c:pt>
                <c:pt idx="128">
                  <c:v>5.472380726120639</c:v>
                </c:pt>
                <c:pt idx="129">
                  <c:v>-3.2446476967026525</c:v>
                </c:pt>
                <c:pt idx="130">
                  <c:v>-15.095928671963987</c:v>
                </c:pt>
                <c:pt idx="131">
                  <c:v>3.091091828505731</c:v>
                </c:pt>
                <c:pt idx="133">
                  <c:v>2.662907242571321</c:v>
                </c:pt>
                <c:pt idx="134">
                  <c:v>7.9408855184662555</c:v>
                </c:pt>
                <c:pt idx="135">
                  <c:v>11.526767406876726</c:v>
                </c:pt>
                <c:pt idx="136">
                  <c:v>0.9953825743972182</c:v>
                </c:pt>
                <c:pt idx="137">
                  <c:v>10.700292484676943</c:v>
                </c:pt>
                <c:pt idx="138">
                  <c:v>8.534024785628347</c:v>
                </c:pt>
                <c:pt idx="139">
                  <c:v>-5.806853680360958</c:v>
                </c:pt>
                <c:pt idx="140">
                  <c:v>-1.5073668116702084</c:v>
                </c:pt>
                <c:pt idx="141">
                  <c:v>-0.6412870911040265</c:v>
                </c:pt>
                <c:pt idx="142">
                  <c:v>2.42097969965691</c:v>
                </c:pt>
                <c:pt idx="143">
                  <c:v>4.451466083267607</c:v>
                </c:pt>
                <c:pt idx="144">
                  <c:v>-2.2462988363366696</c:v>
                </c:pt>
                <c:pt idx="145">
                  <c:v>-9.09224106466513</c:v>
                </c:pt>
                <c:pt idx="146">
                  <c:v>1.0263001128821607</c:v>
                </c:pt>
                <c:pt idx="147">
                  <c:v>-4.082896143469928</c:v>
                </c:pt>
                <c:pt idx="148">
                  <c:v>-5.07233198011683</c:v>
                </c:pt>
                <c:pt idx="149">
                  <c:v>1.089423413475376</c:v>
                </c:pt>
                <c:pt idx="150">
                  <c:v>3.9349261415414274</c:v>
                </c:pt>
                <c:pt idx="151">
                  <c:v>-2.8735675785048995</c:v>
                </c:pt>
                <c:pt idx="152">
                  <c:v>-6.471335264158463</c:v>
                </c:pt>
                <c:pt idx="153">
                  <c:v>0.9005196418346622</c:v>
                </c:pt>
                <c:pt idx="154">
                  <c:v>-2.3133701190744214</c:v>
                </c:pt>
                <c:pt idx="155">
                  <c:v>-27.312193710531087</c:v>
                </c:pt>
                <c:pt idx="156">
                  <c:v>-0.0530123518346588</c:v>
                </c:pt>
                <c:pt idx="157">
                  <c:v>9.816451768208978</c:v>
                </c:pt>
                <c:pt idx="158">
                  <c:v>9.474354655318074</c:v>
                </c:pt>
                <c:pt idx="159">
                  <c:v>-5.7458668448936665</c:v>
                </c:pt>
                <c:pt idx="161">
                  <c:v>8.106620370115536</c:v>
                </c:pt>
                <c:pt idx="162">
                  <c:v>-6.150428310323886</c:v>
                </c:pt>
                <c:pt idx="163">
                  <c:v>-10.776233456339623</c:v>
                </c:pt>
                <c:pt idx="164">
                  <c:v>0.8423852234043843</c:v>
                </c:pt>
                <c:pt idx="165">
                  <c:v>-2.619147419964075</c:v>
                </c:pt>
                <c:pt idx="166">
                  <c:v>-0.600046979924685</c:v>
                </c:pt>
                <c:pt idx="167">
                  <c:v>3.108301895330711</c:v>
                </c:pt>
                <c:pt idx="168">
                  <c:v>-1.1051451108842432</c:v>
                </c:pt>
                <c:pt idx="169">
                  <c:v>2.1647176648445834</c:v>
                </c:pt>
                <c:pt idx="170">
                  <c:v>3.4991914393192927</c:v>
                </c:pt>
                <c:pt idx="171">
                  <c:v>-2.5227244702283</c:v>
                </c:pt>
                <c:pt idx="172">
                  <c:v>4.010331084200213</c:v>
                </c:pt>
                <c:pt idx="173">
                  <c:v>-3.9927523020641074</c:v>
                </c:pt>
                <c:pt idx="174">
                  <c:v>0.3363744539100815</c:v>
                </c:pt>
                <c:pt idx="175">
                  <c:v>0.3257813324334162</c:v>
                </c:pt>
                <c:pt idx="176">
                  <c:v>2.9119537117320062</c:v>
                </c:pt>
                <c:pt idx="177">
                  <c:v>-17.604226251277357</c:v>
                </c:pt>
                <c:pt idx="178">
                  <c:v>5.491241043444094</c:v>
                </c:pt>
                <c:pt idx="179">
                  <c:v>-3.0206844895538607</c:v>
                </c:pt>
                <c:pt idx="180">
                  <c:v>-11.282339103925976</c:v>
                </c:pt>
                <c:pt idx="181">
                  <c:v>-3.234997365442994</c:v>
                </c:pt>
                <c:pt idx="183">
                  <c:v>9.274271610803275</c:v>
                </c:pt>
                <c:pt idx="184">
                  <c:v>3.9478561912123835</c:v>
                </c:pt>
                <c:pt idx="185">
                  <c:v>1.2726345247463293</c:v>
                </c:pt>
                <c:pt idx="186">
                  <c:v>7.068295177223049</c:v>
                </c:pt>
                <c:pt idx="187">
                  <c:v>2.860382447062192</c:v>
                </c:pt>
                <c:pt idx="188">
                  <c:v>-4.989385617726017</c:v>
                </c:pt>
                <c:pt idx="189">
                  <c:v>-7.0519950337851975</c:v>
                </c:pt>
                <c:pt idx="190">
                  <c:v>-7.002211615171029</c:v>
                </c:pt>
                <c:pt idx="191">
                  <c:v>-7.206890035586745</c:v>
                </c:pt>
                <c:pt idx="192">
                  <c:v>-2.7378783623341016</c:v>
                </c:pt>
                <c:pt idx="193">
                  <c:v>-0.5575150200872965</c:v>
                </c:pt>
                <c:pt idx="194">
                  <c:v>3.3039141645599726</c:v>
                </c:pt>
                <c:pt idx="195">
                  <c:v>-1.5308741217697992</c:v>
                </c:pt>
                <c:pt idx="196">
                  <c:v>1.722063778026061</c:v>
                </c:pt>
                <c:pt idx="197">
                  <c:v>-1.4762920694818777</c:v>
                </c:pt>
                <c:pt idx="198">
                  <c:v>-2.1188764436682836</c:v>
                </c:pt>
                <c:pt idx="199">
                  <c:v>3.2379154942133495</c:v>
                </c:pt>
                <c:pt idx="200">
                  <c:v>7.43418826966744</c:v>
                </c:pt>
                <c:pt idx="201">
                  <c:v>-8.523209617472238</c:v>
                </c:pt>
                <c:pt idx="202">
                  <c:v>7.5586786802187325</c:v>
                </c:pt>
                <c:pt idx="204">
                  <c:v>5.662155475224838</c:v>
                </c:pt>
                <c:pt idx="205">
                  <c:v>-1.0300845474894522</c:v>
                </c:pt>
                <c:pt idx="206">
                  <c:v>6.197137784841632</c:v>
                </c:pt>
                <c:pt idx="207">
                  <c:v>5.633922734923668</c:v>
                </c:pt>
                <c:pt idx="208">
                  <c:v>9.515447898104412</c:v>
                </c:pt>
                <c:pt idx="209">
                  <c:v>-7.285107862809693</c:v>
                </c:pt>
                <c:pt idx="210">
                  <c:v>6.041082811171527</c:v>
                </c:pt>
                <c:pt idx="211">
                  <c:v>-3.6230938910483355</c:v>
                </c:pt>
                <c:pt idx="212">
                  <c:v>-5.33805454049432</c:v>
                </c:pt>
                <c:pt idx="213">
                  <c:v>-1.1634199869256185</c:v>
                </c:pt>
                <c:pt idx="214">
                  <c:v>4.241450646144428</c:v>
                </c:pt>
                <c:pt idx="215">
                  <c:v>21.92190264848657</c:v>
                </c:pt>
                <c:pt idx="216">
                  <c:v>2.2915001364901313</c:v>
                </c:pt>
                <c:pt idx="217">
                  <c:v>2.656731575466952</c:v>
                </c:pt>
                <c:pt idx="218">
                  <c:v>12.872964892761996</c:v>
                </c:pt>
                <c:pt idx="219">
                  <c:v>-8.788930883998036</c:v>
                </c:pt>
                <c:pt idx="220">
                  <c:v>6.954350104807804</c:v>
                </c:pt>
                <c:pt idx="221">
                  <c:v>9.780216020502142</c:v>
                </c:pt>
                <c:pt idx="223">
                  <c:v>9.401749991570263</c:v>
                </c:pt>
                <c:pt idx="224">
                  <c:v>5.94471721578591</c:v>
                </c:pt>
                <c:pt idx="225">
                  <c:v>5.026432436003069</c:v>
                </c:pt>
                <c:pt idx="226">
                  <c:v>8.640013053392881</c:v>
                </c:pt>
                <c:pt idx="227">
                  <c:v>-1.2220664399051013</c:v>
                </c:pt>
                <c:pt idx="228">
                  <c:v>0.6093810418653416</c:v>
                </c:pt>
                <c:pt idx="229">
                  <c:v>-1.0078635447160706</c:v>
                </c:pt>
                <c:pt idx="230">
                  <c:v>5.998644293433752</c:v>
                </c:pt>
                <c:pt idx="231">
                  <c:v>5.426616701144392</c:v>
                </c:pt>
                <c:pt idx="232">
                  <c:v>7.351108680434847</c:v>
                </c:pt>
                <c:pt idx="233">
                  <c:v>-13.998575187572326</c:v>
                </c:pt>
                <c:pt idx="234">
                  <c:v>1.7775500988840058</c:v>
                </c:pt>
                <c:pt idx="235">
                  <c:v>-2.4540570132166826</c:v>
                </c:pt>
                <c:pt idx="236">
                  <c:v>6.23446547991433</c:v>
                </c:pt>
                <c:pt idx="237">
                  <c:v>5.545864380113485</c:v>
                </c:pt>
                <c:pt idx="238">
                  <c:v>-5.977153145887116</c:v>
                </c:pt>
                <c:pt idx="239">
                  <c:v>-1.2632677519372144</c:v>
                </c:pt>
                <c:pt idx="240">
                  <c:v>0.6948535464249332</c:v>
                </c:pt>
                <c:pt idx="241">
                  <c:v>-1.3737981317027088</c:v>
                </c:pt>
                <c:pt idx="243">
                  <c:v>10.441922220720024</c:v>
                </c:pt>
                <c:pt idx="244">
                  <c:v>6.103202175321875</c:v>
                </c:pt>
                <c:pt idx="245">
                  <c:v>6.10823555682236</c:v>
                </c:pt>
                <c:pt idx="246">
                  <c:v>5.338506541829079</c:v>
                </c:pt>
                <c:pt idx="247">
                  <c:v>-3.2263422581843235</c:v>
                </c:pt>
                <c:pt idx="248">
                  <c:v>-11.524907261075379</c:v>
                </c:pt>
                <c:pt idx="249">
                  <c:v>-2.677468465548084</c:v>
                </c:pt>
                <c:pt idx="250">
                  <c:v>-3.366564333589751</c:v>
                </c:pt>
                <c:pt idx="251">
                  <c:v>-1.705071528363656</c:v>
                </c:pt>
                <c:pt idx="252">
                  <c:v>-8.482410917209604</c:v>
                </c:pt>
                <c:pt idx="253">
                  <c:v>8.387177563181947</c:v>
                </c:pt>
                <c:pt idx="254">
                  <c:v>6.809011685044196</c:v>
                </c:pt>
                <c:pt idx="255">
                  <c:v>-1.80217326354506</c:v>
                </c:pt>
                <c:pt idx="256">
                  <c:v>-0.3694832623831974</c:v>
                </c:pt>
                <c:pt idx="257">
                  <c:v>0.7044748135512695</c:v>
                </c:pt>
                <c:pt idx="258">
                  <c:v>4.1546148039032</c:v>
                </c:pt>
                <c:pt idx="259">
                  <c:v>0.720355549569706</c:v>
                </c:pt>
                <c:pt idx="260">
                  <c:v>-2.613691366185301</c:v>
                </c:pt>
                <c:pt idx="261">
                  <c:v>2.8657957654712787</c:v>
                </c:pt>
                <c:pt idx="262">
                  <c:v>-4.737568606566179</c:v>
                </c:pt>
                <c:pt idx="263">
                  <c:v>8.61449542656132</c:v>
                </c:pt>
                <c:pt idx="265">
                  <c:v>-5.398336888448841</c:v>
                </c:pt>
                <c:pt idx="266">
                  <c:v>2.7069424554940538</c:v>
                </c:pt>
                <c:pt idx="267">
                  <c:v>-1.2602153504800657</c:v>
                </c:pt>
                <c:pt idx="268">
                  <c:v>-9.013965231019183</c:v>
                </c:pt>
                <c:pt idx="269">
                  <c:v>2.0793853055859115</c:v>
                </c:pt>
                <c:pt idx="270">
                  <c:v>-1.5728771339659449</c:v>
                </c:pt>
                <c:pt idx="271">
                  <c:v>-9.528438524702665</c:v>
                </c:pt>
                <c:pt idx="272">
                  <c:v>-9.772622723697966</c:v>
                </c:pt>
                <c:pt idx="273">
                  <c:v>-1.5867151360634775</c:v>
                </c:pt>
                <c:pt idx="274">
                  <c:v>-8.757952067128505</c:v>
                </c:pt>
                <c:pt idx="275">
                  <c:v>-7.453845322120368</c:v>
                </c:pt>
                <c:pt idx="276">
                  <c:v>-0.34642759639571596</c:v>
                </c:pt>
                <c:pt idx="277">
                  <c:v>-13.187013377350087</c:v>
                </c:pt>
                <c:pt idx="278">
                  <c:v>-12.03801380053684</c:v>
                </c:pt>
                <c:pt idx="279">
                  <c:v>4.147694653450528</c:v>
                </c:pt>
                <c:pt idx="280">
                  <c:v>-4.14927098060094</c:v>
                </c:pt>
                <c:pt idx="281">
                  <c:v>1.8728381758084993</c:v>
                </c:pt>
                <c:pt idx="282">
                  <c:v>-2.165958055489715</c:v>
                </c:pt>
                <c:pt idx="283">
                  <c:v>3.9002478111319396</c:v>
                </c:pt>
                <c:pt idx="284">
                  <c:v>1.0476272491991339</c:v>
                </c:pt>
                <c:pt idx="285">
                  <c:v>-12.001563716738906</c:v>
                </c:pt>
                <c:pt idx="286">
                  <c:v>-11.223794685863675</c:v>
                </c:pt>
                <c:pt idx="287">
                  <c:v>-5.277840286086156</c:v>
                </c:pt>
                <c:pt idx="288">
                  <c:v>1.5396504283696537</c:v>
                </c:pt>
                <c:pt idx="289">
                  <c:v>-9.681738742083024</c:v>
                </c:pt>
                <c:pt idx="291">
                  <c:v>6.354761460460078</c:v>
                </c:pt>
                <c:pt idx="292">
                  <c:v>-12.37712874326693</c:v>
                </c:pt>
                <c:pt idx="293">
                  <c:v>-9.64805546062455</c:v>
                </c:pt>
                <c:pt idx="294">
                  <c:v>3.893575444561569</c:v>
                </c:pt>
                <c:pt idx="295">
                  <c:v>-5.549383050544555</c:v>
                </c:pt>
                <c:pt idx="296">
                  <c:v>2.1817915298952597</c:v>
                </c:pt>
                <c:pt idx="297">
                  <c:v>-4.883136026970459</c:v>
                </c:pt>
                <c:pt idx="298">
                  <c:v>1.578389129170165</c:v>
                </c:pt>
                <c:pt idx="299">
                  <c:v>-7.295616986748544</c:v>
                </c:pt>
                <c:pt idx="300">
                  <c:v>6.479474610675861</c:v>
                </c:pt>
                <c:pt idx="301">
                  <c:v>3.8013368257297833</c:v>
                </c:pt>
                <c:pt idx="302">
                  <c:v>7.8863365148965405</c:v>
                </c:pt>
                <c:pt idx="303">
                  <c:v>4.1469272869068865</c:v>
                </c:pt>
                <c:pt idx="304">
                  <c:v>0.9462630325721471</c:v>
                </c:pt>
                <c:pt idx="305">
                  <c:v>-7.9548966549011455</c:v>
                </c:pt>
                <c:pt idx="306">
                  <c:v>-3.0408147968060915</c:v>
                </c:pt>
                <c:pt idx="308">
                  <c:v>1.6407946703070657</c:v>
                </c:pt>
                <c:pt idx="309">
                  <c:v>3.862387296819402</c:v>
                </c:pt>
                <c:pt idx="310">
                  <c:v>5.790137224218927</c:v>
                </c:pt>
                <c:pt idx="311">
                  <c:v>0.5479891879625935</c:v>
                </c:pt>
                <c:pt idx="312">
                  <c:v>-0.051161856207927014</c:v>
                </c:pt>
                <c:pt idx="313">
                  <c:v>2.6723642257456595</c:v>
                </c:pt>
                <c:pt idx="314">
                  <c:v>4.923659537773605</c:v>
                </c:pt>
                <c:pt idx="315">
                  <c:v>-6.663931767491827</c:v>
                </c:pt>
                <c:pt idx="316">
                  <c:v>7.314423075529851</c:v>
                </c:pt>
                <c:pt idx="317">
                  <c:v>2.85972061004811</c:v>
                </c:pt>
                <c:pt idx="318">
                  <c:v>-0.5010596097429161</c:v>
                </c:pt>
                <c:pt idx="319">
                  <c:v>-2.7440846325862642</c:v>
                </c:pt>
                <c:pt idx="320">
                  <c:v>-7.848874088158509</c:v>
                </c:pt>
                <c:pt idx="321">
                  <c:v>-5.8507694447071055</c:v>
                </c:pt>
                <c:pt idx="322">
                  <c:v>-5.796579637783151</c:v>
                </c:pt>
                <c:pt idx="323">
                  <c:v>-4.604294161601708</c:v>
                </c:pt>
                <c:pt idx="324">
                  <c:v>-5.968227012521333</c:v>
                </c:pt>
                <c:pt idx="325">
                  <c:v>-2.667772012003545</c:v>
                </c:pt>
                <c:pt idx="326">
                  <c:v>-4.741360120837613</c:v>
                </c:pt>
                <c:pt idx="327">
                  <c:v>3.2277968842389972</c:v>
                </c:pt>
                <c:pt idx="328">
                  <c:v>0.6025924069555704</c:v>
                </c:pt>
                <c:pt idx="329">
                  <c:v>8.706777890656081</c:v>
                </c:pt>
                <c:pt idx="330">
                  <c:v>1.5660323725766638</c:v>
                </c:pt>
                <c:pt idx="331">
                  <c:v>-2.930972854240067</c:v>
                </c:pt>
                <c:pt idx="332">
                  <c:v>-1.9128042800295126</c:v>
                </c:pt>
                <c:pt idx="334">
                  <c:v>-2.6994536308929904</c:v>
                </c:pt>
                <c:pt idx="335">
                  <c:v>6.172674335286653</c:v>
                </c:pt>
                <c:pt idx="336">
                  <c:v>-6.390031426690391</c:v>
                </c:pt>
                <c:pt idx="337">
                  <c:v>-0.2881924171224355</c:v>
                </c:pt>
                <c:pt idx="338">
                  <c:v>8.141016487181219</c:v>
                </c:pt>
                <c:pt idx="339">
                  <c:v>2.7109652014948074</c:v>
                </c:pt>
                <c:pt idx="340">
                  <c:v>4.708872650577599</c:v>
                </c:pt>
                <c:pt idx="341">
                  <c:v>-3.0807324468914663</c:v>
                </c:pt>
                <c:pt idx="342">
                  <c:v>1.8520293231386369</c:v>
                </c:pt>
                <c:pt idx="343">
                  <c:v>6.604043195933861</c:v>
                </c:pt>
                <c:pt idx="344">
                  <c:v>0.7318066533715577</c:v>
                </c:pt>
                <c:pt idx="345">
                  <c:v>-1.873550367097155</c:v>
                </c:pt>
                <c:pt idx="346">
                  <c:v>-3.506435242339424</c:v>
                </c:pt>
                <c:pt idx="347">
                  <c:v>1.9208967253795166</c:v>
                </c:pt>
                <c:pt idx="348">
                  <c:v>2.3483738441735005</c:v>
                </c:pt>
                <c:pt idx="349">
                  <c:v>-0.016995570473988364</c:v>
                </c:pt>
                <c:pt idx="350">
                  <c:v>1.672261693221077</c:v>
                </c:pt>
                <c:pt idx="351">
                  <c:v>-3.585483581149652</c:v>
                </c:pt>
                <c:pt idx="352">
                  <c:v>4.403346750544745</c:v>
                </c:pt>
                <c:pt idx="353">
                  <c:v>-4.758851888289862</c:v>
                </c:pt>
                <c:pt idx="354">
                  <c:v>0.9957079677028517</c:v>
                </c:pt>
                <c:pt idx="355">
                  <c:v>7.192779282107241</c:v>
                </c:pt>
                <c:pt idx="356">
                  <c:v>3.0830898712755674</c:v>
                </c:pt>
                <c:pt idx="357">
                  <c:v>-7.347711142706404</c:v>
                </c:pt>
                <c:pt idx="358">
                  <c:v>-8.562159723390605</c:v>
                </c:pt>
                <c:pt idx="359">
                  <c:v>-7.137798967779797</c:v>
                </c:pt>
                <c:pt idx="361">
                  <c:v>2.5529368754676254</c:v>
                </c:pt>
                <c:pt idx="362">
                  <c:v>7.670578675599592</c:v>
                </c:pt>
                <c:pt idx="363">
                  <c:v>3.1906446294641446</c:v>
                </c:pt>
                <c:pt idx="364">
                  <c:v>5.283086988378293</c:v>
                </c:pt>
                <c:pt idx="365">
                  <c:v>8.083589490822973</c:v>
                </c:pt>
                <c:pt idx="366">
                  <c:v>-6.818030598954828</c:v>
                </c:pt>
                <c:pt idx="367">
                  <c:v>0.1046156388676327</c:v>
                </c:pt>
                <c:pt idx="368">
                  <c:v>2.164473561271673</c:v>
                </c:pt>
                <c:pt idx="369">
                  <c:v>-3.8786743593774107</c:v>
                </c:pt>
                <c:pt idx="370">
                  <c:v>-3.622953322607004</c:v>
                </c:pt>
                <c:pt idx="371">
                  <c:v>-10.281146685884002</c:v>
                </c:pt>
                <c:pt idx="372">
                  <c:v>-3.6286982233365803</c:v>
                </c:pt>
                <c:pt idx="373">
                  <c:v>-0.496281580521752</c:v>
                </c:pt>
                <c:pt idx="374">
                  <c:v>0.7505783544850868</c:v>
                </c:pt>
                <c:pt idx="375">
                  <c:v>-7.886109381924601</c:v>
                </c:pt>
                <c:pt idx="376">
                  <c:v>14.467193402748801</c:v>
                </c:pt>
                <c:pt idx="377">
                  <c:v>-5.392541177110211</c:v>
                </c:pt>
                <c:pt idx="379">
                  <c:v>7.914062404929289</c:v>
                </c:pt>
                <c:pt idx="380">
                  <c:v>2.824151947479513</c:v>
                </c:pt>
                <c:pt idx="381">
                  <c:v>9.712438314856442</c:v>
                </c:pt>
                <c:pt idx="382">
                  <c:v>5.965628155407997</c:v>
                </c:pt>
                <c:pt idx="383">
                  <c:v>3.5066040354939423</c:v>
                </c:pt>
                <c:pt idx="384">
                  <c:v>10.877389383240654</c:v>
                </c:pt>
                <c:pt idx="385">
                  <c:v>12.59129180346017</c:v>
                </c:pt>
                <c:pt idx="386">
                  <c:v>9.76103513581048</c:v>
                </c:pt>
                <c:pt idx="387">
                  <c:v>2.572452443444816</c:v>
                </c:pt>
                <c:pt idx="388">
                  <c:v>6.122743184346112</c:v>
                </c:pt>
                <c:pt idx="389">
                  <c:v>9.856601989612113</c:v>
                </c:pt>
                <c:pt idx="390">
                  <c:v>11.64126059108126</c:v>
                </c:pt>
                <c:pt idx="391">
                  <c:v>5.083641024453999</c:v>
                </c:pt>
                <c:pt idx="392">
                  <c:v>8.845707470132336</c:v>
                </c:pt>
                <c:pt idx="393">
                  <c:v>5.634534428175274</c:v>
                </c:pt>
                <c:pt idx="394">
                  <c:v>-8.038582120008764</c:v>
                </c:pt>
                <c:pt idx="395">
                  <c:v>-5.518552216928453</c:v>
                </c:pt>
                <c:pt idx="396">
                  <c:v>-2.208509588039443</c:v>
                </c:pt>
                <c:pt idx="397">
                  <c:v>-5.368647646104253</c:v>
                </c:pt>
                <c:pt idx="398">
                  <c:v>-0.535201382001161</c:v>
                </c:pt>
                <c:pt idx="399">
                  <c:v>3.2016521642122866</c:v>
                </c:pt>
                <c:pt idx="400">
                  <c:v>11.422405096429866</c:v>
                </c:pt>
                <c:pt idx="401">
                  <c:v>-3.8381230953962406</c:v>
                </c:pt>
                <c:pt idx="403">
                  <c:v>-3.771887580568923</c:v>
                </c:pt>
                <c:pt idx="404">
                  <c:v>3.957251235121894</c:v>
                </c:pt>
                <c:pt idx="405">
                  <c:v>3.537087664501647</c:v>
                </c:pt>
                <c:pt idx="406">
                  <c:v>-4.6556342483480515</c:v>
                </c:pt>
                <c:pt idx="407">
                  <c:v>0.22409560598322043</c:v>
                </c:pt>
                <c:pt idx="408">
                  <c:v>-0.1621120575942221</c:v>
                </c:pt>
                <c:pt idx="409">
                  <c:v>-3.156543086708342</c:v>
                </c:pt>
                <c:pt idx="410">
                  <c:v>-3.2672996090074244</c:v>
                </c:pt>
                <c:pt idx="411">
                  <c:v>-5.229967036688122</c:v>
                </c:pt>
                <c:pt idx="412">
                  <c:v>-8.203013090750355</c:v>
                </c:pt>
                <c:pt idx="413">
                  <c:v>-3.2905824387837965</c:v>
                </c:pt>
                <c:pt idx="414">
                  <c:v>-0.10398172543859618</c:v>
                </c:pt>
                <c:pt idx="415">
                  <c:v>-6.032963724414665</c:v>
                </c:pt>
                <c:pt idx="416">
                  <c:v>-9.782547588806612</c:v>
                </c:pt>
                <c:pt idx="417">
                  <c:v>-3.662917803966793</c:v>
                </c:pt>
                <c:pt idx="418">
                  <c:v>-3.1133658268808437</c:v>
                </c:pt>
                <c:pt idx="419">
                  <c:v>-2.0125732088979396</c:v>
                </c:pt>
                <c:pt idx="420">
                  <c:v>-14.858229104229537</c:v>
                </c:pt>
                <c:pt idx="421">
                  <c:v>-2.7402574130705135</c:v>
                </c:pt>
                <c:pt idx="422">
                  <c:v>2.3854108062329784</c:v>
                </c:pt>
                <c:pt idx="423">
                  <c:v>21.488191445867866</c:v>
                </c:pt>
                <c:pt idx="424">
                  <c:v>-2.849545936635912</c:v>
                </c:pt>
                <c:pt idx="426">
                  <c:v>1.3303692597236065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1312256"/>
        <c:axId val="13374849"/>
      </c:scatterChart>
      <c:valAx>
        <c:axId val="3131225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4849"/>
        <c:crossesAt val="-80"/>
        <c:crossBetween val="midCat"/>
        <c:dispUnits/>
        <c:majorUnit val="200"/>
        <c:minorUnit val="100"/>
      </c:valAx>
      <c:valAx>
        <c:axId val="1337484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1225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625"/>
          <c:w val="0.96125"/>
          <c:h val="0.92825"/>
        </c:manualLayout>
      </c:layout>
      <c:scatterChart>
        <c:scatterStyle val="lineMarker"/>
        <c:varyColors val="0"/>
        <c:ser>
          <c:idx val="29"/>
          <c:order val="0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0"/>
          <c:order val="1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2"/>
          <c:tx>
            <c:v>SA01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DATATABLE!$M$4:$M$23</c:f>
              <c:numCache>
                <c:ptCount val="20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</c:numCache>
            </c:numRef>
          </c:xVal>
          <c:yVal>
            <c:numRef>
              <c:f>DATATABLE!$L$4:$L$23</c:f>
              <c:numCache>
                <c:ptCount val="20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8"/>
          <c:order val="10"/>
          <c:tx>
            <c:v>SA02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DATATABLE!$M$25:$M$49</c:f>
              <c:numCache>
                <c:ptCount val="25"/>
                <c:pt idx="0">
                  <c:v>4.84196928456316</c:v>
                </c:pt>
                <c:pt idx="1">
                  <c:v>5.798302650199612</c:v>
                </c:pt>
                <c:pt idx="2">
                  <c:v>7.561517285353058</c:v>
                </c:pt>
                <c:pt idx="3">
                  <c:v>9.356118894259188</c:v>
                </c:pt>
                <c:pt idx="4">
                  <c:v>13.023718091513151</c:v>
                </c:pt>
                <c:pt idx="5">
                  <c:v>16.33009894983789</c:v>
                </c:pt>
                <c:pt idx="6">
                  <c:v>15.78430070056927</c:v>
                </c:pt>
                <c:pt idx="7">
                  <c:v>16.61024100565625</c:v>
                </c:pt>
                <c:pt idx="8">
                  <c:v>17.354393821886106</c:v>
                </c:pt>
                <c:pt idx="9">
                  <c:v>17.20735354556253</c:v>
                </c:pt>
                <c:pt idx="10">
                  <c:v>18.49207165820756</c:v>
                </c:pt>
                <c:pt idx="11">
                  <c:v>61.12433641797451</c:v>
                </c:pt>
                <c:pt idx="12">
                  <c:v>81.81889603864495</c:v>
                </c:pt>
                <c:pt idx="13">
                  <c:v>108.06191825142747</c:v>
                </c:pt>
                <c:pt idx="14">
                  <c:v>158.25057493733487</c:v>
                </c:pt>
                <c:pt idx="15">
                  <c:v>164.32332719767712</c:v>
                </c:pt>
                <c:pt idx="16">
                  <c:v>166.01207055712686</c:v>
                </c:pt>
                <c:pt idx="17">
                  <c:v>167.57419203899966</c:v>
                </c:pt>
                <c:pt idx="18">
                  <c:v>170.88806050750077</c:v>
                </c:pt>
                <c:pt idx="19">
                  <c:v>184.07960272587886</c:v>
                </c:pt>
                <c:pt idx="20">
                  <c:v>306.89565109675607</c:v>
                </c:pt>
                <c:pt idx="21">
                  <c:v>311.8117318057024</c:v>
                </c:pt>
                <c:pt idx="22">
                  <c:v>312.96506237843255</c:v>
                </c:pt>
                <c:pt idx="23">
                  <c:v>532.3674151833517</c:v>
                </c:pt>
                <c:pt idx="24">
                  <c:v>1606.9868876403373</c:v>
                </c:pt>
              </c:numCache>
            </c:numRef>
          </c:xVal>
          <c:yVal>
            <c:numRef>
              <c:f>DATATABLE!$L$25:$L$49</c:f>
              <c:numCache>
                <c:ptCount val="25"/>
                <c:pt idx="0">
                  <c:v>8.073124476172566</c:v>
                </c:pt>
                <c:pt idx="1">
                  <c:v>6.337557720214359</c:v>
                </c:pt>
                <c:pt idx="2">
                  <c:v>4.052294899676045</c:v>
                </c:pt>
                <c:pt idx="3">
                  <c:v>9.458571196737964</c:v>
                </c:pt>
                <c:pt idx="4">
                  <c:v>10.666152613207114</c:v>
                </c:pt>
                <c:pt idx="5">
                  <c:v>4.292122710671008</c:v>
                </c:pt>
                <c:pt idx="6">
                  <c:v>8.934027295823022</c:v>
                </c:pt>
                <c:pt idx="7">
                  <c:v>8.72663351768308</c:v>
                </c:pt>
                <c:pt idx="8">
                  <c:v>7.3505661231579635</c:v>
                </c:pt>
                <c:pt idx="9">
                  <c:v>9.901530535433611</c:v>
                </c:pt>
                <c:pt idx="10">
                  <c:v>11.203679539050526</c:v>
                </c:pt>
                <c:pt idx="11">
                  <c:v>9.54358006324405</c:v>
                </c:pt>
                <c:pt idx="12">
                  <c:v>13.281155935384348</c:v>
                </c:pt>
                <c:pt idx="13">
                  <c:v>3.471861675438425</c:v>
                </c:pt>
                <c:pt idx="14">
                  <c:v>12.369679559801927</c:v>
                </c:pt>
                <c:pt idx="15">
                  <c:v>1.3741979618334448</c:v>
                </c:pt>
                <c:pt idx="16">
                  <c:v>4.065155001510589</c:v>
                </c:pt>
                <c:pt idx="17">
                  <c:v>5.353219816187948</c:v>
                </c:pt>
                <c:pt idx="18">
                  <c:v>2.6398917802686652</c:v>
                </c:pt>
                <c:pt idx="19">
                  <c:v>4.790282171697501</c:v>
                </c:pt>
                <c:pt idx="20">
                  <c:v>-4.495896625865382</c:v>
                </c:pt>
                <c:pt idx="21">
                  <c:v>-1.8897378818613315</c:v>
                </c:pt>
                <c:pt idx="22">
                  <c:v>-4.130391447885985</c:v>
                </c:pt>
                <c:pt idx="23">
                  <c:v>-4.102934866390929</c:v>
                </c:pt>
                <c:pt idx="24">
                  <c:v>2.900610293489513</c:v>
                </c:pt>
              </c:numCache>
            </c:numRef>
          </c:yVal>
          <c:smooth val="0"/>
        </c:ser>
        <c:ser>
          <c:idx val="9"/>
          <c:order val="11"/>
          <c:tx>
            <c:v>SA03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DATATABLE!$M$51:$M$77</c:f>
              <c:numCache>
                <c:ptCount val="27"/>
                <c:pt idx="0">
                  <c:v>9.496434026410427</c:v>
                </c:pt>
                <c:pt idx="1">
                  <c:v>12.03633952581877</c:v>
                </c:pt>
                <c:pt idx="2">
                  <c:v>58.29071263600447</c:v>
                </c:pt>
                <c:pt idx="3">
                  <c:v>58.29071263600447</c:v>
                </c:pt>
                <c:pt idx="4">
                  <c:v>107.108105121766</c:v>
                </c:pt>
                <c:pt idx="5">
                  <c:v>223.11739656207453</c:v>
                </c:pt>
                <c:pt idx="6">
                  <c:v>301.0177478340039</c:v>
                </c:pt>
                <c:pt idx="7">
                  <c:v>304.9715489557434</c:v>
                </c:pt>
                <c:pt idx="8">
                  <c:v>307.17334990056776</c:v>
                </c:pt>
                <c:pt idx="9">
                  <c:v>308.98466236004975</c:v>
                </c:pt>
                <c:pt idx="10">
                  <c:v>308.98466236004975</c:v>
                </c:pt>
                <c:pt idx="11">
                  <c:v>308.98466236004975</c:v>
                </c:pt>
                <c:pt idx="12">
                  <c:v>314.3705307176673</c:v>
                </c:pt>
                <c:pt idx="13">
                  <c:v>315.2400989761434</c:v>
                </c:pt>
                <c:pt idx="14">
                  <c:v>316.2614428048748</c:v>
                </c:pt>
                <c:pt idx="15">
                  <c:v>316.7461458706413</c:v>
                </c:pt>
                <c:pt idx="16">
                  <c:v>318.26986496782126</c:v>
                </c:pt>
                <c:pt idx="17">
                  <c:v>320.26170230361015</c:v>
                </c:pt>
                <c:pt idx="18">
                  <c:v>323.3658868686018</c:v>
                </c:pt>
                <c:pt idx="19">
                  <c:v>319.4629242946865</c:v>
                </c:pt>
                <c:pt idx="20">
                  <c:v>320.47181772468775</c:v>
                </c:pt>
                <c:pt idx="21">
                  <c:v>490.4926489757755</c:v>
                </c:pt>
                <c:pt idx="22">
                  <c:v>658.5853677640198</c:v>
                </c:pt>
                <c:pt idx="23">
                  <c:v>774.8203916021642</c:v>
                </c:pt>
                <c:pt idx="24">
                  <c:v>1504.96498570644</c:v>
                </c:pt>
                <c:pt idx="25">
                  <c:v>2830.958624244119</c:v>
                </c:pt>
                <c:pt idx="26">
                  <c:v>658.5853677640198</c:v>
                </c:pt>
              </c:numCache>
            </c:numRef>
          </c:xVal>
          <c:yVal>
            <c:numRef>
              <c:f>DATATABLE!$L$51:$L$77</c:f>
              <c:numCache>
                <c:ptCount val="27"/>
                <c:pt idx="0">
                  <c:v>5.877222838356654</c:v>
                </c:pt>
                <c:pt idx="1">
                  <c:v>2.330391553301591</c:v>
                </c:pt>
                <c:pt idx="2">
                  <c:v>-10.478300003156882</c:v>
                </c:pt>
                <c:pt idx="3">
                  <c:v>6.473385735691649</c:v>
                </c:pt>
                <c:pt idx="4">
                  <c:v>4.48675335740587</c:v>
                </c:pt>
                <c:pt idx="5">
                  <c:v>0.18574830919635343</c:v>
                </c:pt>
                <c:pt idx="6">
                  <c:v>-4.113232886322172</c:v>
                </c:pt>
                <c:pt idx="7">
                  <c:v>0.2523551992597899</c:v>
                </c:pt>
                <c:pt idx="8">
                  <c:v>-2.181315157332132</c:v>
                </c:pt>
                <c:pt idx="9">
                  <c:v>-5.025618260797416</c:v>
                </c:pt>
                <c:pt idx="10">
                  <c:v>-2.892834364634745</c:v>
                </c:pt>
                <c:pt idx="11">
                  <c:v>-0.11380936485419002</c:v>
                </c:pt>
                <c:pt idx="12">
                  <c:v>-1.2634252603946023</c:v>
                </c:pt>
                <c:pt idx="13">
                  <c:v>-7.53459748835419</c:v>
                </c:pt>
                <c:pt idx="14">
                  <c:v>-4.496864172007476</c:v>
                </c:pt>
                <c:pt idx="15">
                  <c:v>-1.4005458218055107</c:v>
                </c:pt>
                <c:pt idx="16">
                  <c:v>-4.052422131678136</c:v>
                </c:pt>
                <c:pt idx="17">
                  <c:v>-4.526028695857854</c:v>
                </c:pt>
                <c:pt idx="18">
                  <c:v>-1.0439028457362116</c:v>
                </c:pt>
                <c:pt idx="19">
                  <c:v>-4.013112610114745</c:v>
                </c:pt>
                <c:pt idx="20">
                  <c:v>-4.182682758124524</c:v>
                </c:pt>
                <c:pt idx="21">
                  <c:v>-6.175512822442465</c:v>
                </c:pt>
                <c:pt idx="22">
                  <c:v>8.639216893172907</c:v>
                </c:pt>
                <c:pt idx="23">
                  <c:v>2.084648846575642</c:v>
                </c:pt>
                <c:pt idx="24">
                  <c:v>-11.603458296416091</c:v>
                </c:pt>
                <c:pt idx="25">
                  <c:v>3.0382417905397743</c:v>
                </c:pt>
                <c:pt idx="26">
                  <c:v>-2.9683394501564218</c:v>
                </c:pt>
              </c:numCache>
            </c:numRef>
          </c:yVal>
          <c:smooth val="0"/>
        </c:ser>
        <c:ser>
          <c:idx val="10"/>
          <c:order val="12"/>
          <c:tx>
            <c:v>SA04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DATATABLE!$M$79:$M$95</c:f>
              <c:numCache>
                <c:ptCount val="17"/>
                <c:pt idx="0">
                  <c:v>8.055970574613003</c:v>
                </c:pt>
                <c:pt idx="1">
                  <c:v>6.028616543587824</c:v>
                </c:pt>
                <c:pt idx="2">
                  <c:v>11.9437347055833</c:v>
                </c:pt>
                <c:pt idx="3">
                  <c:v>14.000468281814776</c:v>
                </c:pt>
                <c:pt idx="4">
                  <c:v>14.94349030922675</c:v>
                </c:pt>
                <c:pt idx="5">
                  <c:v>16.11231304535947</c:v>
                </c:pt>
                <c:pt idx="6">
                  <c:v>16.92128418941684</c:v>
                </c:pt>
                <c:pt idx="7">
                  <c:v>81.84006871626521</c:v>
                </c:pt>
                <c:pt idx="8">
                  <c:v>81.84806786133584</c:v>
                </c:pt>
                <c:pt idx="9">
                  <c:v>84.20679854628129</c:v>
                </c:pt>
                <c:pt idx="10">
                  <c:v>84.73326743393359</c:v>
                </c:pt>
                <c:pt idx="11">
                  <c:v>107.68815366218709</c:v>
                </c:pt>
                <c:pt idx="12">
                  <c:v>157.02307022591722</c:v>
                </c:pt>
                <c:pt idx="13">
                  <c:v>223.72658861773056</c:v>
                </c:pt>
                <c:pt idx="14">
                  <c:v>268.0694634815786</c:v>
                </c:pt>
                <c:pt idx="15">
                  <c:v>309.35078132811594</c:v>
                </c:pt>
                <c:pt idx="16">
                  <c:v>324.8292082798389</c:v>
                </c:pt>
              </c:numCache>
            </c:numRef>
          </c:xVal>
          <c:yVal>
            <c:numRef>
              <c:f>DATATABLE!$L$79:$L$95</c:f>
              <c:numCache>
                <c:ptCount val="17"/>
                <c:pt idx="0">
                  <c:v>10.283430878181044</c:v>
                </c:pt>
                <c:pt idx="1">
                  <c:v>8.314764756095805</c:v>
                </c:pt>
                <c:pt idx="2">
                  <c:v>6.372665951267819</c:v>
                </c:pt>
                <c:pt idx="3">
                  <c:v>-0.8597788165773064</c:v>
                </c:pt>
                <c:pt idx="4">
                  <c:v>-8.830501651572975</c:v>
                </c:pt>
                <c:pt idx="5">
                  <c:v>8.670842450723448</c:v>
                </c:pt>
                <c:pt idx="6">
                  <c:v>5.53352982586217</c:v>
                </c:pt>
                <c:pt idx="7">
                  <c:v>7.113764050878134</c:v>
                </c:pt>
                <c:pt idx="8">
                  <c:v>10.124277419342498</c:v>
                </c:pt>
                <c:pt idx="9">
                  <c:v>7.894126295108527</c:v>
                </c:pt>
                <c:pt idx="10">
                  <c:v>9.34486063309068</c:v>
                </c:pt>
                <c:pt idx="11">
                  <c:v>7.714118519232293</c:v>
                </c:pt>
                <c:pt idx="12">
                  <c:v>6.496147916178784</c:v>
                </c:pt>
                <c:pt idx="13">
                  <c:v>1.7154129664135092</c:v>
                </c:pt>
                <c:pt idx="14">
                  <c:v>-6.0754115740632395</c:v>
                </c:pt>
                <c:pt idx="15">
                  <c:v>22.134835852349077</c:v>
                </c:pt>
                <c:pt idx="16">
                  <c:v>1.7868086395226073</c:v>
                </c:pt>
              </c:numCache>
            </c:numRef>
          </c:yVal>
          <c:smooth val="0"/>
        </c:ser>
        <c:ser>
          <c:idx val="16"/>
          <c:order val="13"/>
          <c:tx>
            <c:v>SA05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DATATABLE!$M$97:$M$114</c:f>
              <c:numCache>
                <c:ptCount val="18"/>
                <c:pt idx="0">
                  <c:v>14.896908031737885</c:v>
                </c:pt>
                <c:pt idx="1">
                  <c:v>104.50386624420277</c:v>
                </c:pt>
                <c:pt idx="2">
                  <c:v>115.7477284705674</c:v>
                </c:pt>
                <c:pt idx="3">
                  <c:v>124.11772929304364</c:v>
                </c:pt>
                <c:pt idx="4">
                  <c:v>126.89118515688519</c:v>
                </c:pt>
                <c:pt idx="5">
                  <c:v>128.9763454719795</c:v>
                </c:pt>
                <c:pt idx="6">
                  <c:v>137.87708898422093</c:v>
                </c:pt>
                <c:pt idx="7">
                  <c:v>250.57679945448425</c:v>
                </c:pt>
                <c:pt idx="8">
                  <c:v>284.349344269183</c:v>
                </c:pt>
                <c:pt idx="9">
                  <c:v>294.66930588641884</c:v>
                </c:pt>
                <c:pt idx="10">
                  <c:v>300.80138241887886</c:v>
                </c:pt>
                <c:pt idx="11">
                  <c:v>364.874550922831</c:v>
                </c:pt>
                <c:pt idx="12">
                  <c:v>306.131640350965</c:v>
                </c:pt>
                <c:pt idx="13">
                  <c:v>400.09431214831244</c:v>
                </c:pt>
                <c:pt idx="14">
                  <c:v>835.8168340672178</c:v>
                </c:pt>
                <c:pt idx="15">
                  <c:v>1025.6839037039138</c:v>
                </c:pt>
                <c:pt idx="16">
                  <c:v>1332.5227425033313</c:v>
                </c:pt>
                <c:pt idx="17">
                  <c:v>132.11524940165458</c:v>
                </c:pt>
              </c:numCache>
            </c:numRef>
          </c:xVal>
          <c:yVal>
            <c:numRef>
              <c:f>DATATABLE!$L$97:$L$114</c:f>
              <c:numCache>
                <c:ptCount val="18"/>
                <c:pt idx="0">
                  <c:v>7.245776419652382</c:v>
                </c:pt>
                <c:pt idx="1">
                  <c:v>6.6472423463062915</c:v>
                </c:pt>
                <c:pt idx="2">
                  <c:v>7.359760856128527</c:v>
                </c:pt>
                <c:pt idx="3">
                  <c:v>11.127513060350847</c:v>
                </c:pt>
                <c:pt idx="4">
                  <c:v>13.715017507757477</c:v>
                </c:pt>
                <c:pt idx="5">
                  <c:v>9.09581877550556</c:v>
                </c:pt>
                <c:pt idx="6">
                  <c:v>9.929906901386154</c:v>
                </c:pt>
                <c:pt idx="7">
                  <c:v>-0.8804630777789153</c:v>
                </c:pt>
                <c:pt idx="8">
                  <c:v>-3.5477038508921153</c:v>
                </c:pt>
                <c:pt idx="9">
                  <c:v>6.4971929960170085</c:v>
                </c:pt>
                <c:pt idx="10">
                  <c:v>12.164955877855022</c:v>
                </c:pt>
                <c:pt idx="11">
                  <c:v>0.5810678927390172</c:v>
                </c:pt>
                <c:pt idx="12">
                  <c:v>4.886845480351098</c:v>
                </c:pt>
                <c:pt idx="13">
                  <c:v>-8.354648592223368</c:v>
                </c:pt>
                <c:pt idx="14">
                  <c:v>5.463474940709289</c:v>
                </c:pt>
                <c:pt idx="15">
                  <c:v>5.636018953549015</c:v>
                </c:pt>
                <c:pt idx="16">
                  <c:v>11.396562214089112</c:v>
                </c:pt>
                <c:pt idx="17">
                  <c:v>10.914821406299602</c:v>
                </c:pt>
              </c:numCache>
            </c:numRef>
          </c:yVal>
          <c:smooth val="0"/>
        </c:ser>
        <c:ser>
          <c:idx val="11"/>
          <c:order val="14"/>
          <c:tx>
            <c:v>SA06-13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(DATATABLE!$M$116:$M$225,DATATABLE!$M$227:$M$293)</c:f>
              <c:numCache>
                <c:ptCount val="177"/>
                <c:pt idx="0">
                  <c:v>458.90336529935814</c:v>
                </c:pt>
                <c:pt idx="1">
                  <c:v>9.777293331753352</c:v>
                </c:pt>
                <c:pt idx="2">
                  <c:v>60.88827960518414</c:v>
                </c:pt>
                <c:pt idx="3">
                  <c:v>72.77703699722493</c:v>
                </c:pt>
                <c:pt idx="4">
                  <c:v>174.36638388833845</c:v>
                </c:pt>
                <c:pt idx="5">
                  <c:v>504.07342794296835</c:v>
                </c:pt>
                <c:pt idx="6">
                  <c:v>390.6703882945913</c:v>
                </c:pt>
                <c:pt idx="7">
                  <c:v>135.18523341859006</c:v>
                </c:pt>
                <c:pt idx="8">
                  <c:v>358.50900011144967</c:v>
                </c:pt>
                <c:pt idx="9">
                  <c:v>381.39446805062215</c:v>
                </c:pt>
                <c:pt idx="10">
                  <c:v>200.06660833397902</c:v>
                </c:pt>
                <c:pt idx="11">
                  <c:v>180.31854353342845</c:v>
                </c:pt>
                <c:pt idx="12">
                  <c:v>99.96992723633534</c:v>
                </c:pt>
                <c:pt idx="13">
                  <c:v>107.3977063392533</c:v>
                </c:pt>
                <c:pt idx="14">
                  <c:v>267.27520000634473</c:v>
                </c:pt>
                <c:pt idx="15">
                  <c:v>3426.8752942804776</c:v>
                </c:pt>
                <c:pt idx="16">
                  <c:v>300.3780982276413</c:v>
                </c:pt>
                <c:pt idx="17">
                  <c:v>457.97692022888424</c:v>
                </c:pt>
                <c:pt idx="18">
                  <c:v>255.8400574912978</c:v>
                </c:pt>
                <c:pt idx="19">
                  <c:v>9</c:v>
                </c:pt>
                <c:pt idx="21">
                  <c:v>9.734130103977508</c:v>
                </c:pt>
                <c:pt idx="22">
                  <c:v>6.389760161932296</c:v>
                </c:pt>
                <c:pt idx="23">
                  <c:v>13.552131160655831</c:v>
                </c:pt>
                <c:pt idx="24">
                  <c:v>63.28533953179898</c:v>
                </c:pt>
                <c:pt idx="25">
                  <c:v>83.74832842096606</c:v>
                </c:pt>
                <c:pt idx="26">
                  <c:v>123.97260911176137</c:v>
                </c:pt>
                <c:pt idx="27">
                  <c:v>157.72100635486635</c:v>
                </c:pt>
                <c:pt idx="28">
                  <c:v>180.45317305303612</c:v>
                </c:pt>
                <c:pt idx="29">
                  <c:v>187.55023807941996</c:v>
                </c:pt>
                <c:pt idx="30">
                  <c:v>189.1880046348018</c:v>
                </c:pt>
                <c:pt idx="31">
                  <c:v>199.861890161165</c:v>
                </c:pt>
                <c:pt idx="32">
                  <c:v>214.41790037284744</c:v>
                </c:pt>
                <c:pt idx="33">
                  <c:v>266.07694839351694</c:v>
                </c:pt>
                <c:pt idx="34">
                  <c:v>286.20474495208344</c:v>
                </c:pt>
                <c:pt idx="35">
                  <c:v>262.63536556668566</c:v>
                </c:pt>
                <c:pt idx="36">
                  <c:v>267.2974975475234</c:v>
                </c:pt>
                <c:pt idx="37">
                  <c:v>298.5156933726457</c:v>
                </c:pt>
                <c:pt idx="38">
                  <c:v>349.46420390242696</c:v>
                </c:pt>
                <c:pt idx="39">
                  <c:v>398.9777103376584</c:v>
                </c:pt>
                <c:pt idx="40">
                  <c:v>441.9901058783509</c:v>
                </c:pt>
                <c:pt idx="41">
                  <c:v>446.7292577072912</c:v>
                </c:pt>
                <c:pt idx="42">
                  <c:v>477.6641089623421</c:v>
                </c:pt>
                <c:pt idx="43">
                  <c:v>557.5121740123236</c:v>
                </c:pt>
                <c:pt idx="44">
                  <c:v>767.5409683449326</c:v>
                </c:pt>
                <c:pt idx="45">
                  <c:v>1013.9761044736795</c:v>
                </c:pt>
                <c:pt idx="46">
                  <c:v>1416.477998999447</c:v>
                </c:pt>
                <c:pt idx="47">
                  <c:v>1314.9413464853476</c:v>
                </c:pt>
                <c:pt idx="49">
                  <c:v>9.735720699260353</c:v>
                </c:pt>
                <c:pt idx="50">
                  <c:v>254.9850269622564</c:v>
                </c:pt>
                <c:pt idx="51">
                  <c:v>263.2314981436862</c:v>
                </c:pt>
                <c:pt idx="52">
                  <c:v>624.0676617669665</c:v>
                </c:pt>
                <c:pt idx="53">
                  <c:v>357.31635710775845</c:v>
                </c:pt>
                <c:pt idx="54">
                  <c:v>205.39513585691216</c:v>
                </c:pt>
                <c:pt idx="55">
                  <c:v>1103.3054622875848</c:v>
                </c:pt>
                <c:pt idx="56">
                  <c:v>641.5580629324177</c:v>
                </c:pt>
                <c:pt idx="57">
                  <c:v>62.54729235068835</c:v>
                </c:pt>
                <c:pt idx="58">
                  <c:v>297.24298591386287</c:v>
                </c:pt>
                <c:pt idx="59">
                  <c:v>454.8793003305606</c:v>
                </c:pt>
                <c:pt idx="60">
                  <c:v>106.70572279795383</c:v>
                </c:pt>
                <c:pt idx="61">
                  <c:v>181.0947293280174</c:v>
                </c:pt>
                <c:pt idx="62">
                  <c:v>461.49832819963984</c:v>
                </c:pt>
                <c:pt idx="63">
                  <c:v>389.87523226267746</c:v>
                </c:pt>
                <c:pt idx="64">
                  <c:v>1108.958010626133</c:v>
                </c:pt>
                <c:pt idx="65">
                  <c:v>564.8725289534053</c:v>
                </c:pt>
                <c:pt idx="66">
                  <c:v>1031.6739008502884</c:v>
                </c:pt>
                <c:pt idx="67">
                  <c:v>2082.376500877067</c:v>
                </c:pt>
                <c:pt idx="68">
                  <c:v>587.8713216880064</c:v>
                </c:pt>
                <c:pt idx="69">
                  <c:v>537.8888369892529</c:v>
                </c:pt>
                <c:pt idx="71">
                  <c:v>12.095199566797511</c:v>
                </c:pt>
                <c:pt idx="72">
                  <c:v>63.26358764628513</c:v>
                </c:pt>
                <c:pt idx="73">
                  <c:v>84.45811132762334</c:v>
                </c:pt>
                <c:pt idx="74">
                  <c:v>125.3339154040726</c:v>
                </c:pt>
                <c:pt idx="75">
                  <c:v>131.74641968061212</c:v>
                </c:pt>
                <c:pt idx="76">
                  <c:v>186.08011176311237</c:v>
                </c:pt>
                <c:pt idx="77">
                  <c:v>189.5038058404295</c:v>
                </c:pt>
                <c:pt idx="78">
                  <c:v>243.40571397809282</c:v>
                </c:pt>
                <c:pt idx="79">
                  <c:v>260.23942811692723</c:v>
                </c:pt>
                <c:pt idx="80">
                  <c:v>271.46648357643693</c:v>
                </c:pt>
                <c:pt idx="81">
                  <c:v>314.91830094945414</c:v>
                </c:pt>
                <c:pt idx="82">
                  <c:v>317.49236314123044</c:v>
                </c:pt>
                <c:pt idx="83">
                  <c:v>362.9381571937058</c:v>
                </c:pt>
                <c:pt idx="84">
                  <c:v>373.2897881679137</c:v>
                </c:pt>
                <c:pt idx="85">
                  <c:v>470.50167108128886</c:v>
                </c:pt>
                <c:pt idx="86">
                  <c:v>476.64064168630523</c:v>
                </c:pt>
                <c:pt idx="87">
                  <c:v>646.2034307355477</c:v>
                </c:pt>
                <c:pt idx="88">
                  <c:v>1051.0690433654274</c:v>
                </c:pt>
                <c:pt idx="89">
                  <c:v>1851.7362403947059</c:v>
                </c:pt>
                <c:pt idx="90">
                  <c:v>2667.5671662029</c:v>
                </c:pt>
                <c:pt idx="92">
                  <c:v>105.54493371034462</c:v>
                </c:pt>
                <c:pt idx="93">
                  <c:v>256.27072775032394</c:v>
                </c:pt>
                <c:pt idx="94">
                  <c:v>84.79761699178731</c:v>
                </c:pt>
                <c:pt idx="95">
                  <c:v>155.13126838325914</c:v>
                </c:pt>
                <c:pt idx="96">
                  <c:v>1032.566332034793</c:v>
                </c:pt>
                <c:pt idx="97">
                  <c:v>253.49483542969693</c:v>
                </c:pt>
                <c:pt idx="98">
                  <c:v>357.66366818877685</c:v>
                </c:pt>
                <c:pt idx="99">
                  <c:v>261.7466640320889</c:v>
                </c:pt>
                <c:pt idx="100">
                  <c:v>255.49532214918528</c:v>
                </c:pt>
                <c:pt idx="101">
                  <c:v>489.91575163484936</c:v>
                </c:pt>
                <c:pt idx="102">
                  <c:v>310.82208065083995</c:v>
                </c:pt>
                <c:pt idx="103">
                  <c:v>1108.6675486802606</c:v>
                </c:pt>
                <c:pt idx="104">
                  <c:v>166.49098337138093</c:v>
                </c:pt>
                <c:pt idx="105">
                  <c:v>296.36139813177635</c:v>
                </c:pt>
                <c:pt idx="106">
                  <c:v>462.2948681897544</c:v>
                </c:pt>
                <c:pt idx="107">
                  <c:v>244.69502869046022</c:v>
                </c:pt>
                <c:pt idx="108">
                  <c:v>108.61677528260297</c:v>
                </c:pt>
                <c:pt idx="109">
                  <c:v>49.84772623574487</c:v>
                </c:pt>
                <c:pt idx="110">
                  <c:v>6.921008863663069</c:v>
                </c:pt>
                <c:pt idx="111">
                  <c:v>67.26808665044771</c:v>
                </c:pt>
                <c:pt idx="112">
                  <c:v>89.25795592443549</c:v>
                </c:pt>
                <c:pt idx="113">
                  <c:v>110.82814685902581</c:v>
                </c:pt>
                <c:pt idx="114">
                  <c:v>275.7887772792628</c:v>
                </c:pt>
                <c:pt idx="115">
                  <c:v>366.74336096926385</c:v>
                </c:pt>
                <c:pt idx="116">
                  <c:v>363.47041707114283</c:v>
                </c:pt>
                <c:pt idx="117">
                  <c:v>114.67737862739412</c:v>
                </c:pt>
                <c:pt idx="118">
                  <c:v>126.40977371700458</c:v>
                </c:pt>
                <c:pt idx="119">
                  <c:v>160.34086849736175</c:v>
                </c:pt>
                <c:pt idx="120">
                  <c:v>258.28119066282176</c:v>
                </c:pt>
                <c:pt idx="121">
                  <c:v>171.2183209516355</c:v>
                </c:pt>
                <c:pt idx="122">
                  <c:v>184.04265426322627</c:v>
                </c:pt>
                <c:pt idx="123">
                  <c:v>1027.0238396270977</c:v>
                </c:pt>
                <c:pt idx="124">
                  <c:v>1696.497619957779</c:v>
                </c:pt>
                <c:pt idx="125">
                  <c:v>245.2225188349622</c:v>
                </c:pt>
                <c:pt idx="126">
                  <c:v>409.07705695405986</c:v>
                </c:pt>
                <c:pt idx="127">
                  <c:v>191.99565444043597</c:v>
                </c:pt>
                <c:pt idx="128">
                  <c:v>291.156626736717</c:v>
                </c:pt>
                <c:pt idx="130">
                  <c:v>7.650458636738638</c:v>
                </c:pt>
                <c:pt idx="131">
                  <c:v>129.45412901090708</c:v>
                </c:pt>
                <c:pt idx="132">
                  <c:v>108.07772721276385</c:v>
                </c:pt>
                <c:pt idx="133">
                  <c:v>69.94905487828727</c:v>
                </c:pt>
                <c:pt idx="134">
                  <c:v>308.7832635276484</c:v>
                </c:pt>
                <c:pt idx="135">
                  <c:v>254.51827443545514</c:v>
                </c:pt>
                <c:pt idx="136">
                  <c:v>189.0117897471666</c:v>
                </c:pt>
                <c:pt idx="137">
                  <c:v>393.53382375241785</c:v>
                </c:pt>
                <c:pt idx="138">
                  <c:v>197.30701114364584</c:v>
                </c:pt>
                <c:pt idx="139">
                  <c:v>2683.159908811693</c:v>
                </c:pt>
                <c:pt idx="140">
                  <c:v>11.77582742058223</c:v>
                </c:pt>
                <c:pt idx="141">
                  <c:v>113.19556091631787</c:v>
                </c:pt>
                <c:pt idx="142">
                  <c:v>367.27785135691244</c:v>
                </c:pt>
                <c:pt idx="143">
                  <c:v>369.826345374081</c:v>
                </c:pt>
                <c:pt idx="144">
                  <c:v>166.0877810634031</c:v>
                </c:pt>
                <c:pt idx="145">
                  <c:v>313.77957918893617</c:v>
                </c:pt>
                <c:pt idx="146">
                  <c:v>488.8369950975626</c:v>
                </c:pt>
                <c:pt idx="147">
                  <c:v>355.6364416403769</c:v>
                </c:pt>
                <c:pt idx="148">
                  <c:v>184.15535920712014</c:v>
                </c:pt>
                <c:pt idx="149">
                  <c:v>276.18755501096206</c:v>
                </c:pt>
                <c:pt idx="150">
                  <c:v>1084.477546101236</c:v>
                </c:pt>
                <c:pt idx="152">
                  <c:v>197.3785673176917</c:v>
                </c:pt>
                <c:pt idx="153">
                  <c:v>13.198723874319025</c:v>
                </c:pt>
                <c:pt idx="154">
                  <c:v>467.2646211580931</c:v>
                </c:pt>
                <c:pt idx="155">
                  <c:v>192.1216838887034</c:v>
                </c:pt>
                <c:pt idx="156">
                  <c:v>753.3304046543884</c:v>
                </c:pt>
                <c:pt idx="157">
                  <c:v>17.441944122783806</c:v>
                </c:pt>
                <c:pt idx="158">
                  <c:v>183.25296412836968</c:v>
                </c:pt>
                <c:pt idx="159">
                  <c:v>186.87945175692352</c:v>
                </c:pt>
                <c:pt idx="160">
                  <c:v>354.51467021884173</c:v>
                </c:pt>
                <c:pt idx="161">
                  <c:v>243.33302020896627</c:v>
                </c:pt>
                <c:pt idx="162">
                  <c:v>187.4997004259541</c:v>
                </c:pt>
                <c:pt idx="163">
                  <c:v>359.1099373457387</c:v>
                </c:pt>
                <c:pt idx="164">
                  <c:v>233.47413272871242</c:v>
                </c:pt>
                <c:pt idx="165">
                  <c:v>185.87752589044425</c:v>
                </c:pt>
                <c:pt idx="166">
                  <c:v>990.1331737431067</c:v>
                </c:pt>
                <c:pt idx="167">
                  <c:v>188.58900378574646</c:v>
                </c:pt>
                <c:pt idx="168">
                  <c:v>3.7129633455161666</c:v>
                </c:pt>
                <c:pt idx="169">
                  <c:v>461.07645019730944</c:v>
                </c:pt>
                <c:pt idx="170">
                  <c:v>92.81205350089887</c:v>
                </c:pt>
                <c:pt idx="171">
                  <c:v>462.9323818339165</c:v>
                </c:pt>
                <c:pt idx="172">
                  <c:v>255.4916820802942</c:v>
                </c:pt>
                <c:pt idx="173">
                  <c:v>158.68256488678114</c:v>
                </c:pt>
                <c:pt idx="174">
                  <c:v>520.5245286731644</c:v>
                </c:pt>
                <c:pt idx="175">
                  <c:v>470.2944112056564</c:v>
                </c:pt>
                <c:pt idx="176">
                  <c:v>195.78423533825026</c:v>
                </c:pt>
              </c:numCache>
            </c:numRef>
          </c:xVal>
          <c:yVal>
            <c:numRef>
              <c:f>(DATATABLE!$L$116:$L$225,DATATABLE!$L$227:$L$293)</c:f>
              <c:numCache>
                <c:ptCount val="177"/>
                <c:pt idx="0">
                  <c:v>16.105189890109095</c:v>
                </c:pt>
                <c:pt idx="1">
                  <c:v>8.21093842854923</c:v>
                </c:pt>
                <c:pt idx="2">
                  <c:v>0.8932077174531365</c:v>
                </c:pt>
                <c:pt idx="3">
                  <c:v>-8.886796870801428</c:v>
                </c:pt>
                <c:pt idx="4">
                  <c:v>-0.2431843993585765</c:v>
                </c:pt>
                <c:pt idx="5">
                  <c:v>-3.5078282608355336</c:v>
                </c:pt>
                <c:pt idx="6">
                  <c:v>-3.3899774610687503</c:v>
                </c:pt>
                <c:pt idx="7">
                  <c:v>9.43736422754613</c:v>
                </c:pt>
                <c:pt idx="8">
                  <c:v>5.106575281327607</c:v>
                </c:pt>
                <c:pt idx="9">
                  <c:v>1.8641263566091297</c:v>
                </c:pt>
                <c:pt idx="10">
                  <c:v>-3.583876418746491</c:v>
                </c:pt>
                <c:pt idx="11">
                  <c:v>-1.9803398437431514</c:v>
                </c:pt>
                <c:pt idx="12">
                  <c:v>2.3923261643435714</c:v>
                </c:pt>
                <c:pt idx="13">
                  <c:v>4.710848689590018</c:v>
                </c:pt>
                <c:pt idx="14">
                  <c:v>-2.5588683702712176</c:v>
                </c:pt>
                <c:pt idx="15">
                  <c:v>0.9002181536424729</c:v>
                </c:pt>
                <c:pt idx="16">
                  <c:v>5.472380726120639</c:v>
                </c:pt>
                <c:pt idx="17">
                  <c:v>-3.2446476967026525</c:v>
                </c:pt>
                <c:pt idx="18">
                  <c:v>-15.095928671963987</c:v>
                </c:pt>
                <c:pt idx="19">
                  <c:v>3.091091828505731</c:v>
                </c:pt>
                <c:pt idx="21">
                  <c:v>2.662907242571321</c:v>
                </c:pt>
                <c:pt idx="22">
                  <c:v>7.9408855184662555</c:v>
                </c:pt>
                <c:pt idx="23">
                  <c:v>11.526767406876726</c:v>
                </c:pt>
                <c:pt idx="24">
                  <c:v>0.9953825743972182</c:v>
                </c:pt>
                <c:pt idx="25">
                  <c:v>10.700292484676943</c:v>
                </c:pt>
                <c:pt idx="26">
                  <c:v>8.534024785628347</c:v>
                </c:pt>
                <c:pt idx="27">
                  <c:v>-5.806853680360958</c:v>
                </c:pt>
                <c:pt idx="28">
                  <c:v>-1.5073668116702084</c:v>
                </c:pt>
                <c:pt idx="29">
                  <c:v>-0.6412870911040265</c:v>
                </c:pt>
                <c:pt idx="30">
                  <c:v>2.42097969965691</c:v>
                </c:pt>
                <c:pt idx="31">
                  <c:v>4.451466083267607</c:v>
                </c:pt>
                <c:pt idx="32">
                  <c:v>-2.2462988363366696</c:v>
                </c:pt>
                <c:pt idx="33">
                  <c:v>-9.09224106466513</c:v>
                </c:pt>
                <c:pt idx="34">
                  <c:v>1.0263001128821607</c:v>
                </c:pt>
                <c:pt idx="35">
                  <c:v>-4.082896143469928</c:v>
                </c:pt>
                <c:pt idx="36">
                  <c:v>-5.07233198011683</c:v>
                </c:pt>
                <c:pt idx="37">
                  <c:v>1.089423413475376</c:v>
                </c:pt>
                <c:pt idx="38">
                  <c:v>3.9349261415414274</c:v>
                </c:pt>
                <c:pt idx="39">
                  <c:v>-2.8735675785048995</c:v>
                </c:pt>
                <c:pt idx="40">
                  <c:v>-6.471335264158463</c:v>
                </c:pt>
                <c:pt idx="41">
                  <c:v>0.9005196418346622</c:v>
                </c:pt>
                <c:pt idx="42">
                  <c:v>-2.3133701190744214</c:v>
                </c:pt>
                <c:pt idx="43">
                  <c:v>-27.312193710531087</c:v>
                </c:pt>
                <c:pt idx="44">
                  <c:v>-0.0530123518346588</c:v>
                </c:pt>
                <c:pt idx="45">
                  <c:v>9.816451768208978</c:v>
                </c:pt>
                <c:pt idx="46">
                  <c:v>9.474354655318074</c:v>
                </c:pt>
                <c:pt idx="47">
                  <c:v>-5.7458668448936665</c:v>
                </c:pt>
                <c:pt idx="49">
                  <c:v>8.106620370115536</c:v>
                </c:pt>
                <c:pt idx="50">
                  <c:v>-6.150428310323886</c:v>
                </c:pt>
                <c:pt idx="51">
                  <c:v>-10.776233456339623</c:v>
                </c:pt>
                <c:pt idx="52">
                  <c:v>0.8423852234043843</c:v>
                </c:pt>
                <c:pt idx="53">
                  <c:v>-2.619147419964075</c:v>
                </c:pt>
                <c:pt idx="54">
                  <c:v>-0.600046979924685</c:v>
                </c:pt>
                <c:pt idx="55">
                  <c:v>3.108301895330711</c:v>
                </c:pt>
                <c:pt idx="56">
                  <c:v>-1.1051451108842432</c:v>
                </c:pt>
                <c:pt idx="57">
                  <c:v>2.1647176648445834</c:v>
                </c:pt>
                <c:pt idx="58">
                  <c:v>3.4991914393192927</c:v>
                </c:pt>
                <c:pt idx="59">
                  <c:v>-2.5227244702283</c:v>
                </c:pt>
                <c:pt idx="60">
                  <c:v>4.010331084200213</c:v>
                </c:pt>
                <c:pt idx="61">
                  <c:v>-3.9927523020641074</c:v>
                </c:pt>
                <c:pt idx="62">
                  <c:v>0.3363744539100815</c:v>
                </c:pt>
                <c:pt idx="63">
                  <c:v>0.3257813324334162</c:v>
                </c:pt>
                <c:pt idx="64">
                  <c:v>2.9119537117320062</c:v>
                </c:pt>
                <c:pt idx="65">
                  <c:v>-17.604226251277357</c:v>
                </c:pt>
                <c:pt idx="66">
                  <c:v>5.491241043444094</c:v>
                </c:pt>
                <c:pt idx="67">
                  <c:v>-3.0206844895538607</c:v>
                </c:pt>
                <c:pt idx="68">
                  <c:v>-11.282339103925976</c:v>
                </c:pt>
                <c:pt idx="69">
                  <c:v>-3.234997365442994</c:v>
                </c:pt>
                <c:pt idx="71">
                  <c:v>9.274271610803275</c:v>
                </c:pt>
                <c:pt idx="72">
                  <c:v>3.9478561912123835</c:v>
                </c:pt>
                <c:pt idx="73">
                  <c:v>1.2726345247463293</c:v>
                </c:pt>
                <c:pt idx="74">
                  <c:v>7.068295177223049</c:v>
                </c:pt>
                <c:pt idx="75">
                  <c:v>2.860382447062192</c:v>
                </c:pt>
                <c:pt idx="76">
                  <c:v>-4.989385617726017</c:v>
                </c:pt>
                <c:pt idx="77">
                  <c:v>-7.0519950337851975</c:v>
                </c:pt>
                <c:pt idx="78">
                  <c:v>-7.002211615171029</c:v>
                </c:pt>
                <c:pt idx="79">
                  <c:v>-7.206890035586745</c:v>
                </c:pt>
                <c:pt idx="80">
                  <c:v>-2.7378783623341016</c:v>
                </c:pt>
                <c:pt idx="81">
                  <c:v>-0.5575150200872965</c:v>
                </c:pt>
                <c:pt idx="82">
                  <c:v>3.3039141645599726</c:v>
                </c:pt>
                <c:pt idx="83">
                  <c:v>-1.5308741217697992</c:v>
                </c:pt>
                <c:pt idx="84">
                  <c:v>1.722063778026061</c:v>
                </c:pt>
                <c:pt idx="85">
                  <c:v>-1.4762920694818777</c:v>
                </c:pt>
                <c:pt idx="86">
                  <c:v>-2.1188764436682836</c:v>
                </c:pt>
                <c:pt idx="87">
                  <c:v>3.2379154942133495</c:v>
                </c:pt>
                <c:pt idx="88">
                  <c:v>7.43418826966744</c:v>
                </c:pt>
                <c:pt idx="89">
                  <c:v>-8.523209617472238</c:v>
                </c:pt>
                <c:pt idx="90">
                  <c:v>7.5586786802187325</c:v>
                </c:pt>
                <c:pt idx="92">
                  <c:v>5.662155475224838</c:v>
                </c:pt>
                <c:pt idx="93">
                  <c:v>-1.0300845474894522</c:v>
                </c:pt>
                <c:pt idx="94">
                  <c:v>6.197137784841632</c:v>
                </c:pt>
                <c:pt idx="95">
                  <c:v>5.633922734923668</c:v>
                </c:pt>
                <c:pt idx="96">
                  <c:v>9.515447898104412</c:v>
                </c:pt>
                <c:pt idx="97">
                  <c:v>-7.285107862809693</c:v>
                </c:pt>
                <c:pt idx="98">
                  <c:v>6.041082811171527</c:v>
                </c:pt>
                <c:pt idx="99">
                  <c:v>-3.6230938910483355</c:v>
                </c:pt>
                <c:pt idx="100">
                  <c:v>-5.33805454049432</c:v>
                </c:pt>
                <c:pt idx="101">
                  <c:v>-1.1634199869256185</c:v>
                </c:pt>
                <c:pt idx="102">
                  <c:v>4.241450646144428</c:v>
                </c:pt>
                <c:pt idx="103">
                  <c:v>21.92190264848657</c:v>
                </c:pt>
                <c:pt idx="104">
                  <c:v>2.2915001364901313</c:v>
                </c:pt>
                <c:pt idx="105">
                  <c:v>2.656731575466952</c:v>
                </c:pt>
                <c:pt idx="106">
                  <c:v>12.872964892761996</c:v>
                </c:pt>
                <c:pt idx="107">
                  <c:v>-8.788930883998036</c:v>
                </c:pt>
                <c:pt idx="108">
                  <c:v>6.954350104807804</c:v>
                </c:pt>
                <c:pt idx="109">
                  <c:v>9.780216020502142</c:v>
                </c:pt>
                <c:pt idx="110">
                  <c:v>9.401749991570263</c:v>
                </c:pt>
                <c:pt idx="111">
                  <c:v>5.94471721578591</c:v>
                </c:pt>
                <c:pt idx="112">
                  <c:v>5.026432436003069</c:v>
                </c:pt>
                <c:pt idx="113">
                  <c:v>8.640013053392881</c:v>
                </c:pt>
                <c:pt idx="114">
                  <c:v>-1.2220664399051013</c:v>
                </c:pt>
                <c:pt idx="115">
                  <c:v>0.6093810418653416</c:v>
                </c:pt>
                <c:pt idx="116">
                  <c:v>-1.0078635447160706</c:v>
                </c:pt>
                <c:pt idx="117">
                  <c:v>5.998644293433752</c:v>
                </c:pt>
                <c:pt idx="118">
                  <c:v>5.426616701144392</c:v>
                </c:pt>
                <c:pt idx="119">
                  <c:v>7.351108680434847</c:v>
                </c:pt>
                <c:pt idx="120">
                  <c:v>-13.998575187572326</c:v>
                </c:pt>
                <c:pt idx="121">
                  <c:v>1.7775500988840058</c:v>
                </c:pt>
                <c:pt idx="122">
                  <c:v>-2.4540570132166826</c:v>
                </c:pt>
                <c:pt idx="123">
                  <c:v>6.23446547991433</c:v>
                </c:pt>
                <c:pt idx="124">
                  <c:v>5.545864380113485</c:v>
                </c:pt>
                <c:pt idx="125">
                  <c:v>-5.977153145887116</c:v>
                </c:pt>
                <c:pt idx="126">
                  <c:v>-1.2632677519372144</c:v>
                </c:pt>
                <c:pt idx="127">
                  <c:v>0.6948535464249332</c:v>
                </c:pt>
                <c:pt idx="128">
                  <c:v>-1.3737981317027088</c:v>
                </c:pt>
                <c:pt idx="130">
                  <c:v>10.441922220720024</c:v>
                </c:pt>
                <c:pt idx="131">
                  <c:v>6.103202175321875</c:v>
                </c:pt>
                <c:pt idx="132">
                  <c:v>6.10823555682236</c:v>
                </c:pt>
                <c:pt idx="133">
                  <c:v>5.338506541829079</c:v>
                </c:pt>
                <c:pt idx="134">
                  <c:v>-3.2263422581843235</c:v>
                </c:pt>
                <c:pt idx="135">
                  <c:v>-11.524907261075379</c:v>
                </c:pt>
                <c:pt idx="136">
                  <c:v>-2.677468465548084</c:v>
                </c:pt>
                <c:pt idx="137">
                  <c:v>-3.366564333589751</c:v>
                </c:pt>
                <c:pt idx="138">
                  <c:v>-1.705071528363656</c:v>
                </c:pt>
                <c:pt idx="139">
                  <c:v>-8.482410917209604</c:v>
                </c:pt>
                <c:pt idx="140">
                  <c:v>8.387177563181947</c:v>
                </c:pt>
                <c:pt idx="141">
                  <c:v>6.809011685044196</c:v>
                </c:pt>
                <c:pt idx="142">
                  <c:v>-1.80217326354506</c:v>
                </c:pt>
                <c:pt idx="143">
                  <c:v>-0.3694832623831974</c:v>
                </c:pt>
                <c:pt idx="144">
                  <c:v>0.7044748135512695</c:v>
                </c:pt>
                <c:pt idx="145">
                  <c:v>4.1546148039032</c:v>
                </c:pt>
                <c:pt idx="146">
                  <c:v>0.720355549569706</c:v>
                </c:pt>
                <c:pt idx="147">
                  <c:v>-2.613691366185301</c:v>
                </c:pt>
                <c:pt idx="148">
                  <c:v>2.8657957654712787</c:v>
                </c:pt>
                <c:pt idx="149">
                  <c:v>-4.737568606566179</c:v>
                </c:pt>
                <c:pt idx="150">
                  <c:v>8.61449542656132</c:v>
                </c:pt>
                <c:pt idx="152">
                  <c:v>-5.398336888448841</c:v>
                </c:pt>
                <c:pt idx="153">
                  <c:v>2.7069424554940538</c:v>
                </c:pt>
                <c:pt idx="154">
                  <c:v>-1.2602153504800657</c:v>
                </c:pt>
                <c:pt idx="155">
                  <c:v>-9.013965231019183</c:v>
                </c:pt>
                <c:pt idx="156">
                  <c:v>2.0793853055859115</c:v>
                </c:pt>
                <c:pt idx="157">
                  <c:v>-1.5728771339659449</c:v>
                </c:pt>
                <c:pt idx="158">
                  <c:v>-9.528438524702665</c:v>
                </c:pt>
                <c:pt idx="159">
                  <c:v>-9.772622723697966</c:v>
                </c:pt>
                <c:pt idx="160">
                  <c:v>-1.5867151360634775</c:v>
                </c:pt>
                <c:pt idx="161">
                  <c:v>-8.757952067128505</c:v>
                </c:pt>
                <c:pt idx="162">
                  <c:v>-7.453845322120368</c:v>
                </c:pt>
                <c:pt idx="163">
                  <c:v>-0.34642759639571596</c:v>
                </c:pt>
                <c:pt idx="164">
                  <c:v>-13.187013377350087</c:v>
                </c:pt>
                <c:pt idx="165">
                  <c:v>-12.03801380053684</c:v>
                </c:pt>
                <c:pt idx="166">
                  <c:v>4.147694653450528</c:v>
                </c:pt>
                <c:pt idx="167">
                  <c:v>-4.14927098060094</c:v>
                </c:pt>
                <c:pt idx="168">
                  <c:v>1.8728381758084993</c:v>
                </c:pt>
                <c:pt idx="169">
                  <c:v>-2.165958055489715</c:v>
                </c:pt>
                <c:pt idx="170">
                  <c:v>3.9002478111319396</c:v>
                </c:pt>
                <c:pt idx="171">
                  <c:v>1.0476272491991339</c:v>
                </c:pt>
                <c:pt idx="172">
                  <c:v>-12.001563716738906</c:v>
                </c:pt>
                <c:pt idx="173">
                  <c:v>-11.223794685863675</c:v>
                </c:pt>
                <c:pt idx="174">
                  <c:v>-5.277840286086156</c:v>
                </c:pt>
                <c:pt idx="175">
                  <c:v>1.5396504283696537</c:v>
                </c:pt>
                <c:pt idx="176">
                  <c:v>-9.681738742083024</c:v>
                </c:pt>
              </c:numCache>
            </c:numRef>
          </c:yVal>
          <c:smooth val="0"/>
        </c:ser>
        <c:ser>
          <c:idx val="20"/>
          <c:order val="15"/>
          <c:tx>
            <c:v>SA14-22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DATATABLE!$M$295:$M$430</c:f>
              <c:numCache>
                <c:ptCount val="136"/>
                <c:pt idx="0">
                  <c:v>10.975802928029239</c:v>
                </c:pt>
                <c:pt idx="1">
                  <c:v>11.890011690076971</c:v>
                </c:pt>
                <c:pt idx="2">
                  <c:v>175.60628684163368</c:v>
                </c:pt>
                <c:pt idx="3">
                  <c:v>125.76500192662996</c:v>
                </c:pt>
                <c:pt idx="4">
                  <c:v>273.90945630805925</c:v>
                </c:pt>
                <c:pt idx="5">
                  <c:v>97.49657095577254</c:v>
                </c:pt>
                <c:pt idx="6">
                  <c:v>106.09552413450689</c:v>
                </c:pt>
                <c:pt idx="7">
                  <c:v>159.54843712452183</c:v>
                </c:pt>
                <c:pt idx="8">
                  <c:v>467.94150932061615</c:v>
                </c:pt>
                <c:pt idx="9">
                  <c:v>109.7715031034894</c:v>
                </c:pt>
                <c:pt idx="10">
                  <c:v>289.82898289954403</c:v>
                </c:pt>
                <c:pt idx="11">
                  <c:v>1041.8700967591753</c:v>
                </c:pt>
                <c:pt idx="12">
                  <c:v>111.37722108608145</c:v>
                </c:pt>
                <c:pt idx="13">
                  <c:v>374.3493132866239</c:v>
                </c:pt>
                <c:pt idx="14">
                  <c:v>176.5977310463626</c:v>
                </c:pt>
                <c:pt idx="15">
                  <c:v>159.45701895110258</c:v>
                </c:pt>
                <c:pt idx="17">
                  <c:v>8.418423649210235</c:v>
                </c:pt>
                <c:pt idx="18">
                  <c:v>34.17252807249384</c:v>
                </c:pt>
                <c:pt idx="19">
                  <c:v>84.80392892579921</c:v>
                </c:pt>
                <c:pt idx="20">
                  <c:v>100.53142970459042</c:v>
                </c:pt>
                <c:pt idx="21">
                  <c:v>108.69613612090582</c:v>
                </c:pt>
                <c:pt idx="22">
                  <c:v>111.21964489619172</c:v>
                </c:pt>
                <c:pt idx="23">
                  <c:v>119.40087721772336</c:v>
                </c:pt>
                <c:pt idx="24">
                  <c:v>122.79831298865373</c:v>
                </c:pt>
                <c:pt idx="25">
                  <c:v>125.94063672497448</c:v>
                </c:pt>
                <c:pt idx="26">
                  <c:v>128.98091824635017</c:v>
                </c:pt>
                <c:pt idx="27">
                  <c:v>161.69082917752274</c:v>
                </c:pt>
                <c:pt idx="28">
                  <c:v>171.29377770645078</c:v>
                </c:pt>
                <c:pt idx="29">
                  <c:v>180.69093960246073</c:v>
                </c:pt>
                <c:pt idx="30">
                  <c:v>182.11458814586385</c:v>
                </c:pt>
                <c:pt idx="31">
                  <c:v>187.3520630334264</c:v>
                </c:pt>
                <c:pt idx="32">
                  <c:v>279.8601800758397</c:v>
                </c:pt>
                <c:pt idx="33">
                  <c:v>286.59159440424474</c:v>
                </c:pt>
                <c:pt idx="34">
                  <c:v>295.18137745250317</c:v>
                </c:pt>
                <c:pt idx="35">
                  <c:v>308.52463954222816</c:v>
                </c:pt>
                <c:pt idx="36">
                  <c:v>322.33774046971945</c:v>
                </c:pt>
                <c:pt idx="37">
                  <c:v>367.007970644798</c:v>
                </c:pt>
                <c:pt idx="38">
                  <c:v>386.78045552805816</c:v>
                </c:pt>
                <c:pt idx="39">
                  <c:v>312.22078692671215</c:v>
                </c:pt>
                <c:pt idx="40">
                  <c:v>567.7423498908751</c:v>
                </c:pt>
                <c:pt idx="41">
                  <c:v>2116.395137563004</c:v>
                </c:pt>
                <c:pt idx="43">
                  <c:v>8.794681810097307</c:v>
                </c:pt>
                <c:pt idx="44">
                  <c:v>13.973339220890317</c:v>
                </c:pt>
                <c:pt idx="45">
                  <c:v>151.03606004340267</c:v>
                </c:pt>
                <c:pt idx="46">
                  <c:v>82.93304050245663</c:v>
                </c:pt>
                <c:pt idx="47">
                  <c:v>83.25570352425369</c:v>
                </c:pt>
                <c:pt idx="48">
                  <c:v>102.35083362070779</c:v>
                </c:pt>
                <c:pt idx="49">
                  <c:v>109.85580605913887</c:v>
                </c:pt>
                <c:pt idx="50">
                  <c:v>113.17227546750638</c:v>
                </c:pt>
                <c:pt idx="51">
                  <c:v>116.3431893148463</c:v>
                </c:pt>
                <c:pt idx="52">
                  <c:v>155.4307820168402</c:v>
                </c:pt>
                <c:pt idx="53">
                  <c:v>118.66530171328483</c:v>
                </c:pt>
                <c:pt idx="54">
                  <c:v>137.79098214261313</c:v>
                </c:pt>
                <c:pt idx="55">
                  <c:v>144.53298044007948</c:v>
                </c:pt>
                <c:pt idx="56">
                  <c:v>175.14950566267336</c:v>
                </c:pt>
                <c:pt idx="57">
                  <c:v>156.68113123240195</c:v>
                </c:pt>
                <c:pt idx="58">
                  <c:v>161.79895010382407</c:v>
                </c:pt>
                <c:pt idx="59">
                  <c:v>167.79044177084822</c:v>
                </c:pt>
                <c:pt idx="60">
                  <c:v>183.90737176155326</c:v>
                </c:pt>
                <c:pt idx="61">
                  <c:v>147.12082648966054</c:v>
                </c:pt>
                <c:pt idx="62">
                  <c:v>610.9200835410239</c:v>
                </c:pt>
                <c:pt idx="63">
                  <c:v>661.5871360884956</c:v>
                </c:pt>
                <c:pt idx="64">
                  <c:v>979.5873732632798</c:v>
                </c:pt>
                <c:pt idx="65">
                  <c:v>1029.2804850078785</c:v>
                </c:pt>
                <c:pt idx="66">
                  <c:v>1331.4073943618453</c:v>
                </c:pt>
                <c:pt idx="67">
                  <c:v>2022.7330297022609</c:v>
                </c:pt>
                <c:pt idx="68">
                  <c:v>2741.1169989881923</c:v>
                </c:pt>
                <c:pt idx="70">
                  <c:v>6.08304722841012</c:v>
                </c:pt>
                <c:pt idx="71">
                  <c:v>62.53585594122113</c:v>
                </c:pt>
                <c:pt idx="72">
                  <c:v>97.40859517133583</c:v>
                </c:pt>
                <c:pt idx="73">
                  <c:v>112.66462479423083</c:v>
                </c:pt>
                <c:pt idx="74">
                  <c:v>117.80624269349191</c:v>
                </c:pt>
                <c:pt idx="75">
                  <c:v>118.36966845695454</c:v>
                </c:pt>
                <c:pt idx="76">
                  <c:v>147.89166550798427</c:v>
                </c:pt>
                <c:pt idx="77">
                  <c:v>150.18875161019199</c:v>
                </c:pt>
                <c:pt idx="78">
                  <c:v>152.7268244786031</c:v>
                </c:pt>
                <c:pt idx="79">
                  <c:v>155.8643121696899</c:v>
                </c:pt>
                <c:pt idx="80">
                  <c:v>179.37702562675486</c:v>
                </c:pt>
                <c:pt idx="81">
                  <c:v>184.90048161272782</c:v>
                </c:pt>
                <c:pt idx="82">
                  <c:v>186.98920107319933</c:v>
                </c:pt>
                <c:pt idx="83">
                  <c:v>331.81395693171663</c:v>
                </c:pt>
                <c:pt idx="84">
                  <c:v>557.6556155116047</c:v>
                </c:pt>
                <c:pt idx="85">
                  <c:v>1013.6012174924697</c:v>
                </c:pt>
                <c:pt idx="86">
                  <c:v>2729.3677907392116</c:v>
                </c:pt>
                <c:pt idx="88">
                  <c:v>31.669075000684927</c:v>
                </c:pt>
                <c:pt idx="89">
                  <c:v>34.393310325070615</c:v>
                </c:pt>
                <c:pt idx="90">
                  <c:v>51.24845132398944</c:v>
                </c:pt>
                <c:pt idx="91">
                  <c:v>52.319128750316914</c:v>
                </c:pt>
                <c:pt idx="92">
                  <c:v>53.15531358394931</c:v>
                </c:pt>
                <c:pt idx="93">
                  <c:v>61.75075657662636</c:v>
                </c:pt>
                <c:pt idx="94">
                  <c:v>67.89113518892113</c:v>
                </c:pt>
                <c:pt idx="95">
                  <c:v>80.89679943411063</c:v>
                </c:pt>
                <c:pt idx="96">
                  <c:v>94.23006726228517</c:v>
                </c:pt>
                <c:pt idx="97">
                  <c:v>85.0599586207517</c:v>
                </c:pt>
                <c:pt idx="98">
                  <c:v>88.9966981382158</c:v>
                </c:pt>
                <c:pt idx="99">
                  <c:v>96.85779767095084</c:v>
                </c:pt>
                <c:pt idx="100">
                  <c:v>104.57810983266867</c:v>
                </c:pt>
                <c:pt idx="101">
                  <c:v>106.15398645974247</c:v>
                </c:pt>
                <c:pt idx="102">
                  <c:v>112.5393742742825</c:v>
                </c:pt>
                <c:pt idx="103">
                  <c:v>178.91324899689843</c:v>
                </c:pt>
                <c:pt idx="104">
                  <c:v>186.84448788751567</c:v>
                </c:pt>
                <c:pt idx="105">
                  <c:v>262.6759748111288</c:v>
                </c:pt>
                <c:pt idx="106">
                  <c:v>282.7537578080857</c:v>
                </c:pt>
                <c:pt idx="107">
                  <c:v>306.9130145953059</c:v>
                </c:pt>
                <c:pt idx="108">
                  <c:v>344.9505575931237</c:v>
                </c:pt>
                <c:pt idx="109">
                  <c:v>1044.369834699342</c:v>
                </c:pt>
                <c:pt idx="110">
                  <c:v>1876.4278732619946</c:v>
                </c:pt>
                <c:pt idx="112">
                  <c:v>6.366544549762411</c:v>
                </c:pt>
                <c:pt idx="113">
                  <c:v>17.929453141077</c:v>
                </c:pt>
                <c:pt idx="114">
                  <c:v>94.98063631170346</c:v>
                </c:pt>
                <c:pt idx="115">
                  <c:v>107.1172981009359</c:v>
                </c:pt>
                <c:pt idx="116">
                  <c:v>111.80477820031848</c:v>
                </c:pt>
                <c:pt idx="117">
                  <c:v>115.92696909749256</c:v>
                </c:pt>
                <c:pt idx="118">
                  <c:v>118.52149472943971</c:v>
                </c:pt>
                <c:pt idx="119">
                  <c:v>119.51637223922019</c:v>
                </c:pt>
                <c:pt idx="120">
                  <c:v>148.37829708893224</c:v>
                </c:pt>
                <c:pt idx="121">
                  <c:v>151.43471306993308</c:v>
                </c:pt>
                <c:pt idx="122">
                  <c:v>152.5180999560931</c:v>
                </c:pt>
                <c:pt idx="123">
                  <c:v>160.45541980740333</c:v>
                </c:pt>
                <c:pt idx="124">
                  <c:v>300.75377174366423</c:v>
                </c:pt>
                <c:pt idx="125">
                  <c:v>351.2217438285647</c:v>
                </c:pt>
                <c:pt idx="126">
                  <c:v>421.22773552068514</c:v>
                </c:pt>
                <c:pt idx="127">
                  <c:v>477.6424408003261</c:v>
                </c:pt>
                <c:pt idx="128">
                  <c:v>558.3263709713569</c:v>
                </c:pt>
                <c:pt idx="129">
                  <c:v>734.4330603315019</c:v>
                </c:pt>
                <c:pt idx="130">
                  <c:v>746.7757380613996</c:v>
                </c:pt>
                <c:pt idx="131">
                  <c:v>969.7443975855933</c:v>
                </c:pt>
                <c:pt idx="132">
                  <c:v>1330.9054380226287</c:v>
                </c:pt>
                <c:pt idx="133">
                  <c:v>2695.181444017927</c:v>
                </c:pt>
                <c:pt idx="135">
                  <c:v>594.4425226639438</c:v>
                </c:pt>
              </c:numCache>
            </c:numRef>
          </c:xVal>
          <c:yVal>
            <c:numRef>
              <c:f>DATATABLE!$L$295:$L$430</c:f>
              <c:numCache>
                <c:ptCount val="136"/>
                <c:pt idx="0">
                  <c:v>6.354761460460078</c:v>
                </c:pt>
                <c:pt idx="1">
                  <c:v>-12.37712874326693</c:v>
                </c:pt>
                <c:pt idx="2">
                  <c:v>-9.64805546062455</c:v>
                </c:pt>
                <c:pt idx="3">
                  <c:v>3.893575444561569</c:v>
                </c:pt>
                <c:pt idx="4">
                  <c:v>-5.549383050544555</c:v>
                </c:pt>
                <c:pt idx="5">
                  <c:v>2.1817915298952597</c:v>
                </c:pt>
                <c:pt idx="6">
                  <c:v>-4.883136026970459</c:v>
                </c:pt>
                <c:pt idx="7">
                  <c:v>1.578389129170165</c:v>
                </c:pt>
                <c:pt idx="8">
                  <c:v>-7.295616986748544</c:v>
                </c:pt>
                <c:pt idx="9">
                  <c:v>6.479474610675861</c:v>
                </c:pt>
                <c:pt idx="10">
                  <c:v>3.8013368257297833</c:v>
                </c:pt>
                <c:pt idx="11">
                  <c:v>7.8863365148965405</c:v>
                </c:pt>
                <c:pt idx="12">
                  <c:v>4.1469272869068865</c:v>
                </c:pt>
                <c:pt idx="13">
                  <c:v>0.9462630325721471</c:v>
                </c:pt>
                <c:pt idx="14">
                  <c:v>-7.9548966549011455</c:v>
                </c:pt>
                <c:pt idx="15">
                  <c:v>-3.0408147968060915</c:v>
                </c:pt>
                <c:pt idx="17">
                  <c:v>1.6407946703070657</c:v>
                </c:pt>
                <c:pt idx="18">
                  <c:v>3.862387296819402</c:v>
                </c:pt>
                <c:pt idx="19">
                  <c:v>5.790137224218927</c:v>
                </c:pt>
                <c:pt idx="20">
                  <c:v>0.5479891879625935</c:v>
                </c:pt>
                <c:pt idx="21">
                  <c:v>-0.051161856207927014</c:v>
                </c:pt>
                <c:pt idx="22">
                  <c:v>2.6723642257456595</c:v>
                </c:pt>
                <c:pt idx="23">
                  <c:v>4.923659537773605</c:v>
                </c:pt>
                <c:pt idx="24">
                  <c:v>-6.663931767491827</c:v>
                </c:pt>
                <c:pt idx="25">
                  <c:v>7.314423075529851</c:v>
                </c:pt>
                <c:pt idx="26">
                  <c:v>2.85972061004811</c:v>
                </c:pt>
                <c:pt idx="27">
                  <c:v>-0.5010596097429161</c:v>
                </c:pt>
                <c:pt idx="28">
                  <c:v>-2.7440846325862642</c:v>
                </c:pt>
                <c:pt idx="29">
                  <c:v>-7.848874088158509</c:v>
                </c:pt>
                <c:pt idx="30">
                  <c:v>-5.8507694447071055</c:v>
                </c:pt>
                <c:pt idx="31">
                  <c:v>-5.796579637783151</c:v>
                </c:pt>
                <c:pt idx="32">
                  <c:v>-4.604294161601708</c:v>
                </c:pt>
                <c:pt idx="33">
                  <c:v>-5.968227012521333</c:v>
                </c:pt>
                <c:pt idx="34">
                  <c:v>-2.667772012003545</c:v>
                </c:pt>
                <c:pt idx="35">
                  <c:v>-4.741360120837613</c:v>
                </c:pt>
                <c:pt idx="36">
                  <c:v>3.2277968842389972</c:v>
                </c:pt>
                <c:pt idx="37">
                  <c:v>0.6025924069555704</c:v>
                </c:pt>
                <c:pt idx="38">
                  <c:v>8.706777890656081</c:v>
                </c:pt>
                <c:pt idx="39">
                  <c:v>1.5660323725766638</c:v>
                </c:pt>
                <c:pt idx="40">
                  <c:v>-2.930972854240067</c:v>
                </c:pt>
                <c:pt idx="41">
                  <c:v>-1.9128042800295126</c:v>
                </c:pt>
                <c:pt idx="43">
                  <c:v>-2.6994536308929904</c:v>
                </c:pt>
                <c:pt idx="44">
                  <c:v>6.172674335286653</c:v>
                </c:pt>
                <c:pt idx="45">
                  <c:v>-6.390031426690391</c:v>
                </c:pt>
                <c:pt idx="46">
                  <c:v>-0.2881924171224355</c:v>
                </c:pt>
                <c:pt idx="47">
                  <c:v>8.141016487181219</c:v>
                </c:pt>
                <c:pt idx="48">
                  <c:v>2.7109652014948074</c:v>
                </c:pt>
                <c:pt idx="49">
                  <c:v>4.708872650577599</c:v>
                </c:pt>
                <c:pt idx="50">
                  <c:v>-3.0807324468914663</c:v>
                </c:pt>
                <c:pt idx="51">
                  <c:v>1.8520293231386369</c:v>
                </c:pt>
                <c:pt idx="52">
                  <c:v>6.604043195933861</c:v>
                </c:pt>
                <c:pt idx="53">
                  <c:v>0.7318066533715577</c:v>
                </c:pt>
                <c:pt idx="54">
                  <c:v>-1.873550367097155</c:v>
                </c:pt>
                <c:pt idx="55">
                  <c:v>-3.506435242339424</c:v>
                </c:pt>
                <c:pt idx="56">
                  <c:v>1.9208967253795166</c:v>
                </c:pt>
                <c:pt idx="57">
                  <c:v>2.3483738441735005</c:v>
                </c:pt>
                <c:pt idx="58">
                  <c:v>-0.016995570473988364</c:v>
                </c:pt>
                <c:pt idx="59">
                  <c:v>1.672261693221077</c:v>
                </c:pt>
                <c:pt idx="60">
                  <c:v>-3.585483581149652</c:v>
                </c:pt>
                <c:pt idx="61">
                  <c:v>4.403346750544745</c:v>
                </c:pt>
                <c:pt idx="62">
                  <c:v>-4.758851888289862</c:v>
                </c:pt>
                <c:pt idx="63">
                  <c:v>0.9957079677028517</c:v>
                </c:pt>
                <c:pt idx="64">
                  <c:v>7.192779282107241</c:v>
                </c:pt>
                <c:pt idx="65">
                  <c:v>3.0830898712755674</c:v>
                </c:pt>
                <c:pt idx="66">
                  <c:v>-7.347711142706404</c:v>
                </c:pt>
                <c:pt idx="67">
                  <c:v>-8.562159723390605</c:v>
                </c:pt>
                <c:pt idx="68">
                  <c:v>-7.137798967779797</c:v>
                </c:pt>
                <c:pt idx="70">
                  <c:v>2.5529368754676254</c:v>
                </c:pt>
                <c:pt idx="71">
                  <c:v>7.670578675599592</c:v>
                </c:pt>
                <c:pt idx="72">
                  <c:v>3.1906446294641446</c:v>
                </c:pt>
                <c:pt idx="73">
                  <c:v>5.283086988378293</c:v>
                </c:pt>
                <c:pt idx="74">
                  <c:v>8.083589490822973</c:v>
                </c:pt>
                <c:pt idx="75">
                  <c:v>-6.818030598954828</c:v>
                </c:pt>
                <c:pt idx="76">
                  <c:v>0.1046156388676327</c:v>
                </c:pt>
                <c:pt idx="77">
                  <c:v>2.164473561271673</c:v>
                </c:pt>
                <c:pt idx="78">
                  <c:v>-3.8786743593774107</c:v>
                </c:pt>
                <c:pt idx="79">
                  <c:v>-3.622953322607004</c:v>
                </c:pt>
                <c:pt idx="80">
                  <c:v>-10.281146685884002</c:v>
                </c:pt>
                <c:pt idx="81">
                  <c:v>-3.6286982233365803</c:v>
                </c:pt>
                <c:pt idx="82">
                  <c:v>-0.496281580521752</c:v>
                </c:pt>
                <c:pt idx="83">
                  <c:v>0.7505783544850868</c:v>
                </c:pt>
                <c:pt idx="84">
                  <c:v>-7.886109381924601</c:v>
                </c:pt>
                <c:pt idx="85">
                  <c:v>14.467193402748801</c:v>
                </c:pt>
                <c:pt idx="86">
                  <c:v>-5.392541177110211</c:v>
                </c:pt>
                <c:pt idx="88">
                  <c:v>7.914062404929289</c:v>
                </c:pt>
                <c:pt idx="89">
                  <c:v>2.824151947479513</c:v>
                </c:pt>
                <c:pt idx="90">
                  <c:v>9.712438314856442</c:v>
                </c:pt>
                <c:pt idx="91">
                  <c:v>5.965628155407997</c:v>
                </c:pt>
                <c:pt idx="92">
                  <c:v>3.5066040354939423</c:v>
                </c:pt>
                <c:pt idx="93">
                  <c:v>10.877389383240654</c:v>
                </c:pt>
                <c:pt idx="94">
                  <c:v>12.59129180346017</c:v>
                </c:pt>
                <c:pt idx="95">
                  <c:v>9.76103513581048</c:v>
                </c:pt>
                <c:pt idx="96">
                  <c:v>2.572452443444816</c:v>
                </c:pt>
                <c:pt idx="97">
                  <c:v>6.122743184346112</c:v>
                </c:pt>
                <c:pt idx="98">
                  <c:v>9.856601989612113</c:v>
                </c:pt>
                <c:pt idx="99">
                  <c:v>11.64126059108126</c:v>
                </c:pt>
                <c:pt idx="100">
                  <c:v>5.083641024453999</c:v>
                </c:pt>
                <c:pt idx="101">
                  <c:v>8.845707470132336</c:v>
                </c:pt>
                <c:pt idx="102">
                  <c:v>5.634534428175274</c:v>
                </c:pt>
                <c:pt idx="103">
                  <c:v>-8.038582120008764</c:v>
                </c:pt>
                <c:pt idx="104">
                  <c:v>-5.518552216928453</c:v>
                </c:pt>
                <c:pt idx="105">
                  <c:v>-2.208509588039443</c:v>
                </c:pt>
                <c:pt idx="106">
                  <c:v>-5.368647646104253</c:v>
                </c:pt>
                <c:pt idx="107">
                  <c:v>-0.535201382001161</c:v>
                </c:pt>
                <c:pt idx="108">
                  <c:v>3.2016521642122866</c:v>
                </c:pt>
                <c:pt idx="109">
                  <c:v>11.422405096429866</c:v>
                </c:pt>
                <c:pt idx="110">
                  <c:v>-3.8381230953962406</c:v>
                </c:pt>
                <c:pt idx="112">
                  <c:v>-3.771887580568923</c:v>
                </c:pt>
                <c:pt idx="113">
                  <c:v>3.957251235121894</c:v>
                </c:pt>
                <c:pt idx="114">
                  <c:v>3.537087664501647</c:v>
                </c:pt>
                <c:pt idx="115">
                  <c:v>-4.6556342483480515</c:v>
                </c:pt>
                <c:pt idx="116">
                  <c:v>0.22409560598322043</c:v>
                </c:pt>
                <c:pt idx="117">
                  <c:v>-0.1621120575942221</c:v>
                </c:pt>
                <c:pt idx="118">
                  <c:v>-3.156543086708342</c:v>
                </c:pt>
                <c:pt idx="119">
                  <c:v>-3.2672996090074244</c:v>
                </c:pt>
                <c:pt idx="120">
                  <c:v>-5.229967036688122</c:v>
                </c:pt>
                <c:pt idx="121">
                  <c:v>-8.203013090750355</c:v>
                </c:pt>
                <c:pt idx="122">
                  <c:v>-3.2905824387837965</c:v>
                </c:pt>
                <c:pt idx="123">
                  <c:v>-0.10398172543859618</c:v>
                </c:pt>
                <c:pt idx="124">
                  <c:v>-6.032963724414665</c:v>
                </c:pt>
                <c:pt idx="125">
                  <c:v>-9.782547588806612</c:v>
                </c:pt>
                <c:pt idx="126">
                  <c:v>-3.662917803966793</c:v>
                </c:pt>
                <c:pt idx="127">
                  <c:v>-3.1133658268808437</c:v>
                </c:pt>
                <c:pt idx="128">
                  <c:v>-2.0125732088979396</c:v>
                </c:pt>
                <c:pt idx="129">
                  <c:v>-14.858229104229537</c:v>
                </c:pt>
                <c:pt idx="130">
                  <c:v>-2.7402574130705135</c:v>
                </c:pt>
                <c:pt idx="131">
                  <c:v>2.3854108062329784</c:v>
                </c:pt>
                <c:pt idx="132">
                  <c:v>21.488191445867866</c:v>
                </c:pt>
                <c:pt idx="133">
                  <c:v>-2.849545936635912</c:v>
                </c:pt>
                <c:pt idx="135">
                  <c:v>1.3303692597236065</c:v>
                </c:pt>
              </c:numCache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0955"/>
        <c:crossesAt val="-80"/>
        <c:crossBetween val="midCat"/>
        <c:dispUnits/>
        <c:majorUnit val="100"/>
        <c:minorUnit val="50"/>
      </c:valAx>
      <c:valAx>
        <c:axId val="962095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6477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625"/>
          <c:w val="0.87875"/>
          <c:h val="0.928"/>
        </c:manualLayout>
      </c:layout>
      <c:scatterChart>
        <c:scatterStyle val="lineMarker"/>
        <c:varyColors val="0"/>
        <c:ser>
          <c:idx val="29"/>
          <c:order val="0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0"/>
          <c:order val="1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2"/>
          <c:tx>
            <c:v>SA01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993300"/>
              </a:solidFill>
              <a:ln>
                <a:solidFill>
                  <a:srgbClr val="33330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DATATABLE!$M$4:$M$23</c:f>
              <c:numCache>
                <c:ptCount val="20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</c:numCache>
            </c:numRef>
          </c:xVal>
          <c:yVal>
            <c:numRef>
              <c:f>DATATABLE!$L$4:$L$23</c:f>
              <c:numCache>
                <c:ptCount val="20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8"/>
          <c:order val="10"/>
          <c:tx>
            <c:v>SA02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DATATABLE!$M$25:$M$49</c:f>
              <c:numCache>
                <c:ptCount val="25"/>
                <c:pt idx="0">
                  <c:v>4.84196928456316</c:v>
                </c:pt>
                <c:pt idx="1">
                  <c:v>5.798302650199612</c:v>
                </c:pt>
                <c:pt idx="2">
                  <c:v>7.561517285353058</c:v>
                </c:pt>
                <c:pt idx="3">
                  <c:v>9.356118894259188</c:v>
                </c:pt>
                <c:pt idx="4">
                  <c:v>13.023718091513151</c:v>
                </c:pt>
                <c:pt idx="5">
                  <c:v>16.33009894983789</c:v>
                </c:pt>
                <c:pt idx="6">
                  <c:v>15.78430070056927</c:v>
                </c:pt>
                <c:pt idx="7">
                  <c:v>16.61024100565625</c:v>
                </c:pt>
                <c:pt idx="8">
                  <c:v>17.354393821886106</c:v>
                </c:pt>
                <c:pt idx="9">
                  <c:v>17.20735354556253</c:v>
                </c:pt>
                <c:pt idx="10">
                  <c:v>18.49207165820756</c:v>
                </c:pt>
                <c:pt idx="11">
                  <c:v>61.12433641797451</c:v>
                </c:pt>
                <c:pt idx="12">
                  <c:v>81.81889603864495</c:v>
                </c:pt>
                <c:pt idx="13">
                  <c:v>108.06191825142747</c:v>
                </c:pt>
                <c:pt idx="14">
                  <c:v>158.25057493733487</c:v>
                </c:pt>
                <c:pt idx="15">
                  <c:v>164.32332719767712</c:v>
                </c:pt>
                <c:pt idx="16">
                  <c:v>166.01207055712686</c:v>
                </c:pt>
                <c:pt idx="17">
                  <c:v>167.57419203899966</c:v>
                </c:pt>
                <c:pt idx="18">
                  <c:v>170.88806050750077</c:v>
                </c:pt>
                <c:pt idx="19">
                  <c:v>184.07960272587886</c:v>
                </c:pt>
                <c:pt idx="20">
                  <c:v>306.89565109675607</c:v>
                </c:pt>
                <c:pt idx="21">
                  <c:v>311.8117318057024</c:v>
                </c:pt>
                <c:pt idx="22">
                  <c:v>312.96506237843255</c:v>
                </c:pt>
                <c:pt idx="23">
                  <c:v>532.3674151833517</c:v>
                </c:pt>
                <c:pt idx="24">
                  <c:v>1606.9868876403373</c:v>
                </c:pt>
              </c:numCache>
            </c:numRef>
          </c:xVal>
          <c:yVal>
            <c:numRef>
              <c:f>DATATABLE!$L$25:$L$49</c:f>
              <c:numCache>
                <c:ptCount val="25"/>
                <c:pt idx="0">
                  <c:v>8.073124476172566</c:v>
                </c:pt>
                <c:pt idx="1">
                  <c:v>6.337557720214359</c:v>
                </c:pt>
                <c:pt idx="2">
                  <c:v>4.052294899676045</c:v>
                </c:pt>
                <c:pt idx="3">
                  <c:v>9.458571196737964</c:v>
                </c:pt>
                <c:pt idx="4">
                  <c:v>10.666152613207114</c:v>
                </c:pt>
                <c:pt idx="5">
                  <c:v>4.292122710671008</c:v>
                </c:pt>
                <c:pt idx="6">
                  <c:v>8.934027295823022</c:v>
                </c:pt>
                <c:pt idx="7">
                  <c:v>8.72663351768308</c:v>
                </c:pt>
                <c:pt idx="8">
                  <c:v>7.3505661231579635</c:v>
                </c:pt>
                <c:pt idx="9">
                  <c:v>9.901530535433611</c:v>
                </c:pt>
                <c:pt idx="10">
                  <c:v>11.203679539050526</c:v>
                </c:pt>
                <c:pt idx="11">
                  <c:v>9.54358006324405</c:v>
                </c:pt>
                <c:pt idx="12">
                  <c:v>13.281155935384348</c:v>
                </c:pt>
                <c:pt idx="13">
                  <c:v>3.471861675438425</c:v>
                </c:pt>
                <c:pt idx="14">
                  <c:v>12.369679559801927</c:v>
                </c:pt>
                <c:pt idx="15">
                  <c:v>1.3741979618334448</c:v>
                </c:pt>
                <c:pt idx="16">
                  <c:v>4.065155001510589</c:v>
                </c:pt>
                <c:pt idx="17">
                  <c:v>5.353219816187948</c:v>
                </c:pt>
                <c:pt idx="18">
                  <c:v>2.6398917802686652</c:v>
                </c:pt>
                <c:pt idx="19">
                  <c:v>4.790282171697501</c:v>
                </c:pt>
                <c:pt idx="20">
                  <c:v>-4.495896625865382</c:v>
                </c:pt>
                <c:pt idx="21">
                  <c:v>-1.8897378818613315</c:v>
                </c:pt>
                <c:pt idx="22">
                  <c:v>-4.130391447885985</c:v>
                </c:pt>
                <c:pt idx="23">
                  <c:v>-4.102934866390929</c:v>
                </c:pt>
                <c:pt idx="24">
                  <c:v>2.900610293489513</c:v>
                </c:pt>
              </c:numCache>
            </c:numRef>
          </c:yVal>
          <c:smooth val="0"/>
        </c:ser>
        <c:ser>
          <c:idx val="9"/>
          <c:order val="11"/>
          <c:tx>
            <c:v>SA03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DATATABLE!$M$51:$M$77</c:f>
              <c:numCache>
                <c:ptCount val="27"/>
                <c:pt idx="0">
                  <c:v>9.496434026410427</c:v>
                </c:pt>
                <c:pt idx="1">
                  <c:v>12.03633952581877</c:v>
                </c:pt>
                <c:pt idx="2">
                  <c:v>58.29071263600447</c:v>
                </c:pt>
                <c:pt idx="3">
                  <c:v>58.29071263600447</c:v>
                </c:pt>
                <c:pt idx="4">
                  <c:v>107.108105121766</c:v>
                </c:pt>
                <c:pt idx="5">
                  <c:v>223.11739656207453</c:v>
                </c:pt>
                <c:pt idx="6">
                  <c:v>301.0177478340039</c:v>
                </c:pt>
                <c:pt idx="7">
                  <c:v>304.9715489557434</c:v>
                </c:pt>
                <c:pt idx="8">
                  <c:v>307.17334990056776</c:v>
                </c:pt>
                <c:pt idx="9">
                  <c:v>308.98466236004975</c:v>
                </c:pt>
                <c:pt idx="10">
                  <c:v>308.98466236004975</c:v>
                </c:pt>
                <c:pt idx="11">
                  <c:v>308.98466236004975</c:v>
                </c:pt>
                <c:pt idx="12">
                  <c:v>314.3705307176673</c:v>
                </c:pt>
                <c:pt idx="13">
                  <c:v>315.2400989761434</c:v>
                </c:pt>
                <c:pt idx="14">
                  <c:v>316.2614428048748</c:v>
                </c:pt>
                <c:pt idx="15">
                  <c:v>316.7461458706413</c:v>
                </c:pt>
                <c:pt idx="16">
                  <c:v>318.26986496782126</c:v>
                </c:pt>
                <c:pt idx="17">
                  <c:v>320.26170230361015</c:v>
                </c:pt>
                <c:pt idx="18">
                  <c:v>323.3658868686018</c:v>
                </c:pt>
                <c:pt idx="19">
                  <c:v>319.4629242946865</c:v>
                </c:pt>
                <c:pt idx="20">
                  <c:v>320.47181772468775</c:v>
                </c:pt>
                <c:pt idx="21">
                  <c:v>490.4926489757755</c:v>
                </c:pt>
                <c:pt idx="22">
                  <c:v>658.5853677640198</c:v>
                </c:pt>
                <c:pt idx="23">
                  <c:v>774.8203916021642</c:v>
                </c:pt>
                <c:pt idx="24">
                  <c:v>1504.96498570644</c:v>
                </c:pt>
                <c:pt idx="25">
                  <c:v>2830.958624244119</c:v>
                </c:pt>
                <c:pt idx="26">
                  <c:v>658.5853677640198</c:v>
                </c:pt>
              </c:numCache>
            </c:numRef>
          </c:xVal>
          <c:yVal>
            <c:numRef>
              <c:f>DATATABLE!$L$51:$L$77</c:f>
              <c:numCache>
                <c:ptCount val="27"/>
                <c:pt idx="0">
                  <c:v>5.877222838356654</c:v>
                </c:pt>
                <c:pt idx="1">
                  <c:v>2.330391553301591</c:v>
                </c:pt>
                <c:pt idx="2">
                  <c:v>-10.478300003156882</c:v>
                </c:pt>
                <c:pt idx="3">
                  <c:v>6.473385735691649</c:v>
                </c:pt>
                <c:pt idx="4">
                  <c:v>4.48675335740587</c:v>
                </c:pt>
                <c:pt idx="5">
                  <c:v>0.18574830919635343</c:v>
                </c:pt>
                <c:pt idx="6">
                  <c:v>-4.113232886322172</c:v>
                </c:pt>
                <c:pt idx="7">
                  <c:v>0.2523551992597899</c:v>
                </c:pt>
                <c:pt idx="8">
                  <c:v>-2.181315157332132</c:v>
                </c:pt>
                <c:pt idx="9">
                  <c:v>-5.025618260797416</c:v>
                </c:pt>
                <c:pt idx="10">
                  <c:v>-2.892834364634745</c:v>
                </c:pt>
                <c:pt idx="11">
                  <c:v>-0.11380936485419002</c:v>
                </c:pt>
                <c:pt idx="12">
                  <c:v>-1.2634252603946023</c:v>
                </c:pt>
                <c:pt idx="13">
                  <c:v>-7.53459748835419</c:v>
                </c:pt>
                <c:pt idx="14">
                  <c:v>-4.496864172007476</c:v>
                </c:pt>
                <c:pt idx="15">
                  <c:v>-1.4005458218055107</c:v>
                </c:pt>
                <c:pt idx="16">
                  <c:v>-4.052422131678136</c:v>
                </c:pt>
                <c:pt idx="17">
                  <c:v>-4.526028695857854</c:v>
                </c:pt>
                <c:pt idx="18">
                  <c:v>-1.0439028457362116</c:v>
                </c:pt>
                <c:pt idx="19">
                  <c:v>-4.013112610114745</c:v>
                </c:pt>
                <c:pt idx="20">
                  <c:v>-4.182682758124524</c:v>
                </c:pt>
                <c:pt idx="21">
                  <c:v>-6.175512822442465</c:v>
                </c:pt>
                <c:pt idx="22">
                  <c:v>8.639216893172907</c:v>
                </c:pt>
                <c:pt idx="23">
                  <c:v>2.084648846575642</c:v>
                </c:pt>
                <c:pt idx="24">
                  <c:v>-11.603458296416091</c:v>
                </c:pt>
                <c:pt idx="25">
                  <c:v>3.0382417905397743</c:v>
                </c:pt>
                <c:pt idx="26">
                  <c:v>-2.9683394501564218</c:v>
                </c:pt>
              </c:numCache>
            </c:numRef>
          </c:yVal>
          <c:smooth val="0"/>
        </c:ser>
        <c:ser>
          <c:idx val="10"/>
          <c:order val="12"/>
          <c:tx>
            <c:v>SA04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DATATABLE!$M$79:$M$95</c:f>
              <c:numCache>
                <c:ptCount val="17"/>
                <c:pt idx="0">
                  <c:v>8.055970574613003</c:v>
                </c:pt>
                <c:pt idx="1">
                  <c:v>6.028616543587824</c:v>
                </c:pt>
                <c:pt idx="2">
                  <c:v>11.9437347055833</c:v>
                </c:pt>
                <c:pt idx="3">
                  <c:v>14.000468281814776</c:v>
                </c:pt>
                <c:pt idx="4">
                  <c:v>14.94349030922675</c:v>
                </c:pt>
                <c:pt idx="5">
                  <c:v>16.11231304535947</c:v>
                </c:pt>
                <c:pt idx="6">
                  <c:v>16.92128418941684</c:v>
                </c:pt>
                <c:pt idx="7">
                  <c:v>81.84006871626521</c:v>
                </c:pt>
                <c:pt idx="8">
                  <c:v>81.84806786133584</c:v>
                </c:pt>
                <c:pt idx="9">
                  <c:v>84.20679854628129</c:v>
                </c:pt>
                <c:pt idx="10">
                  <c:v>84.73326743393359</c:v>
                </c:pt>
                <c:pt idx="11">
                  <c:v>107.68815366218709</c:v>
                </c:pt>
                <c:pt idx="12">
                  <c:v>157.02307022591722</c:v>
                </c:pt>
                <c:pt idx="13">
                  <c:v>223.72658861773056</c:v>
                </c:pt>
                <c:pt idx="14">
                  <c:v>268.0694634815786</c:v>
                </c:pt>
                <c:pt idx="15">
                  <c:v>309.35078132811594</c:v>
                </c:pt>
                <c:pt idx="16">
                  <c:v>324.8292082798389</c:v>
                </c:pt>
              </c:numCache>
            </c:numRef>
          </c:xVal>
          <c:yVal>
            <c:numRef>
              <c:f>DATATABLE!$L$79:$L$95</c:f>
              <c:numCache>
                <c:ptCount val="17"/>
                <c:pt idx="0">
                  <c:v>10.283430878181044</c:v>
                </c:pt>
                <c:pt idx="1">
                  <c:v>8.314764756095805</c:v>
                </c:pt>
                <c:pt idx="2">
                  <c:v>6.372665951267819</c:v>
                </c:pt>
                <c:pt idx="3">
                  <c:v>-0.8597788165773064</c:v>
                </c:pt>
                <c:pt idx="4">
                  <c:v>-8.830501651572975</c:v>
                </c:pt>
                <c:pt idx="5">
                  <c:v>8.670842450723448</c:v>
                </c:pt>
                <c:pt idx="6">
                  <c:v>5.53352982586217</c:v>
                </c:pt>
                <c:pt idx="7">
                  <c:v>7.113764050878134</c:v>
                </c:pt>
                <c:pt idx="8">
                  <c:v>10.124277419342498</c:v>
                </c:pt>
                <c:pt idx="9">
                  <c:v>7.894126295108527</c:v>
                </c:pt>
                <c:pt idx="10">
                  <c:v>9.34486063309068</c:v>
                </c:pt>
                <c:pt idx="11">
                  <c:v>7.714118519232293</c:v>
                </c:pt>
                <c:pt idx="12">
                  <c:v>6.496147916178784</c:v>
                </c:pt>
                <c:pt idx="13">
                  <c:v>1.7154129664135092</c:v>
                </c:pt>
                <c:pt idx="14">
                  <c:v>-6.0754115740632395</c:v>
                </c:pt>
                <c:pt idx="15">
                  <c:v>22.134835852349077</c:v>
                </c:pt>
                <c:pt idx="16">
                  <c:v>1.7868086395226073</c:v>
                </c:pt>
              </c:numCache>
            </c:numRef>
          </c:yVal>
          <c:smooth val="0"/>
        </c:ser>
        <c:ser>
          <c:idx val="16"/>
          <c:order val="13"/>
          <c:tx>
            <c:v>SA05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DATATABLE!$M$97:$M$114</c:f>
              <c:numCache>
                <c:ptCount val="18"/>
                <c:pt idx="0">
                  <c:v>14.896908031737885</c:v>
                </c:pt>
                <c:pt idx="1">
                  <c:v>104.50386624420277</c:v>
                </c:pt>
                <c:pt idx="2">
                  <c:v>115.7477284705674</c:v>
                </c:pt>
                <c:pt idx="3">
                  <c:v>124.11772929304364</c:v>
                </c:pt>
                <c:pt idx="4">
                  <c:v>126.89118515688519</c:v>
                </c:pt>
                <c:pt idx="5">
                  <c:v>128.9763454719795</c:v>
                </c:pt>
                <c:pt idx="6">
                  <c:v>137.87708898422093</c:v>
                </c:pt>
                <c:pt idx="7">
                  <c:v>250.57679945448425</c:v>
                </c:pt>
                <c:pt idx="8">
                  <c:v>284.349344269183</c:v>
                </c:pt>
                <c:pt idx="9">
                  <c:v>294.66930588641884</c:v>
                </c:pt>
                <c:pt idx="10">
                  <c:v>300.80138241887886</c:v>
                </c:pt>
                <c:pt idx="11">
                  <c:v>364.874550922831</c:v>
                </c:pt>
                <c:pt idx="12">
                  <c:v>306.131640350965</c:v>
                </c:pt>
                <c:pt idx="13">
                  <c:v>400.09431214831244</c:v>
                </c:pt>
                <c:pt idx="14">
                  <c:v>835.8168340672178</c:v>
                </c:pt>
                <c:pt idx="15">
                  <c:v>1025.6839037039138</c:v>
                </c:pt>
                <c:pt idx="16">
                  <c:v>1332.5227425033313</c:v>
                </c:pt>
                <c:pt idx="17">
                  <c:v>132.11524940165458</c:v>
                </c:pt>
              </c:numCache>
            </c:numRef>
          </c:xVal>
          <c:yVal>
            <c:numRef>
              <c:f>DATATABLE!$L$97:$L$114</c:f>
              <c:numCache>
                <c:ptCount val="18"/>
                <c:pt idx="0">
                  <c:v>7.245776419652382</c:v>
                </c:pt>
                <c:pt idx="1">
                  <c:v>6.6472423463062915</c:v>
                </c:pt>
                <c:pt idx="2">
                  <c:v>7.359760856128527</c:v>
                </c:pt>
                <c:pt idx="3">
                  <c:v>11.127513060350847</c:v>
                </c:pt>
                <c:pt idx="4">
                  <c:v>13.715017507757477</c:v>
                </c:pt>
                <c:pt idx="5">
                  <c:v>9.09581877550556</c:v>
                </c:pt>
                <c:pt idx="6">
                  <c:v>9.929906901386154</c:v>
                </c:pt>
                <c:pt idx="7">
                  <c:v>-0.8804630777789153</c:v>
                </c:pt>
                <c:pt idx="8">
                  <c:v>-3.5477038508921153</c:v>
                </c:pt>
                <c:pt idx="9">
                  <c:v>6.4971929960170085</c:v>
                </c:pt>
                <c:pt idx="10">
                  <c:v>12.164955877855022</c:v>
                </c:pt>
                <c:pt idx="11">
                  <c:v>0.5810678927390172</c:v>
                </c:pt>
                <c:pt idx="12">
                  <c:v>4.886845480351098</c:v>
                </c:pt>
                <c:pt idx="13">
                  <c:v>-8.354648592223368</c:v>
                </c:pt>
                <c:pt idx="14">
                  <c:v>5.463474940709289</c:v>
                </c:pt>
                <c:pt idx="15">
                  <c:v>5.636018953549015</c:v>
                </c:pt>
                <c:pt idx="16">
                  <c:v>11.396562214089112</c:v>
                </c:pt>
                <c:pt idx="17">
                  <c:v>10.914821406299602</c:v>
                </c:pt>
              </c:numCache>
            </c:numRef>
          </c:yVal>
          <c:smooth val="0"/>
        </c:ser>
        <c:ser>
          <c:idx val="11"/>
          <c:order val="14"/>
          <c:tx>
            <c:v>SA06-13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(DATATABLE!$M$116:$M$225,DATATABLE!$M$227:$M$293)</c:f>
              <c:numCache>
                <c:ptCount val="177"/>
                <c:pt idx="0">
                  <c:v>458.90336529935814</c:v>
                </c:pt>
                <c:pt idx="1">
                  <c:v>9.777293331753352</c:v>
                </c:pt>
                <c:pt idx="2">
                  <c:v>60.88827960518414</c:v>
                </c:pt>
                <c:pt idx="3">
                  <c:v>72.77703699722493</c:v>
                </c:pt>
                <c:pt idx="4">
                  <c:v>174.36638388833845</c:v>
                </c:pt>
                <c:pt idx="5">
                  <c:v>504.07342794296835</c:v>
                </c:pt>
                <c:pt idx="6">
                  <c:v>390.6703882945913</c:v>
                </c:pt>
                <c:pt idx="7">
                  <c:v>135.18523341859006</c:v>
                </c:pt>
                <c:pt idx="8">
                  <c:v>358.50900011144967</c:v>
                </c:pt>
                <c:pt idx="9">
                  <c:v>381.39446805062215</c:v>
                </c:pt>
                <c:pt idx="10">
                  <c:v>200.06660833397902</c:v>
                </c:pt>
                <c:pt idx="11">
                  <c:v>180.31854353342845</c:v>
                </c:pt>
                <c:pt idx="12">
                  <c:v>99.96992723633534</c:v>
                </c:pt>
                <c:pt idx="13">
                  <c:v>107.3977063392533</c:v>
                </c:pt>
                <c:pt idx="14">
                  <c:v>267.27520000634473</c:v>
                </c:pt>
                <c:pt idx="15">
                  <c:v>3426.8752942804776</c:v>
                </c:pt>
                <c:pt idx="16">
                  <c:v>300.3780982276413</c:v>
                </c:pt>
                <c:pt idx="17">
                  <c:v>457.97692022888424</c:v>
                </c:pt>
                <c:pt idx="18">
                  <c:v>255.8400574912978</c:v>
                </c:pt>
                <c:pt idx="19">
                  <c:v>9</c:v>
                </c:pt>
                <c:pt idx="21">
                  <c:v>9.734130103977508</c:v>
                </c:pt>
                <c:pt idx="22">
                  <c:v>6.389760161932296</c:v>
                </c:pt>
                <c:pt idx="23">
                  <c:v>13.552131160655831</c:v>
                </c:pt>
                <c:pt idx="24">
                  <c:v>63.28533953179898</c:v>
                </c:pt>
                <c:pt idx="25">
                  <c:v>83.74832842096606</c:v>
                </c:pt>
                <c:pt idx="26">
                  <c:v>123.97260911176137</c:v>
                </c:pt>
                <c:pt idx="27">
                  <c:v>157.72100635486635</c:v>
                </c:pt>
                <c:pt idx="28">
                  <c:v>180.45317305303612</c:v>
                </c:pt>
                <c:pt idx="29">
                  <c:v>187.55023807941996</c:v>
                </c:pt>
                <c:pt idx="30">
                  <c:v>189.1880046348018</c:v>
                </c:pt>
                <c:pt idx="31">
                  <c:v>199.861890161165</c:v>
                </c:pt>
                <c:pt idx="32">
                  <c:v>214.41790037284744</c:v>
                </c:pt>
                <c:pt idx="33">
                  <c:v>266.07694839351694</c:v>
                </c:pt>
                <c:pt idx="34">
                  <c:v>286.20474495208344</c:v>
                </c:pt>
                <c:pt idx="35">
                  <c:v>262.63536556668566</c:v>
                </c:pt>
                <c:pt idx="36">
                  <c:v>267.2974975475234</c:v>
                </c:pt>
                <c:pt idx="37">
                  <c:v>298.5156933726457</c:v>
                </c:pt>
                <c:pt idx="38">
                  <c:v>349.46420390242696</c:v>
                </c:pt>
                <c:pt idx="39">
                  <c:v>398.9777103376584</c:v>
                </c:pt>
                <c:pt idx="40">
                  <c:v>441.9901058783509</c:v>
                </c:pt>
                <c:pt idx="41">
                  <c:v>446.7292577072912</c:v>
                </c:pt>
                <c:pt idx="42">
                  <c:v>477.6641089623421</c:v>
                </c:pt>
                <c:pt idx="43">
                  <c:v>557.5121740123236</c:v>
                </c:pt>
                <c:pt idx="44">
                  <c:v>767.5409683449326</c:v>
                </c:pt>
                <c:pt idx="45">
                  <c:v>1013.9761044736795</c:v>
                </c:pt>
                <c:pt idx="46">
                  <c:v>1416.477998999447</c:v>
                </c:pt>
                <c:pt idx="47">
                  <c:v>1314.9413464853476</c:v>
                </c:pt>
                <c:pt idx="49">
                  <c:v>9.735720699260353</c:v>
                </c:pt>
                <c:pt idx="50">
                  <c:v>254.9850269622564</c:v>
                </c:pt>
                <c:pt idx="51">
                  <c:v>263.2314981436862</c:v>
                </c:pt>
                <c:pt idx="52">
                  <c:v>624.0676617669665</c:v>
                </c:pt>
                <c:pt idx="53">
                  <c:v>357.31635710775845</c:v>
                </c:pt>
                <c:pt idx="54">
                  <c:v>205.39513585691216</c:v>
                </c:pt>
                <c:pt idx="55">
                  <c:v>1103.3054622875848</c:v>
                </c:pt>
                <c:pt idx="56">
                  <c:v>641.5580629324177</c:v>
                </c:pt>
                <c:pt idx="57">
                  <c:v>62.54729235068835</c:v>
                </c:pt>
                <c:pt idx="58">
                  <c:v>297.24298591386287</c:v>
                </c:pt>
                <c:pt idx="59">
                  <c:v>454.8793003305606</c:v>
                </c:pt>
                <c:pt idx="60">
                  <c:v>106.70572279795383</c:v>
                </c:pt>
                <c:pt idx="61">
                  <c:v>181.0947293280174</c:v>
                </c:pt>
                <c:pt idx="62">
                  <c:v>461.49832819963984</c:v>
                </c:pt>
                <c:pt idx="63">
                  <c:v>389.87523226267746</c:v>
                </c:pt>
                <c:pt idx="64">
                  <c:v>1108.958010626133</c:v>
                </c:pt>
                <c:pt idx="65">
                  <c:v>564.8725289534053</c:v>
                </c:pt>
                <c:pt idx="66">
                  <c:v>1031.6739008502884</c:v>
                </c:pt>
                <c:pt idx="67">
                  <c:v>2082.376500877067</c:v>
                </c:pt>
                <c:pt idx="68">
                  <c:v>587.8713216880064</c:v>
                </c:pt>
                <c:pt idx="69">
                  <c:v>537.8888369892529</c:v>
                </c:pt>
                <c:pt idx="71">
                  <c:v>12.095199566797511</c:v>
                </c:pt>
                <c:pt idx="72">
                  <c:v>63.26358764628513</c:v>
                </c:pt>
                <c:pt idx="73">
                  <c:v>84.45811132762334</c:v>
                </c:pt>
                <c:pt idx="74">
                  <c:v>125.3339154040726</c:v>
                </c:pt>
                <c:pt idx="75">
                  <c:v>131.74641968061212</c:v>
                </c:pt>
                <c:pt idx="76">
                  <c:v>186.08011176311237</c:v>
                </c:pt>
                <c:pt idx="77">
                  <c:v>189.5038058404295</c:v>
                </c:pt>
                <c:pt idx="78">
                  <c:v>243.40571397809282</c:v>
                </c:pt>
                <c:pt idx="79">
                  <c:v>260.23942811692723</c:v>
                </c:pt>
                <c:pt idx="80">
                  <c:v>271.46648357643693</c:v>
                </c:pt>
                <c:pt idx="81">
                  <c:v>314.91830094945414</c:v>
                </c:pt>
                <c:pt idx="82">
                  <c:v>317.49236314123044</c:v>
                </c:pt>
                <c:pt idx="83">
                  <c:v>362.9381571937058</c:v>
                </c:pt>
                <c:pt idx="84">
                  <c:v>373.2897881679137</c:v>
                </c:pt>
                <c:pt idx="85">
                  <c:v>470.50167108128886</c:v>
                </c:pt>
                <c:pt idx="86">
                  <c:v>476.64064168630523</c:v>
                </c:pt>
                <c:pt idx="87">
                  <c:v>646.2034307355477</c:v>
                </c:pt>
                <c:pt idx="88">
                  <c:v>1051.0690433654274</c:v>
                </c:pt>
                <c:pt idx="89">
                  <c:v>1851.7362403947059</c:v>
                </c:pt>
                <c:pt idx="90">
                  <c:v>2667.5671662029</c:v>
                </c:pt>
                <c:pt idx="92">
                  <c:v>105.54493371034462</c:v>
                </c:pt>
                <c:pt idx="93">
                  <c:v>256.27072775032394</c:v>
                </c:pt>
                <c:pt idx="94">
                  <c:v>84.79761699178731</c:v>
                </c:pt>
                <c:pt idx="95">
                  <c:v>155.13126838325914</c:v>
                </c:pt>
                <c:pt idx="96">
                  <c:v>1032.566332034793</c:v>
                </c:pt>
                <c:pt idx="97">
                  <c:v>253.49483542969693</c:v>
                </c:pt>
                <c:pt idx="98">
                  <c:v>357.66366818877685</c:v>
                </c:pt>
                <c:pt idx="99">
                  <c:v>261.7466640320889</c:v>
                </c:pt>
                <c:pt idx="100">
                  <c:v>255.49532214918528</c:v>
                </c:pt>
                <c:pt idx="101">
                  <c:v>489.91575163484936</c:v>
                </c:pt>
                <c:pt idx="102">
                  <c:v>310.82208065083995</c:v>
                </c:pt>
                <c:pt idx="103">
                  <c:v>1108.6675486802606</c:v>
                </c:pt>
                <c:pt idx="104">
                  <c:v>166.49098337138093</c:v>
                </c:pt>
                <c:pt idx="105">
                  <c:v>296.36139813177635</c:v>
                </c:pt>
                <c:pt idx="106">
                  <c:v>462.2948681897544</c:v>
                </c:pt>
                <c:pt idx="107">
                  <c:v>244.69502869046022</c:v>
                </c:pt>
                <c:pt idx="108">
                  <c:v>108.61677528260297</c:v>
                </c:pt>
                <c:pt idx="109">
                  <c:v>49.84772623574487</c:v>
                </c:pt>
                <c:pt idx="110">
                  <c:v>6.921008863663069</c:v>
                </c:pt>
                <c:pt idx="111">
                  <c:v>67.26808665044771</c:v>
                </c:pt>
                <c:pt idx="112">
                  <c:v>89.25795592443549</c:v>
                </c:pt>
                <c:pt idx="113">
                  <c:v>110.82814685902581</c:v>
                </c:pt>
                <c:pt idx="114">
                  <c:v>275.7887772792628</c:v>
                </c:pt>
                <c:pt idx="115">
                  <c:v>366.74336096926385</c:v>
                </c:pt>
                <c:pt idx="116">
                  <c:v>363.47041707114283</c:v>
                </c:pt>
                <c:pt idx="117">
                  <c:v>114.67737862739412</c:v>
                </c:pt>
                <c:pt idx="118">
                  <c:v>126.40977371700458</c:v>
                </c:pt>
                <c:pt idx="119">
                  <c:v>160.34086849736175</c:v>
                </c:pt>
                <c:pt idx="120">
                  <c:v>258.28119066282176</c:v>
                </c:pt>
                <c:pt idx="121">
                  <c:v>171.2183209516355</c:v>
                </c:pt>
                <c:pt idx="122">
                  <c:v>184.04265426322627</c:v>
                </c:pt>
                <c:pt idx="123">
                  <c:v>1027.0238396270977</c:v>
                </c:pt>
                <c:pt idx="124">
                  <c:v>1696.497619957779</c:v>
                </c:pt>
                <c:pt idx="125">
                  <c:v>245.2225188349622</c:v>
                </c:pt>
                <c:pt idx="126">
                  <c:v>409.07705695405986</c:v>
                </c:pt>
                <c:pt idx="127">
                  <c:v>191.99565444043597</c:v>
                </c:pt>
                <c:pt idx="128">
                  <c:v>291.156626736717</c:v>
                </c:pt>
                <c:pt idx="130">
                  <c:v>7.650458636738638</c:v>
                </c:pt>
                <c:pt idx="131">
                  <c:v>129.45412901090708</c:v>
                </c:pt>
                <c:pt idx="132">
                  <c:v>108.07772721276385</c:v>
                </c:pt>
                <c:pt idx="133">
                  <c:v>69.94905487828727</c:v>
                </c:pt>
                <c:pt idx="134">
                  <c:v>308.7832635276484</c:v>
                </c:pt>
                <c:pt idx="135">
                  <c:v>254.51827443545514</c:v>
                </c:pt>
                <c:pt idx="136">
                  <c:v>189.0117897471666</c:v>
                </c:pt>
                <c:pt idx="137">
                  <c:v>393.53382375241785</c:v>
                </c:pt>
                <c:pt idx="138">
                  <c:v>197.30701114364584</c:v>
                </c:pt>
                <c:pt idx="139">
                  <c:v>2683.159908811693</c:v>
                </c:pt>
                <c:pt idx="140">
                  <c:v>11.77582742058223</c:v>
                </c:pt>
                <c:pt idx="141">
                  <c:v>113.19556091631787</c:v>
                </c:pt>
                <c:pt idx="142">
                  <c:v>367.27785135691244</c:v>
                </c:pt>
                <c:pt idx="143">
                  <c:v>369.826345374081</c:v>
                </c:pt>
                <c:pt idx="144">
                  <c:v>166.0877810634031</c:v>
                </c:pt>
                <c:pt idx="145">
                  <c:v>313.77957918893617</c:v>
                </c:pt>
                <c:pt idx="146">
                  <c:v>488.8369950975626</c:v>
                </c:pt>
                <c:pt idx="147">
                  <c:v>355.6364416403769</c:v>
                </c:pt>
                <c:pt idx="148">
                  <c:v>184.15535920712014</c:v>
                </c:pt>
                <c:pt idx="149">
                  <c:v>276.18755501096206</c:v>
                </c:pt>
                <c:pt idx="150">
                  <c:v>1084.477546101236</c:v>
                </c:pt>
                <c:pt idx="152">
                  <c:v>197.3785673176917</c:v>
                </c:pt>
                <c:pt idx="153">
                  <c:v>13.198723874319025</c:v>
                </c:pt>
                <c:pt idx="154">
                  <c:v>467.2646211580931</c:v>
                </c:pt>
                <c:pt idx="155">
                  <c:v>192.1216838887034</c:v>
                </c:pt>
                <c:pt idx="156">
                  <c:v>753.3304046543884</c:v>
                </c:pt>
                <c:pt idx="157">
                  <c:v>17.441944122783806</c:v>
                </c:pt>
                <c:pt idx="158">
                  <c:v>183.25296412836968</c:v>
                </c:pt>
                <c:pt idx="159">
                  <c:v>186.87945175692352</c:v>
                </c:pt>
                <c:pt idx="160">
                  <c:v>354.51467021884173</c:v>
                </c:pt>
                <c:pt idx="161">
                  <c:v>243.33302020896627</c:v>
                </c:pt>
                <c:pt idx="162">
                  <c:v>187.4997004259541</c:v>
                </c:pt>
                <c:pt idx="163">
                  <c:v>359.1099373457387</c:v>
                </c:pt>
                <c:pt idx="164">
                  <c:v>233.47413272871242</c:v>
                </c:pt>
                <c:pt idx="165">
                  <c:v>185.87752589044425</c:v>
                </c:pt>
                <c:pt idx="166">
                  <c:v>990.1331737431067</c:v>
                </c:pt>
                <c:pt idx="167">
                  <c:v>188.58900378574646</c:v>
                </c:pt>
                <c:pt idx="168">
                  <c:v>3.7129633455161666</c:v>
                </c:pt>
                <c:pt idx="169">
                  <c:v>461.07645019730944</c:v>
                </c:pt>
                <c:pt idx="170">
                  <c:v>92.81205350089887</c:v>
                </c:pt>
                <c:pt idx="171">
                  <c:v>462.9323818339165</c:v>
                </c:pt>
                <c:pt idx="172">
                  <c:v>255.4916820802942</c:v>
                </c:pt>
                <c:pt idx="173">
                  <c:v>158.68256488678114</c:v>
                </c:pt>
                <c:pt idx="174">
                  <c:v>520.5245286731644</c:v>
                </c:pt>
                <c:pt idx="175">
                  <c:v>470.2944112056564</c:v>
                </c:pt>
                <c:pt idx="176">
                  <c:v>195.78423533825026</c:v>
                </c:pt>
              </c:numCache>
            </c:numRef>
          </c:xVal>
          <c:yVal>
            <c:numRef>
              <c:f>(DATATABLE!$L$116:$L$225,DATATABLE!$L$227:$L$293)</c:f>
              <c:numCache>
                <c:ptCount val="177"/>
                <c:pt idx="0">
                  <c:v>16.105189890109095</c:v>
                </c:pt>
                <c:pt idx="1">
                  <c:v>8.21093842854923</c:v>
                </c:pt>
                <c:pt idx="2">
                  <c:v>0.8932077174531365</c:v>
                </c:pt>
                <c:pt idx="3">
                  <c:v>-8.886796870801428</c:v>
                </c:pt>
                <c:pt idx="4">
                  <c:v>-0.2431843993585765</c:v>
                </c:pt>
                <c:pt idx="5">
                  <c:v>-3.5078282608355336</c:v>
                </c:pt>
                <c:pt idx="6">
                  <c:v>-3.3899774610687503</c:v>
                </c:pt>
                <c:pt idx="7">
                  <c:v>9.43736422754613</c:v>
                </c:pt>
                <c:pt idx="8">
                  <c:v>5.106575281327607</c:v>
                </c:pt>
                <c:pt idx="9">
                  <c:v>1.8641263566091297</c:v>
                </c:pt>
                <c:pt idx="10">
                  <c:v>-3.583876418746491</c:v>
                </c:pt>
                <c:pt idx="11">
                  <c:v>-1.9803398437431514</c:v>
                </c:pt>
                <c:pt idx="12">
                  <c:v>2.3923261643435714</c:v>
                </c:pt>
                <c:pt idx="13">
                  <c:v>4.710848689590018</c:v>
                </c:pt>
                <c:pt idx="14">
                  <c:v>-2.5588683702712176</c:v>
                </c:pt>
                <c:pt idx="15">
                  <c:v>0.9002181536424729</c:v>
                </c:pt>
                <c:pt idx="16">
                  <c:v>5.472380726120639</c:v>
                </c:pt>
                <c:pt idx="17">
                  <c:v>-3.2446476967026525</c:v>
                </c:pt>
                <c:pt idx="18">
                  <c:v>-15.095928671963987</c:v>
                </c:pt>
                <c:pt idx="19">
                  <c:v>3.091091828505731</c:v>
                </c:pt>
                <c:pt idx="21">
                  <c:v>2.662907242571321</c:v>
                </c:pt>
                <c:pt idx="22">
                  <c:v>7.9408855184662555</c:v>
                </c:pt>
                <c:pt idx="23">
                  <c:v>11.526767406876726</c:v>
                </c:pt>
                <c:pt idx="24">
                  <c:v>0.9953825743972182</c:v>
                </c:pt>
                <c:pt idx="25">
                  <c:v>10.700292484676943</c:v>
                </c:pt>
                <c:pt idx="26">
                  <c:v>8.534024785628347</c:v>
                </c:pt>
                <c:pt idx="27">
                  <c:v>-5.806853680360958</c:v>
                </c:pt>
                <c:pt idx="28">
                  <c:v>-1.5073668116702084</c:v>
                </c:pt>
                <c:pt idx="29">
                  <c:v>-0.6412870911040265</c:v>
                </c:pt>
                <c:pt idx="30">
                  <c:v>2.42097969965691</c:v>
                </c:pt>
                <c:pt idx="31">
                  <c:v>4.451466083267607</c:v>
                </c:pt>
                <c:pt idx="32">
                  <c:v>-2.2462988363366696</c:v>
                </c:pt>
                <c:pt idx="33">
                  <c:v>-9.09224106466513</c:v>
                </c:pt>
                <c:pt idx="34">
                  <c:v>1.0263001128821607</c:v>
                </c:pt>
                <c:pt idx="35">
                  <c:v>-4.082896143469928</c:v>
                </c:pt>
                <c:pt idx="36">
                  <c:v>-5.07233198011683</c:v>
                </c:pt>
                <c:pt idx="37">
                  <c:v>1.089423413475376</c:v>
                </c:pt>
                <c:pt idx="38">
                  <c:v>3.9349261415414274</c:v>
                </c:pt>
                <c:pt idx="39">
                  <c:v>-2.8735675785048995</c:v>
                </c:pt>
                <c:pt idx="40">
                  <c:v>-6.471335264158463</c:v>
                </c:pt>
                <c:pt idx="41">
                  <c:v>0.9005196418346622</c:v>
                </c:pt>
                <c:pt idx="42">
                  <c:v>-2.3133701190744214</c:v>
                </c:pt>
                <c:pt idx="43">
                  <c:v>-27.312193710531087</c:v>
                </c:pt>
                <c:pt idx="44">
                  <c:v>-0.0530123518346588</c:v>
                </c:pt>
                <c:pt idx="45">
                  <c:v>9.816451768208978</c:v>
                </c:pt>
                <c:pt idx="46">
                  <c:v>9.474354655318074</c:v>
                </c:pt>
                <c:pt idx="47">
                  <c:v>-5.7458668448936665</c:v>
                </c:pt>
                <c:pt idx="49">
                  <c:v>8.106620370115536</c:v>
                </c:pt>
                <c:pt idx="50">
                  <c:v>-6.150428310323886</c:v>
                </c:pt>
                <c:pt idx="51">
                  <c:v>-10.776233456339623</c:v>
                </c:pt>
                <c:pt idx="52">
                  <c:v>0.8423852234043843</c:v>
                </c:pt>
                <c:pt idx="53">
                  <c:v>-2.619147419964075</c:v>
                </c:pt>
                <c:pt idx="54">
                  <c:v>-0.600046979924685</c:v>
                </c:pt>
                <c:pt idx="55">
                  <c:v>3.108301895330711</c:v>
                </c:pt>
                <c:pt idx="56">
                  <c:v>-1.1051451108842432</c:v>
                </c:pt>
                <c:pt idx="57">
                  <c:v>2.1647176648445834</c:v>
                </c:pt>
                <c:pt idx="58">
                  <c:v>3.4991914393192927</c:v>
                </c:pt>
                <c:pt idx="59">
                  <c:v>-2.5227244702283</c:v>
                </c:pt>
                <c:pt idx="60">
                  <c:v>4.010331084200213</c:v>
                </c:pt>
                <c:pt idx="61">
                  <c:v>-3.9927523020641074</c:v>
                </c:pt>
                <c:pt idx="62">
                  <c:v>0.3363744539100815</c:v>
                </c:pt>
                <c:pt idx="63">
                  <c:v>0.3257813324334162</c:v>
                </c:pt>
                <c:pt idx="64">
                  <c:v>2.9119537117320062</c:v>
                </c:pt>
                <c:pt idx="65">
                  <c:v>-17.604226251277357</c:v>
                </c:pt>
                <c:pt idx="66">
                  <c:v>5.491241043444094</c:v>
                </c:pt>
                <c:pt idx="67">
                  <c:v>-3.0206844895538607</c:v>
                </c:pt>
                <c:pt idx="68">
                  <c:v>-11.282339103925976</c:v>
                </c:pt>
                <c:pt idx="69">
                  <c:v>-3.234997365442994</c:v>
                </c:pt>
                <c:pt idx="71">
                  <c:v>9.274271610803275</c:v>
                </c:pt>
                <c:pt idx="72">
                  <c:v>3.9478561912123835</c:v>
                </c:pt>
                <c:pt idx="73">
                  <c:v>1.2726345247463293</c:v>
                </c:pt>
                <c:pt idx="74">
                  <c:v>7.068295177223049</c:v>
                </c:pt>
                <c:pt idx="75">
                  <c:v>2.860382447062192</c:v>
                </c:pt>
                <c:pt idx="76">
                  <c:v>-4.989385617726017</c:v>
                </c:pt>
                <c:pt idx="77">
                  <c:v>-7.0519950337851975</c:v>
                </c:pt>
                <c:pt idx="78">
                  <c:v>-7.002211615171029</c:v>
                </c:pt>
                <c:pt idx="79">
                  <c:v>-7.206890035586745</c:v>
                </c:pt>
                <c:pt idx="80">
                  <c:v>-2.7378783623341016</c:v>
                </c:pt>
                <c:pt idx="81">
                  <c:v>-0.5575150200872965</c:v>
                </c:pt>
                <c:pt idx="82">
                  <c:v>3.3039141645599726</c:v>
                </c:pt>
                <c:pt idx="83">
                  <c:v>-1.5308741217697992</c:v>
                </c:pt>
                <c:pt idx="84">
                  <c:v>1.722063778026061</c:v>
                </c:pt>
                <c:pt idx="85">
                  <c:v>-1.4762920694818777</c:v>
                </c:pt>
                <c:pt idx="86">
                  <c:v>-2.1188764436682836</c:v>
                </c:pt>
                <c:pt idx="87">
                  <c:v>3.2379154942133495</c:v>
                </c:pt>
                <c:pt idx="88">
                  <c:v>7.43418826966744</c:v>
                </c:pt>
                <c:pt idx="89">
                  <c:v>-8.523209617472238</c:v>
                </c:pt>
                <c:pt idx="90">
                  <c:v>7.5586786802187325</c:v>
                </c:pt>
                <c:pt idx="92">
                  <c:v>5.662155475224838</c:v>
                </c:pt>
                <c:pt idx="93">
                  <c:v>-1.0300845474894522</c:v>
                </c:pt>
                <c:pt idx="94">
                  <c:v>6.197137784841632</c:v>
                </c:pt>
                <c:pt idx="95">
                  <c:v>5.633922734923668</c:v>
                </c:pt>
                <c:pt idx="96">
                  <c:v>9.515447898104412</c:v>
                </c:pt>
                <c:pt idx="97">
                  <c:v>-7.285107862809693</c:v>
                </c:pt>
                <c:pt idx="98">
                  <c:v>6.041082811171527</c:v>
                </c:pt>
                <c:pt idx="99">
                  <c:v>-3.6230938910483355</c:v>
                </c:pt>
                <c:pt idx="100">
                  <c:v>-5.33805454049432</c:v>
                </c:pt>
                <c:pt idx="101">
                  <c:v>-1.1634199869256185</c:v>
                </c:pt>
                <c:pt idx="102">
                  <c:v>4.241450646144428</c:v>
                </c:pt>
                <c:pt idx="103">
                  <c:v>21.92190264848657</c:v>
                </c:pt>
                <c:pt idx="104">
                  <c:v>2.2915001364901313</c:v>
                </c:pt>
                <c:pt idx="105">
                  <c:v>2.656731575466952</c:v>
                </c:pt>
                <c:pt idx="106">
                  <c:v>12.872964892761996</c:v>
                </c:pt>
                <c:pt idx="107">
                  <c:v>-8.788930883998036</c:v>
                </c:pt>
                <c:pt idx="108">
                  <c:v>6.954350104807804</c:v>
                </c:pt>
                <c:pt idx="109">
                  <c:v>9.780216020502142</c:v>
                </c:pt>
                <c:pt idx="110">
                  <c:v>9.401749991570263</c:v>
                </c:pt>
                <c:pt idx="111">
                  <c:v>5.94471721578591</c:v>
                </c:pt>
                <c:pt idx="112">
                  <c:v>5.026432436003069</c:v>
                </c:pt>
                <c:pt idx="113">
                  <c:v>8.640013053392881</c:v>
                </c:pt>
                <c:pt idx="114">
                  <c:v>-1.2220664399051013</c:v>
                </c:pt>
                <c:pt idx="115">
                  <c:v>0.6093810418653416</c:v>
                </c:pt>
                <c:pt idx="116">
                  <c:v>-1.0078635447160706</c:v>
                </c:pt>
                <c:pt idx="117">
                  <c:v>5.998644293433752</c:v>
                </c:pt>
                <c:pt idx="118">
                  <c:v>5.426616701144392</c:v>
                </c:pt>
                <c:pt idx="119">
                  <c:v>7.351108680434847</c:v>
                </c:pt>
                <c:pt idx="120">
                  <c:v>-13.998575187572326</c:v>
                </c:pt>
                <c:pt idx="121">
                  <c:v>1.7775500988840058</c:v>
                </c:pt>
                <c:pt idx="122">
                  <c:v>-2.4540570132166826</c:v>
                </c:pt>
                <c:pt idx="123">
                  <c:v>6.23446547991433</c:v>
                </c:pt>
                <c:pt idx="124">
                  <c:v>5.545864380113485</c:v>
                </c:pt>
                <c:pt idx="125">
                  <c:v>-5.977153145887116</c:v>
                </c:pt>
                <c:pt idx="126">
                  <c:v>-1.2632677519372144</c:v>
                </c:pt>
                <c:pt idx="127">
                  <c:v>0.6948535464249332</c:v>
                </c:pt>
                <c:pt idx="128">
                  <c:v>-1.3737981317027088</c:v>
                </c:pt>
                <c:pt idx="130">
                  <c:v>10.441922220720024</c:v>
                </c:pt>
                <c:pt idx="131">
                  <c:v>6.103202175321875</c:v>
                </c:pt>
                <c:pt idx="132">
                  <c:v>6.10823555682236</c:v>
                </c:pt>
                <c:pt idx="133">
                  <c:v>5.338506541829079</c:v>
                </c:pt>
                <c:pt idx="134">
                  <c:v>-3.2263422581843235</c:v>
                </c:pt>
                <c:pt idx="135">
                  <c:v>-11.524907261075379</c:v>
                </c:pt>
                <c:pt idx="136">
                  <c:v>-2.677468465548084</c:v>
                </c:pt>
                <c:pt idx="137">
                  <c:v>-3.366564333589751</c:v>
                </c:pt>
                <c:pt idx="138">
                  <c:v>-1.705071528363656</c:v>
                </c:pt>
                <c:pt idx="139">
                  <c:v>-8.482410917209604</c:v>
                </c:pt>
                <c:pt idx="140">
                  <c:v>8.387177563181947</c:v>
                </c:pt>
                <c:pt idx="141">
                  <c:v>6.809011685044196</c:v>
                </c:pt>
                <c:pt idx="142">
                  <c:v>-1.80217326354506</c:v>
                </c:pt>
                <c:pt idx="143">
                  <c:v>-0.3694832623831974</c:v>
                </c:pt>
                <c:pt idx="144">
                  <c:v>0.7044748135512695</c:v>
                </c:pt>
                <c:pt idx="145">
                  <c:v>4.1546148039032</c:v>
                </c:pt>
                <c:pt idx="146">
                  <c:v>0.720355549569706</c:v>
                </c:pt>
                <c:pt idx="147">
                  <c:v>-2.613691366185301</c:v>
                </c:pt>
                <c:pt idx="148">
                  <c:v>2.8657957654712787</c:v>
                </c:pt>
                <c:pt idx="149">
                  <c:v>-4.737568606566179</c:v>
                </c:pt>
                <c:pt idx="150">
                  <c:v>8.61449542656132</c:v>
                </c:pt>
                <c:pt idx="152">
                  <c:v>-5.398336888448841</c:v>
                </c:pt>
                <c:pt idx="153">
                  <c:v>2.7069424554940538</c:v>
                </c:pt>
                <c:pt idx="154">
                  <c:v>-1.2602153504800657</c:v>
                </c:pt>
                <c:pt idx="155">
                  <c:v>-9.013965231019183</c:v>
                </c:pt>
                <c:pt idx="156">
                  <c:v>2.0793853055859115</c:v>
                </c:pt>
                <c:pt idx="157">
                  <c:v>-1.5728771339659449</c:v>
                </c:pt>
                <c:pt idx="158">
                  <c:v>-9.528438524702665</c:v>
                </c:pt>
                <c:pt idx="159">
                  <c:v>-9.772622723697966</c:v>
                </c:pt>
                <c:pt idx="160">
                  <c:v>-1.5867151360634775</c:v>
                </c:pt>
                <c:pt idx="161">
                  <c:v>-8.757952067128505</c:v>
                </c:pt>
                <c:pt idx="162">
                  <c:v>-7.453845322120368</c:v>
                </c:pt>
                <c:pt idx="163">
                  <c:v>-0.34642759639571596</c:v>
                </c:pt>
                <c:pt idx="164">
                  <c:v>-13.187013377350087</c:v>
                </c:pt>
                <c:pt idx="165">
                  <c:v>-12.03801380053684</c:v>
                </c:pt>
                <c:pt idx="166">
                  <c:v>4.147694653450528</c:v>
                </c:pt>
                <c:pt idx="167">
                  <c:v>-4.14927098060094</c:v>
                </c:pt>
                <c:pt idx="168">
                  <c:v>1.8728381758084993</c:v>
                </c:pt>
                <c:pt idx="169">
                  <c:v>-2.165958055489715</c:v>
                </c:pt>
                <c:pt idx="170">
                  <c:v>3.9002478111319396</c:v>
                </c:pt>
                <c:pt idx="171">
                  <c:v>1.0476272491991339</c:v>
                </c:pt>
                <c:pt idx="172">
                  <c:v>-12.001563716738906</c:v>
                </c:pt>
                <c:pt idx="173">
                  <c:v>-11.223794685863675</c:v>
                </c:pt>
                <c:pt idx="174">
                  <c:v>-5.277840286086156</c:v>
                </c:pt>
                <c:pt idx="175">
                  <c:v>1.5396504283696537</c:v>
                </c:pt>
                <c:pt idx="176">
                  <c:v>-9.681738742083024</c:v>
                </c:pt>
              </c:numCache>
            </c:numRef>
          </c:yVal>
          <c:smooth val="0"/>
        </c:ser>
        <c:ser>
          <c:idx val="20"/>
          <c:order val="15"/>
          <c:tx>
            <c:v>SA14-22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CCCC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DATATABLE!$M$295:$M$430</c:f>
              <c:numCache>
                <c:ptCount val="136"/>
                <c:pt idx="0">
                  <c:v>10.975802928029239</c:v>
                </c:pt>
                <c:pt idx="1">
                  <c:v>11.890011690076971</c:v>
                </c:pt>
                <c:pt idx="2">
                  <c:v>175.60628684163368</c:v>
                </c:pt>
                <c:pt idx="3">
                  <c:v>125.76500192662996</c:v>
                </c:pt>
                <c:pt idx="4">
                  <c:v>273.90945630805925</c:v>
                </c:pt>
                <c:pt idx="5">
                  <c:v>97.49657095577254</c:v>
                </c:pt>
                <c:pt idx="6">
                  <c:v>106.09552413450689</c:v>
                </c:pt>
                <c:pt idx="7">
                  <c:v>159.54843712452183</c:v>
                </c:pt>
                <c:pt idx="8">
                  <c:v>467.94150932061615</c:v>
                </c:pt>
                <c:pt idx="9">
                  <c:v>109.7715031034894</c:v>
                </c:pt>
                <c:pt idx="10">
                  <c:v>289.82898289954403</c:v>
                </c:pt>
                <c:pt idx="11">
                  <c:v>1041.8700967591753</c:v>
                </c:pt>
                <c:pt idx="12">
                  <c:v>111.37722108608145</c:v>
                </c:pt>
                <c:pt idx="13">
                  <c:v>374.3493132866239</c:v>
                </c:pt>
                <c:pt idx="14">
                  <c:v>176.5977310463626</c:v>
                </c:pt>
                <c:pt idx="15">
                  <c:v>159.45701895110258</c:v>
                </c:pt>
                <c:pt idx="17">
                  <c:v>8.418423649210235</c:v>
                </c:pt>
                <c:pt idx="18">
                  <c:v>34.17252807249384</c:v>
                </c:pt>
                <c:pt idx="19">
                  <c:v>84.80392892579921</c:v>
                </c:pt>
                <c:pt idx="20">
                  <c:v>100.53142970459042</c:v>
                </c:pt>
                <c:pt idx="21">
                  <c:v>108.69613612090582</c:v>
                </c:pt>
                <c:pt idx="22">
                  <c:v>111.21964489619172</c:v>
                </c:pt>
                <c:pt idx="23">
                  <c:v>119.40087721772336</c:v>
                </c:pt>
                <c:pt idx="24">
                  <c:v>122.79831298865373</c:v>
                </c:pt>
                <c:pt idx="25">
                  <c:v>125.94063672497448</c:v>
                </c:pt>
                <c:pt idx="26">
                  <c:v>128.98091824635017</c:v>
                </c:pt>
                <c:pt idx="27">
                  <c:v>161.69082917752274</c:v>
                </c:pt>
                <c:pt idx="28">
                  <c:v>171.29377770645078</c:v>
                </c:pt>
                <c:pt idx="29">
                  <c:v>180.69093960246073</c:v>
                </c:pt>
                <c:pt idx="30">
                  <c:v>182.11458814586385</c:v>
                </c:pt>
                <c:pt idx="31">
                  <c:v>187.3520630334264</c:v>
                </c:pt>
                <c:pt idx="32">
                  <c:v>279.8601800758397</c:v>
                </c:pt>
                <c:pt idx="33">
                  <c:v>286.59159440424474</c:v>
                </c:pt>
                <c:pt idx="34">
                  <c:v>295.18137745250317</c:v>
                </c:pt>
                <c:pt idx="35">
                  <c:v>308.52463954222816</c:v>
                </c:pt>
                <c:pt idx="36">
                  <c:v>322.33774046971945</c:v>
                </c:pt>
                <c:pt idx="37">
                  <c:v>367.007970644798</c:v>
                </c:pt>
                <c:pt idx="38">
                  <c:v>386.78045552805816</c:v>
                </c:pt>
                <c:pt idx="39">
                  <c:v>312.22078692671215</c:v>
                </c:pt>
                <c:pt idx="40">
                  <c:v>567.7423498908751</c:v>
                </c:pt>
                <c:pt idx="41">
                  <c:v>2116.395137563004</c:v>
                </c:pt>
                <c:pt idx="43">
                  <c:v>8.794681810097307</c:v>
                </c:pt>
                <c:pt idx="44">
                  <c:v>13.973339220890317</c:v>
                </c:pt>
                <c:pt idx="45">
                  <c:v>151.03606004340267</c:v>
                </c:pt>
                <c:pt idx="46">
                  <c:v>82.93304050245663</c:v>
                </c:pt>
                <c:pt idx="47">
                  <c:v>83.25570352425369</c:v>
                </c:pt>
                <c:pt idx="48">
                  <c:v>102.35083362070779</c:v>
                </c:pt>
                <c:pt idx="49">
                  <c:v>109.85580605913887</c:v>
                </c:pt>
                <c:pt idx="50">
                  <c:v>113.17227546750638</c:v>
                </c:pt>
                <c:pt idx="51">
                  <c:v>116.3431893148463</c:v>
                </c:pt>
                <c:pt idx="52">
                  <c:v>155.4307820168402</c:v>
                </c:pt>
                <c:pt idx="53">
                  <c:v>118.66530171328483</c:v>
                </c:pt>
                <c:pt idx="54">
                  <c:v>137.79098214261313</c:v>
                </c:pt>
                <c:pt idx="55">
                  <c:v>144.53298044007948</c:v>
                </c:pt>
                <c:pt idx="56">
                  <c:v>175.14950566267336</c:v>
                </c:pt>
                <c:pt idx="57">
                  <c:v>156.68113123240195</c:v>
                </c:pt>
                <c:pt idx="58">
                  <c:v>161.79895010382407</c:v>
                </c:pt>
                <c:pt idx="59">
                  <c:v>167.79044177084822</c:v>
                </c:pt>
                <c:pt idx="60">
                  <c:v>183.90737176155326</c:v>
                </c:pt>
                <c:pt idx="61">
                  <c:v>147.12082648966054</c:v>
                </c:pt>
                <c:pt idx="62">
                  <c:v>610.9200835410239</c:v>
                </c:pt>
                <c:pt idx="63">
                  <c:v>661.5871360884956</c:v>
                </c:pt>
                <c:pt idx="64">
                  <c:v>979.5873732632798</c:v>
                </c:pt>
                <c:pt idx="65">
                  <c:v>1029.2804850078785</c:v>
                </c:pt>
                <c:pt idx="66">
                  <c:v>1331.4073943618453</c:v>
                </c:pt>
                <c:pt idx="67">
                  <c:v>2022.7330297022609</c:v>
                </c:pt>
                <c:pt idx="68">
                  <c:v>2741.1169989881923</c:v>
                </c:pt>
                <c:pt idx="70">
                  <c:v>6.08304722841012</c:v>
                </c:pt>
                <c:pt idx="71">
                  <c:v>62.53585594122113</c:v>
                </c:pt>
                <c:pt idx="72">
                  <c:v>97.40859517133583</c:v>
                </c:pt>
                <c:pt idx="73">
                  <c:v>112.66462479423083</c:v>
                </c:pt>
                <c:pt idx="74">
                  <c:v>117.80624269349191</c:v>
                </c:pt>
                <c:pt idx="75">
                  <c:v>118.36966845695454</c:v>
                </c:pt>
                <c:pt idx="76">
                  <c:v>147.89166550798427</c:v>
                </c:pt>
                <c:pt idx="77">
                  <c:v>150.18875161019199</c:v>
                </c:pt>
                <c:pt idx="78">
                  <c:v>152.7268244786031</c:v>
                </c:pt>
                <c:pt idx="79">
                  <c:v>155.8643121696899</c:v>
                </c:pt>
                <c:pt idx="80">
                  <c:v>179.37702562675486</c:v>
                </c:pt>
                <c:pt idx="81">
                  <c:v>184.90048161272782</c:v>
                </c:pt>
                <c:pt idx="82">
                  <c:v>186.98920107319933</c:v>
                </c:pt>
                <c:pt idx="83">
                  <c:v>331.81395693171663</c:v>
                </c:pt>
                <c:pt idx="84">
                  <c:v>557.6556155116047</c:v>
                </c:pt>
                <c:pt idx="85">
                  <c:v>1013.6012174924697</c:v>
                </c:pt>
                <c:pt idx="86">
                  <c:v>2729.3677907392116</c:v>
                </c:pt>
                <c:pt idx="88">
                  <c:v>31.669075000684927</c:v>
                </c:pt>
                <c:pt idx="89">
                  <c:v>34.393310325070615</c:v>
                </c:pt>
                <c:pt idx="90">
                  <c:v>51.24845132398944</c:v>
                </c:pt>
                <c:pt idx="91">
                  <c:v>52.319128750316914</c:v>
                </c:pt>
                <c:pt idx="92">
                  <c:v>53.15531358394931</c:v>
                </c:pt>
                <c:pt idx="93">
                  <c:v>61.75075657662636</c:v>
                </c:pt>
                <c:pt idx="94">
                  <c:v>67.89113518892113</c:v>
                </c:pt>
                <c:pt idx="95">
                  <c:v>80.89679943411063</c:v>
                </c:pt>
                <c:pt idx="96">
                  <c:v>94.23006726228517</c:v>
                </c:pt>
                <c:pt idx="97">
                  <c:v>85.0599586207517</c:v>
                </c:pt>
                <c:pt idx="98">
                  <c:v>88.9966981382158</c:v>
                </c:pt>
                <c:pt idx="99">
                  <c:v>96.85779767095084</c:v>
                </c:pt>
                <c:pt idx="100">
                  <c:v>104.57810983266867</c:v>
                </c:pt>
                <c:pt idx="101">
                  <c:v>106.15398645974247</c:v>
                </c:pt>
                <c:pt idx="102">
                  <c:v>112.5393742742825</c:v>
                </c:pt>
                <c:pt idx="103">
                  <c:v>178.91324899689843</c:v>
                </c:pt>
                <c:pt idx="104">
                  <c:v>186.84448788751567</c:v>
                </c:pt>
                <c:pt idx="105">
                  <c:v>262.6759748111288</c:v>
                </c:pt>
                <c:pt idx="106">
                  <c:v>282.7537578080857</c:v>
                </c:pt>
                <c:pt idx="107">
                  <c:v>306.9130145953059</c:v>
                </c:pt>
                <c:pt idx="108">
                  <c:v>344.9505575931237</c:v>
                </c:pt>
                <c:pt idx="109">
                  <c:v>1044.369834699342</c:v>
                </c:pt>
                <c:pt idx="110">
                  <c:v>1876.4278732619946</c:v>
                </c:pt>
                <c:pt idx="112">
                  <c:v>6.366544549762411</c:v>
                </c:pt>
                <c:pt idx="113">
                  <c:v>17.929453141077</c:v>
                </c:pt>
                <c:pt idx="114">
                  <c:v>94.98063631170346</c:v>
                </c:pt>
                <c:pt idx="115">
                  <c:v>107.1172981009359</c:v>
                </c:pt>
                <c:pt idx="116">
                  <c:v>111.80477820031848</c:v>
                </c:pt>
                <c:pt idx="117">
                  <c:v>115.92696909749256</c:v>
                </c:pt>
                <c:pt idx="118">
                  <c:v>118.52149472943971</c:v>
                </c:pt>
                <c:pt idx="119">
                  <c:v>119.51637223922019</c:v>
                </c:pt>
                <c:pt idx="120">
                  <c:v>148.37829708893224</c:v>
                </c:pt>
                <c:pt idx="121">
                  <c:v>151.43471306993308</c:v>
                </c:pt>
                <c:pt idx="122">
                  <c:v>152.5180999560931</c:v>
                </c:pt>
                <c:pt idx="123">
                  <c:v>160.45541980740333</c:v>
                </c:pt>
                <c:pt idx="124">
                  <c:v>300.75377174366423</c:v>
                </c:pt>
                <c:pt idx="125">
                  <c:v>351.2217438285647</c:v>
                </c:pt>
                <c:pt idx="126">
                  <c:v>421.22773552068514</c:v>
                </c:pt>
                <c:pt idx="127">
                  <c:v>477.6424408003261</c:v>
                </c:pt>
                <c:pt idx="128">
                  <c:v>558.3263709713569</c:v>
                </c:pt>
                <c:pt idx="129">
                  <c:v>734.4330603315019</c:v>
                </c:pt>
                <c:pt idx="130">
                  <c:v>746.7757380613996</c:v>
                </c:pt>
                <c:pt idx="131">
                  <c:v>969.7443975855933</c:v>
                </c:pt>
                <c:pt idx="132">
                  <c:v>1330.9054380226287</c:v>
                </c:pt>
                <c:pt idx="133">
                  <c:v>2695.181444017927</c:v>
                </c:pt>
                <c:pt idx="135">
                  <c:v>594.4425226639438</c:v>
                </c:pt>
              </c:numCache>
            </c:numRef>
          </c:xVal>
          <c:yVal>
            <c:numRef>
              <c:f>DATATABLE!$L$295:$L$430</c:f>
              <c:numCache>
                <c:ptCount val="136"/>
                <c:pt idx="0">
                  <c:v>6.354761460460078</c:v>
                </c:pt>
                <c:pt idx="1">
                  <c:v>-12.37712874326693</c:v>
                </c:pt>
                <c:pt idx="2">
                  <c:v>-9.64805546062455</c:v>
                </c:pt>
                <c:pt idx="3">
                  <c:v>3.893575444561569</c:v>
                </c:pt>
                <c:pt idx="4">
                  <c:v>-5.549383050544555</c:v>
                </c:pt>
                <c:pt idx="5">
                  <c:v>2.1817915298952597</c:v>
                </c:pt>
                <c:pt idx="6">
                  <c:v>-4.883136026970459</c:v>
                </c:pt>
                <c:pt idx="7">
                  <c:v>1.578389129170165</c:v>
                </c:pt>
                <c:pt idx="8">
                  <c:v>-7.295616986748544</c:v>
                </c:pt>
                <c:pt idx="9">
                  <c:v>6.479474610675861</c:v>
                </c:pt>
                <c:pt idx="10">
                  <c:v>3.8013368257297833</c:v>
                </c:pt>
                <c:pt idx="11">
                  <c:v>7.8863365148965405</c:v>
                </c:pt>
                <c:pt idx="12">
                  <c:v>4.1469272869068865</c:v>
                </c:pt>
                <c:pt idx="13">
                  <c:v>0.9462630325721471</c:v>
                </c:pt>
                <c:pt idx="14">
                  <c:v>-7.9548966549011455</c:v>
                </c:pt>
                <c:pt idx="15">
                  <c:v>-3.0408147968060915</c:v>
                </c:pt>
                <c:pt idx="17">
                  <c:v>1.6407946703070657</c:v>
                </c:pt>
                <c:pt idx="18">
                  <c:v>3.862387296819402</c:v>
                </c:pt>
                <c:pt idx="19">
                  <c:v>5.790137224218927</c:v>
                </c:pt>
                <c:pt idx="20">
                  <c:v>0.5479891879625935</c:v>
                </c:pt>
                <c:pt idx="21">
                  <c:v>-0.051161856207927014</c:v>
                </c:pt>
                <c:pt idx="22">
                  <c:v>2.6723642257456595</c:v>
                </c:pt>
                <c:pt idx="23">
                  <c:v>4.923659537773605</c:v>
                </c:pt>
                <c:pt idx="24">
                  <c:v>-6.663931767491827</c:v>
                </c:pt>
                <c:pt idx="25">
                  <c:v>7.314423075529851</c:v>
                </c:pt>
                <c:pt idx="26">
                  <c:v>2.85972061004811</c:v>
                </c:pt>
                <c:pt idx="27">
                  <c:v>-0.5010596097429161</c:v>
                </c:pt>
                <c:pt idx="28">
                  <c:v>-2.7440846325862642</c:v>
                </c:pt>
                <c:pt idx="29">
                  <c:v>-7.848874088158509</c:v>
                </c:pt>
                <c:pt idx="30">
                  <c:v>-5.8507694447071055</c:v>
                </c:pt>
                <c:pt idx="31">
                  <c:v>-5.796579637783151</c:v>
                </c:pt>
                <c:pt idx="32">
                  <c:v>-4.604294161601708</c:v>
                </c:pt>
                <c:pt idx="33">
                  <c:v>-5.968227012521333</c:v>
                </c:pt>
                <c:pt idx="34">
                  <c:v>-2.667772012003545</c:v>
                </c:pt>
                <c:pt idx="35">
                  <c:v>-4.741360120837613</c:v>
                </c:pt>
                <c:pt idx="36">
                  <c:v>3.2277968842389972</c:v>
                </c:pt>
                <c:pt idx="37">
                  <c:v>0.6025924069555704</c:v>
                </c:pt>
                <c:pt idx="38">
                  <c:v>8.706777890656081</c:v>
                </c:pt>
                <c:pt idx="39">
                  <c:v>1.5660323725766638</c:v>
                </c:pt>
                <c:pt idx="40">
                  <c:v>-2.930972854240067</c:v>
                </c:pt>
                <c:pt idx="41">
                  <c:v>-1.9128042800295126</c:v>
                </c:pt>
                <c:pt idx="43">
                  <c:v>-2.6994536308929904</c:v>
                </c:pt>
                <c:pt idx="44">
                  <c:v>6.172674335286653</c:v>
                </c:pt>
                <c:pt idx="45">
                  <c:v>-6.390031426690391</c:v>
                </c:pt>
                <c:pt idx="46">
                  <c:v>-0.2881924171224355</c:v>
                </c:pt>
                <c:pt idx="47">
                  <c:v>8.141016487181219</c:v>
                </c:pt>
                <c:pt idx="48">
                  <c:v>2.7109652014948074</c:v>
                </c:pt>
                <c:pt idx="49">
                  <c:v>4.708872650577599</c:v>
                </c:pt>
                <c:pt idx="50">
                  <c:v>-3.0807324468914663</c:v>
                </c:pt>
                <c:pt idx="51">
                  <c:v>1.8520293231386369</c:v>
                </c:pt>
                <c:pt idx="52">
                  <c:v>6.604043195933861</c:v>
                </c:pt>
                <c:pt idx="53">
                  <c:v>0.7318066533715577</c:v>
                </c:pt>
                <c:pt idx="54">
                  <c:v>-1.873550367097155</c:v>
                </c:pt>
                <c:pt idx="55">
                  <c:v>-3.506435242339424</c:v>
                </c:pt>
                <c:pt idx="56">
                  <c:v>1.9208967253795166</c:v>
                </c:pt>
                <c:pt idx="57">
                  <c:v>2.3483738441735005</c:v>
                </c:pt>
                <c:pt idx="58">
                  <c:v>-0.016995570473988364</c:v>
                </c:pt>
                <c:pt idx="59">
                  <c:v>1.672261693221077</c:v>
                </c:pt>
                <c:pt idx="60">
                  <c:v>-3.585483581149652</c:v>
                </c:pt>
                <c:pt idx="61">
                  <c:v>4.403346750544745</c:v>
                </c:pt>
                <c:pt idx="62">
                  <c:v>-4.758851888289862</c:v>
                </c:pt>
                <c:pt idx="63">
                  <c:v>0.9957079677028517</c:v>
                </c:pt>
                <c:pt idx="64">
                  <c:v>7.192779282107241</c:v>
                </c:pt>
                <c:pt idx="65">
                  <c:v>3.0830898712755674</c:v>
                </c:pt>
                <c:pt idx="66">
                  <c:v>-7.347711142706404</c:v>
                </c:pt>
                <c:pt idx="67">
                  <c:v>-8.562159723390605</c:v>
                </c:pt>
                <c:pt idx="68">
                  <c:v>-7.137798967779797</c:v>
                </c:pt>
                <c:pt idx="70">
                  <c:v>2.5529368754676254</c:v>
                </c:pt>
                <c:pt idx="71">
                  <c:v>7.670578675599592</c:v>
                </c:pt>
                <c:pt idx="72">
                  <c:v>3.1906446294641446</c:v>
                </c:pt>
                <c:pt idx="73">
                  <c:v>5.283086988378293</c:v>
                </c:pt>
                <c:pt idx="74">
                  <c:v>8.083589490822973</c:v>
                </c:pt>
                <c:pt idx="75">
                  <c:v>-6.818030598954828</c:v>
                </c:pt>
                <c:pt idx="76">
                  <c:v>0.1046156388676327</c:v>
                </c:pt>
                <c:pt idx="77">
                  <c:v>2.164473561271673</c:v>
                </c:pt>
                <c:pt idx="78">
                  <c:v>-3.8786743593774107</c:v>
                </c:pt>
                <c:pt idx="79">
                  <c:v>-3.622953322607004</c:v>
                </c:pt>
                <c:pt idx="80">
                  <c:v>-10.281146685884002</c:v>
                </c:pt>
                <c:pt idx="81">
                  <c:v>-3.6286982233365803</c:v>
                </c:pt>
                <c:pt idx="82">
                  <c:v>-0.496281580521752</c:v>
                </c:pt>
                <c:pt idx="83">
                  <c:v>0.7505783544850868</c:v>
                </c:pt>
                <c:pt idx="84">
                  <c:v>-7.886109381924601</c:v>
                </c:pt>
                <c:pt idx="85">
                  <c:v>14.467193402748801</c:v>
                </c:pt>
                <c:pt idx="86">
                  <c:v>-5.392541177110211</c:v>
                </c:pt>
                <c:pt idx="88">
                  <c:v>7.914062404929289</c:v>
                </c:pt>
                <c:pt idx="89">
                  <c:v>2.824151947479513</c:v>
                </c:pt>
                <c:pt idx="90">
                  <c:v>9.712438314856442</c:v>
                </c:pt>
                <c:pt idx="91">
                  <c:v>5.965628155407997</c:v>
                </c:pt>
                <c:pt idx="92">
                  <c:v>3.5066040354939423</c:v>
                </c:pt>
                <c:pt idx="93">
                  <c:v>10.877389383240654</c:v>
                </c:pt>
                <c:pt idx="94">
                  <c:v>12.59129180346017</c:v>
                </c:pt>
                <c:pt idx="95">
                  <c:v>9.76103513581048</c:v>
                </c:pt>
                <c:pt idx="96">
                  <c:v>2.572452443444816</c:v>
                </c:pt>
                <c:pt idx="97">
                  <c:v>6.122743184346112</c:v>
                </c:pt>
                <c:pt idx="98">
                  <c:v>9.856601989612113</c:v>
                </c:pt>
                <c:pt idx="99">
                  <c:v>11.64126059108126</c:v>
                </c:pt>
                <c:pt idx="100">
                  <c:v>5.083641024453999</c:v>
                </c:pt>
                <c:pt idx="101">
                  <c:v>8.845707470132336</c:v>
                </c:pt>
                <c:pt idx="102">
                  <c:v>5.634534428175274</c:v>
                </c:pt>
                <c:pt idx="103">
                  <c:v>-8.038582120008764</c:v>
                </c:pt>
                <c:pt idx="104">
                  <c:v>-5.518552216928453</c:v>
                </c:pt>
                <c:pt idx="105">
                  <c:v>-2.208509588039443</c:v>
                </c:pt>
                <c:pt idx="106">
                  <c:v>-5.368647646104253</c:v>
                </c:pt>
                <c:pt idx="107">
                  <c:v>-0.535201382001161</c:v>
                </c:pt>
                <c:pt idx="108">
                  <c:v>3.2016521642122866</c:v>
                </c:pt>
                <c:pt idx="109">
                  <c:v>11.422405096429866</c:v>
                </c:pt>
                <c:pt idx="110">
                  <c:v>-3.8381230953962406</c:v>
                </c:pt>
                <c:pt idx="112">
                  <c:v>-3.771887580568923</c:v>
                </c:pt>
                <c:pt idx="113">
                  <c:v>3.957251235121894</c:v>
                </c:pt>
                <c:pt idx="114">
                  <c:v>3.537087664501647</c:v>
                </c:pt>
                <c:pt idx="115">
                  <c:v>-4.6556342483480515</c:v>
                </c:pt>
                <c:pt idx="116">
                  <c:v>0.22409560598322043</c:v>
                </c:pt>
                <c:pt idx="117">
                  <c:v>-0.1621120575942221</c:v>
                </c:pt>
                <c:pt idx="118">
                  <c:v>-3.156543086708342</c:v>
                </c:pt>
                <c:pt idx="119">
                  <c:v>-3.2672996090074244</c:v>
                </c:pt>
                <c:pt idx="120">
                  <c:v>-5.229967036688122</c:v>
                </c:pt>
                <c:pt idx="121">
                  <c:v>-8.203013090750355</c:v>
                </c:pt>
                <c:pt idx="122">
                  <c:v>-3.2905824387837965</c:v>
                </c:pt>
                <c:pt idx="123">
                  <c:v>-0.10398172543859618</c:v>
                </c:pt>
                <c:pt idx="124">
                  <c:v>-6.032963724414665</c:v>
                </c:pt>
                <c:pt idx="125">
                  <c:v>-9.782547588806612</c:v>
                </c:pt>
                <c:pt idx="126">
                  <c:v>-3.662917803966793</c:v>
                </c:pt>
                <c:pt idx="127">
                  <c:v>-3.1133658268808437</c:v>
                </c:pt>
                <c:pt idx="128">
                  <c:v>-2.0125732088979396</c:v>
                </c:pt>
                <c:pt idx="129">
                  <c:v>-14.858229104229537</c:v>
                </c:pt>
                <c:pt idx="130">
                  <c:v>-2.7402574130705135</c:v>
                </c:pt>
                <c:pt idx="131">
                  <c:v>2.3854108062329784</c:v>
                </c:pt>
                <c:pt idx="132">
                  <c:v>21.488191445867866</c:v>
                </c:pt>
                <c:pt idx="133">
                  <c:v>-2.849545936635912</c:v>
                </c:pt>
                <c:pt idx="135">
                  <c:v>1.3303692597236065</c:v>
                </c:pt>
              </c:numCache>
            </c:numRef>
          </c:yVal>
          <c:smooth val="0"/>
        </c:ser>
        <c:axId val="19479732"/>
        <c:axId val="41099861"/>
      </c:scatterChart>
      <c:valAx>
        <c:axId val="1947973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9861"/>
        <c:crossesAt val="-80"/>
        <c:crossBetween val="midCat"/>
        <c:dispUnits/>
        <c:majorUnit val="100"/>
        <c:minorUnit val="50"/>
      </c:valAx>
      <c:valAx>
        <c:axId val="41099861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47973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16"/>
        <c:delete val="1"/>
      </c:legendEntry>
      <c:legendEntry>
        <c:idx val="4"/>
        <c:delete val="1"/>
      </c:legendEntry>
      <c:legendEntry>
        <c:idx val="17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8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92125"/>
          <c:y val="0.3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DATATABLE!$K$4:$K$23</c:f>
                <c:numCache>
                  <c:ptCount val="20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</c:numCache>
              </c:numRef>
            </c:plus>
            <c:minus>
              <c:numRef>
                <c:f>DATATABLE!$K$4:$K$23</c:f>
                <c:numCache>
                  <c:ptCount val="20"/>
                  <c:pt idx="0">
                    <c:v>1.0749427707534842</c:v>
                  </c:pt>
                  <c:pt idx="1">
                    <c:v>1.0055783943618835</c:v>
                  </c:pt>
                  <c:pt idx="2">
                    <c:v>1.2925604904623356</c:v>
                  </c:pt>
                  <c:pt idx="3">
                    <c:v>1.3789574658007453</c:v>
                  </c:pt>
                  <c:pt idx="4">
                    <c:v>1.4542456048483032</c:v>
                  </c:pt>
                  <c:pt idx="5">
                    <c:v>1.19603243835531</c:v>
                  </c:pt>
                  <c:pt idx="6">
                    <c:v>1.2890724994196745</c:v>
                  </c:pt>
                  <c:pt idx="7">
                    <c:v>1.3724848008167534</c:v>
                  </c:pt>
                  <c:pt idx="8">
                    <c:v>1.1830085774255927</c:v>
                  </c:pt>
                  <c:pt idx="9">
                    <c:v>1.4689706622461607</c:v>
                  </c:pt>
                  <c:pt idx="10">
                    <c:v>1.317938486380399</c:v>
                  </c:pt>
                  <c:pt idx="11">
                    <c:v>1.0928252212227818</c:v>
                  </c:pt>
                  <c:pt idx="12">
                    <c:v>1.4407710723585154</c:v>
                  </c:pt>
                  <c:pt idx="13">
                    <c:v>1.319101900325581</c:v>
                  </c:pt>
                  <c:pt idx="14">
                    <c:v>1.2402010071244085</c:v>
                  </c:pt>
                  <c:pt idx="15">
                    <c:v>1.1467571717571623</c:v>
                  </c:pt>
                  <c:pt idx="16">
                    <c:v>1.1662863511952004</c:v>
                  </c:pt>
                  <c:pt idx="17">
                    <c:v>1.1987925886125517</c:v>
                  </c:pt>
                  <c:pt idx="18">
                    <c:v>0.849448197548508</c:v>
                  </c:pt>
                  <c:pt idx="19">
                    <c:v>1.4652687347105342</c:v>
                  </c:pt>
                </c:numCache>
              </c:numRef>
            </c:minus>
            <c:noEndCap val="1"/>
          </c:errBars>
          <c:xVal>
            <c:numRef>
              <c:f>DATATABLE!$M$4:$M$23</c:f>
              <c:numCache>
                <c:ptCount val="20"/>
                <c:pt idx="0">
                  <c:v>8.591772463550472</c:v>
                </c:pt>
                <c:pt idx="1">
                  <c:v>316.58263666917594</c:v>
                </c:pt>
                <c:pt idx="2">
                  <c:v>4.9423330760457125</c:v>
                </c:pt>
                <c:pt idx="3">
                  <c:v>10.987331811428822</c:v>
                </c:pt>
                <c:pt idx="4">
                  <c:v>13.896850204390091</c:v>
                </c:pt>
                <c:pt idx="5">
                  <c:v>6.124676849481731</c:v>
                </c:pt>
                <c:pt idx="6">
                  <c:v>8.260863427619606</c:v>
                </c:pt>
                <c:pt idx="7">
                  <c:v>7.6409213047767865</c:v>
                </c:pt>
                <c:pt idx="8">
                  <c:v>162.20952561196262</c:v>
                </c:pt>
                <c:pt idx="9">
                  <c:v>85.76271923026785</c:v>
                </c:pt>
                <c:pt idx="10">
                  <c:v>6.712769009992872</c:v>
                </c:pt>
                <c:pt idx="11">
                  <c:v>7.22808164837938</c:v>
                </c:pt>
                <c:pt idx="12">
                  <c:v>3.779870015492822</c:v>
                </c:pt>
                <c:pt idx="13">
                  <c:v>111.45143427250669</c:v>
                </c:pt>
                <c:pt idx="14">
                  <c:v>4</c:v>
                </c:pt>
                <c:pt idx="15">
                  <c:v>18.622820020946303</c:v>
                </c:pt>
                <c:pt idx="16">
                  <c:v>108.36119712656438</c:v>
                </c:pt>
                <c:pt idx="17">
                  <c:v>106.44420765274315</c:v>
                </c:pt>
                <c:pt idx="18">
                  <c:v>9.9359629120032</c:v>
                </c:pt>
                <c:pt idx="19">
                  <c:v>98.24644406245757</c:v>
                </c:pt>
              </c:numCache>
            </c:numRef>
          </c:xVal>
          <c:yVal>
            <c:numRef>
              <c:f>DATATABLE!$L$4:$L$23</c:f>
              <c:numCache>
                <c:ptCount val="20"/>
                <c:pt idx="0">
                  <c:v>8.255468015857836</c:v>
                </c:pt>
                <c:pt idx="1">
                  <c:v>13.866059477839787</c:v>
                </c:pt>
                <c:pt idx="2">
                  <c:v>7.122117484609535</c:v>
                </c:pt>
                <c:pt idx="3">
                  <c:v>4.999640120479131</c:v>
                </c:pt>
                <c:pt idx="4">
                  <c:v>9.386957372069826</c:v>
                </c:pt>
                <c:pt idx="5">
                  <c:v>8.459677084239647</c:v>
                </c:pt>
                <c:pt idx="6">
                  <c:v>8.100167425556837</c:v>
                </c:pt>
                <c:pt idx="7">
                  <c:v>9.796076896392591</c:v>
                </c:pt>
                <c:pt idx="8">
                  <c:v>6.587657322473549</c:v>
                </c:pt>
                <c:pt idx="9">
                  <c:v>9.374835271701887</c:v>
                </c:pt>
                <c:pt idx="10">
                  <c:v>8.09237608254385</c:v>
                </c:pt>
                <c:pt idx="11">
                  <c:v>8.261358392577556</c:v>
                </c:pt>
                <c:pt idx="12">
                  <c:v>6.399045865642971</c:v>
                </c:pt>
                <c:pt idx="13">
                  <c:v>10.353405291342632</c:v>
                </c:pt>
                <c:pt idx="14">
                  <c:v>7.1764120177278725</c:v>
                </c:pt>
                <c:pt idx="15">
                  <c:v>6.474789307055228</c:v>
                </c:pt>
                <c:pt idx="16">
                  <c:v>11.647832149349924</c:v>
                </c:pt>
                <c:pt idx="17">
                  <c:v>6.836723601845484</c:v>
                </c:pt>
                <c:pt idx="18">
                  <c:v>9.000094407884163</c:v>
                </c:pt>
                <c:pt idx="19">
                  <c:v>8.656685867202452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3422276"/>
        <c:axId val="33929573"/>
      </c:scatterChart>
      <c:valAx>
        <c:axId val="6342227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9573"/>
        <c:crossesAt val="-80"/>
        <c:crossBetween val="midCat"/>
        <c:dispUnits/>
        <c:majorUnit val="200"/>
        <c:minorUnit val="50"/>
      </c:valAx>
      <c:valAx>
        <c:axId val="3392957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2227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DATATABLE!$K$25:$K$49</c:f>
                <c:numCache>
                  <c:ptCount val="25"/>
                  <c:pt idx="0">
                    <c:v>1.6202620861704986</c:v>
                  </c:pt>
                  <c:pt idx="1">
                    <c:v>1.4381169652000203</c:v>
                  </c:pt>
                  <c:pt idx="2">
                    <c:v>1.2375629885363892</c:v>
                  </c:pt>
                  <c:pt idx="3">
                    <c:v>1.0236646027839136</c:v>
                  </c:pt>
                  <c:pt idx="4">
                    <c:v>1.353443827183387</c:v>
                  </c:pt>
                  <c:pt idx="5">
                    <c:v>1.221662256165601</c:v>
                  </c:pt>
                  <c:pt idx="6">
                    <c:v>1.3318344590684816</c:v>
                  </c:pt>
                  <c:pt idx="7">
                    <c:v>1.382092922856959</c:v>
                  </c:pt>
                  <c:pt idx="8">
                    <c:v>1.3310359910900793</c:v>
                  </c:pt>
                  <c:pt idx="9">
                    <c:v>1.487410123157673</c:v>
                  </c:pt>
                  <c:pt idx="10">
                    <c:v>1.3972059381628377</c:v>
                  </c:pt>
                  <c:pt idx="11">
                    <c:v>1.7894804871132486</c:v>
                  </c:pt>
                  <c:pt idx="12">
                    <c:v>1.2019971773380433</c:v>
                  </c:pt>
                  <c:pt idx="13">
                    <c:v>1.3377478186049618</c:v>
                  </c:pt>
                  <c:pt idx="14">
                    <c:v>1.5569381991964448</c:v>
                  </c:pt>
                  <c:pt idx="15">
                    <c:v>1.3744853237451782</c:v>
                  </c:pt>
                  <c:pt idx="16">
                    <c:v>1.385062897107936</c:v>
                  </c:pt>
                  <c:pt idx="17">
                    <c:v>1.2797202463599167</c:v>
                  </c:pt>
                  <c:pt idx="18">
                    <c:v>1.607162665804296</c:v>
                  </c:pt>
                  <c:pt idx="19">
                    <c:v>1.3818525306730223</c:v>
                  </c:pt>
                  <c:pt idx="20">
                    <c:v>1.7163637899841877</c:v>
                  </c:pt>
                  <c:pt idx="21">
                    <c:v>1.0743723796047266</c:v>
                  </c:pt>
                  <c:pt idx="22">
                    <c:v>1.5736162625457073</c:v>
                  </c:pt>
                  <c:pt idx="23">
                    <c:v>1.151415224759365</c:v>
                  </c:pt>
                  <c:pt idx="24">
                    <c:v>1.2463448111321753</c:v>
                  </c:pt>
                </c:numCache>
              </c:numRef>
            </c:plus>
            <c:minus>
              <c:numRef>
                <c:f>DATATABLE!$K$25:$K$49</c:f>
                <c:numCache>
                  <c:ptCount val="25"/>
                  <c:pt idx="0">
                    <c:v>1.6202620861704986</c:v>
                  </c:pt>
                  <c:pt idx="1">
                    <c:v>1.4381169652000203</c:v>
                  </c:pt>
                  <c:pt idx="2">
                    <c:v>1.2375629885363892</c:v>
                  </c:pt>
                  <c:pt idx="3">
                    <c:v>1.0236646027839136</c:v>
                  </c:pt>
                  <c:pt idx="4">
                    <c:v>1.353443827183387</c:v>
                  </c:pt>
                  <c:pt idx="5">
                    <c:v>1.221662256165601</c:v>
                  </c:pt>
                  <c:pt idx="6">
                    <c:v>1.3318344590684816</c:v>
                  </c:pt>
                  <c:pt idx="7">
                    <c:v>1.382092922856959</c:v>
                  </c:pt>
                  <c:pt idx="8">
                    <c:v>1.3310359910900793</c:v>
                  </c:pt>
                  <c:pt idx="9">
                    <c:v>1.487410123157673</c:v>
                  </c:pt>
                  <c:pt idx="10">
                    <c:v>1.3972059381628377</c:v>
                  </c:pt>
                  <c:pt idx="11">
                    <c:v>1.7894804871132486</c:v>
                  </c:pt>
                  <c:pt idx="12">
                    <c:v>1.2019971773380433</c:v>
                  </c:pt>
                  <c:pt idx="13">
                    <c:v>1.3377478186049618</c:v>
                  </c:pt>
                  <c:pt idx="14">
                    <c:v>1.5569381991964448</c:v>
                  </c:pt>
                  <c:pt idx="15">
                    <c:v>1.3744853237451782</c:v>
                  </c:pt>
                  <c:pt idx="16">
                    <c:v>1.385062897107936</c:v>
                  </c:pt>
                  <c:pt idx="17">
                    <c:v>1.2797202463599167</c:v>
                  </c:pt>
                  <c:pt idx="18">
                    <c:v>1.607162665804296</c:v>
                  </c:pt>
                  <c:pt idx="19">
                    <c:v>1.3818525306730223</c:v>
                  </c:pt>
                  <c:pt idx="20">
                    <c:v>1.7163637899841877</c:v>
                  </c:pt>
                  <c:pt idx="21">
                    <c:v>1.0743723796047266</c:v>
                  </c:pt>
                  <c:pt idx="22">
                    <c:v>1.5736162625457073</c:v>
                  </c:pt>
                  <c:pt idx="23">
                    <c:v>1.151415224759365</c:v>
                  </c:pt>
                  <c:pt idx="24">
                    <c:v>1.2463448111321753</c:v>
                  </c:pt>
                </c:numCache>
              </c:numRef>
            </c:minus>
            <c:noEndCap val="1"/>
          </c:errBars>
          <c:xVal>
            <c:numRef>
              <c:f>DATATABLE!$M$25:$M$49</c:f>
              <c:numCache>
                <c:ptCount val="25"/>
                <c:pt idx="0">
                  <c:v>4.84196928456316</c:v>
                </c:pt>
                <c:pt idx="1">
                  <c:v>5.798302650199612</c:v>
                </c:pt>
                <c:pt idx="2">
                  <c:v>7.561517285353058</c:v>
                </c:pt>
                <c:pt idx="3">
                  <c:v>9.356118894259188</c:v>
                </c:pt>
                <c:pt idx="4">
                  <c:v>13.023718091513151</c:v>
                </c:pt>
                <c:pt idx="5">
                  <c:v>16.33009894983789</c:v>
                </c:pt>
                <c:pt idx="6">
                  <c:v>15.78430070056927</c:v>
                </c:pt>
                <c:pt idx="7">
                  <c:v>16.61024100565625</c:v>
                </c:pt>
                <c:pt idx="8">
                  <c:v>17.354393821886106</c:v>
                </c:pt>
                <c:pt idx="9">
                  <c:v>17.20735354556253</c:v>
                </c:pt>
                <c:pt idx="10">
                  <c:v>18.49207165820756</c:v>
                </c:pt>
                <c:pt idx="11">
                  <c:v>61.12433641797451</c:v>
                </c:pt>
                <c:pt idx="12">
                  <c:v>81.81889603864495</c:v>
                </c:pt>
                <c:pt idx="13">
                  <c:v>108.06191825142747</c:v>
                </c:pt>
                <c:pt idx="14">
                  <c:v>158.25057493733487</c:v>
                </c:pt>
                <c:pt idx="15">
                  <c:v>164.32332719767712</c:v>
                </c:pt>
                <c:pt idx="16">
                  <c:v>166.01207055712686</c:v>
                </c:pt>
                <c:pt idx="17">
                  <c:v>167.57419203899966</c:v>
                </c:pt>
                <c:pt idx="18">
                  <c:v>170.88806050750077</c:v>
                </c:pt>
                <c:pt idx="19">
                  <c:v>184.07960272587886</c:v>
                </c:pt>
                <c:pt idx="20">
                  <c:v>306.89565109675607</c:v>
                </c:pt>
                <c:pt idx="21">
                  <c:v>311.8117318057024</c:v>
                </c:pt>
                <c:pt idx="22">
                  <c:v>312.96506237843255</c:v>
                </c:pt>
                <c:pt idx="23">
                  <c:v>532.3674151833517</c:v>
                </c:pt>
                <c:pt idx="24">
                  <c:v>1606.9868876403373</c:v>
                </c:pt>
              </c:numCache>
            </c:numRef>
          </c:xVal>
          <c:yVal>
            <c:numRef>
              <c:f>DATATABLE!$L$25:$L$49</c:f>
              <c:numCache>
                <c:ptCount val="25"/>
                <c:pt idx="0">
                  <c:v>8.073124476172566</c:v>
                </c:pt>
                <c:pt idx="1">
                  <c:v>6.337557720214359</c:v>
                </c:pt>
                <c:pt idx="2">
                  <c:v>4.052294899676045</c:v>
                </c:pt>
                <c:pt idx="3">
                  <c:v>9.458571196737964</c:v>
                </c:pt>
                <c:pt idx="4">
                  <c:v>10.666152613207114</c:v>
                </c:pt>
                <c:pt idx="5">
                  <c:v>4.292122710671008</c:v>
                </c:pt>
                <c:pt idx="6">
                  <c:v>8.934027295823022</c:v>
                </c:pt>
                <c:pt idx="7">
                  <c:v>8.72663351768308</c:v>
                </c:pt>
                <c:pt idx="8">
                  <c:v>7.3505661231579635</c:v>
                </c:pt>
                <c:pt idx="9">
                  <c:v>9.901530535433611</c:v>
                </c:pt>
                <c:pt idx="10">
                  <c:v>11.203679539050526</c:v>
                </c:pt>
                <c:pt idx="11">
                  <c:v>9.54358006324405</c:v>
                </c:pt>
                <c:pt idx="12">
                  <c:v>13.281155935384348</c:v>
                </c:pt>
                <c:pt idx="13">
                  <c:v>3.471861675438425</c:v>
                </c:pt>
                <c:pt idx="14">
                  <c:v>12.369679559801927</c:v>
                </c:pt>
                <c:pt idx="15">
                  <c:v>1.3741979618334448</c:v>
                </c:pt>
                <c:pt idx="16">
                  <c:v>4.065155001510589</c:v>
                </c:pt>
                <c:pt idx="17">
                  <c:v>5.353219816187948</c:v>
                </c:pt>
                <c:pt idx="18">
                  <c:v>2.6398917802686652</c:v>
                </c:pt>
                <c:pt idx="19">
                  <c:v>4.790282171697501</c:v>
                </c:pt>
                <c:pt idx="20">
                  <c:v>-4.495896625865382</c:v>
                </c:pt>
                <c:pt idx="21">
                  <c:v>-1.8897378818613315</c:v>
                </c:pt>
                <c:pt idx="22">
                  <c:v>-4.130391447885985</c:v>
                </c:pt>
                <c:pt idx="23">
                  <c:v>-4.102934866390929</c:v>
                </c:pt>
                <c:pt idx="24">
                  <c:v>2.900610293489513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6930702"/>
        <c:axId val="63940863"/>
      </c:scatterChart>
      <c:valAx>
        <c:axId val="3693070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0863"/>
        <c:crossesAt val="-80"/>
        <c:crossBetween val="midCat"/>
        <c:dispUnits/>
        <c:majorUnit val="200"/>
      </c:valAx>
      <c:valAx>
        <c:axId val="6394086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3070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DATATABLE!$K$51:$K$77</c:f>
                <c:numCache>
                  <c:ptCount val="27"/>
                  <c:pt idx="0">
                    <c:v>1.1143721869610879</c:v>
                  </c:pt>
                  <c:pt idx="1">
                    <c:v>3.2348082027233716</c:v>
                  </c:pt>
                  <c:pt idx="2">
                    <c:v>2.7930557662736444</c:v>
                  </c:pt>
                  <c:pt idx="3">
                    <c:v>1.5408889591306263</c:v>
                  </c:pt>
                  <c:pt idx="4">
                    <c:v>1.8773024128082572</c:v>
                  </c:pt>
                  <c:pt idx="5">
                    <c:v>1.6176586139338145</c:v>
                  </c:pt>
                  <c:pt idx="6">
                    <c:v>1.56852129097107</c:v>
                  </c:pt>
                  <c:pt idx="7">
                    <c:v>2.125569965267804</c:v>
                  </c:pt>
                  <c:pt idx="8">
                    <c:v>2.11907763123631</c:v>
                  </c:pt>
                  <c:pt idx="9">
                    <c:v>2.4012421432462183</c:v>
                  </c:pt>
                  <c:pt idx="10">
                    <c:v>1.5617735164186186</c:v>
                  </c:pt>
                  <c:pt idx="11">
                    <c:v>2.1939238024193397</c:v>
                  </c:pt>
                  <c:pt idx="12">
                    <c:v>1.6629923492950116</c:v>
                  </c:pt>
                  <c:pt idx="13">
                    <c:v>4.07132047053449</c:v>
                  </c:pt>
                  <c:pt idx="14">
                    <c:v>1.3560890962360794</c:v>
                  </c:pt>
                  <c:pt idx="15">
                    <c:v>1.7240196964041221</c:v>
                  </c:pt>
                  <c:pt idx="16">
                    <c:v>1.5019771577773344</c:v>
                  </c:pt>
                  <c:pt idx="17">
                    <c:v>1.8935773698680602</c:v>
                  </c:pt>
                  <c:pt idx="18">
                    <c:v>1.9879995191007804</c:v>
                  </c:pt>
                  <c:pt idx="19">
                    <c:v>1.8438760172767577</c:v>
                  </c:pt>
                  <c:pt idx="20">
                    <c:v>2.1838679251373616</c:v>
                  </c:pt>
                  <c:pt idx="21">
                    <c:v>1.7455755881201647</c:v>
                  </c:pt>
                  <c:pt idx="22">
                    <c:v>2.0006776919501146</c:v>
                  </c:pt>
                  <c:pt idx="23">
                    <c:v>1.4994129990053544</c:v>
                  </c:pt>
                  <c:pt idx="24">
                    <c:v>2.4212797306577585</c:v>
                  </c:pt>
                  <c:pt idx="25">
                    <c:v>2.205275928923726</c:v>
                  </c:pt>
                  <c:pt idx="26">
                    <c:v>1.5658801695617193</c:v>
                  </c:pt>
                </c:numCache>
              </c:numRef>
            </c:plus>
            <c:minus>
              <c:numRef>
                <c:f>DATATABLE!$K$51:$K$77</c:f>
                <c:numCache>
                  <c:ptCount val="27"/>
                  <c:pt idx="0">
                    <c:v>1.1143721869610879</c:v>
                  </c:pt>
                  <c:pt idx="1">
                    <c:v>3.2348082027233716</c:v>
                  </c:pt>
                  <c:pt idx="2">
                    <c:v>2.7930557662736444</c:v>
                  </c:pt>
                  <c:pt idx="3">
                    <c:v>1.5408889591306263</c:v>
                  </c:pt>
                  <c:pt idx="4">
                    <c:v>1.8773024128082572</c:v>
                  </c:pt>
                  <c:pt idx="5">
                    <c:v>1.6176586139338145</c:v>
                  </c:pt>
                  <c:pt idx="6">
                    <c:v>1.56852129097107</c:v>
                  </c:pt>
                  <c:pt idx="7">
                    <c:v>2.125569965267804</c:v>
                  </c:pt>
                  <c:pt idx="8">
                    <c:v>2.11907763123631</c:v>
                  </c:pt>
                  <c:pt idx="9">
                    <c:v>2.4012421432462183</c:v>
                  </c:pt>
                  <c:pt idx="10">
                    <c:v>1.5617735164186186</c:v>
                  </c:pt>
                  <c:pt idx="11">
                    <c:v>2.1939238024193397</c:v>
                  </c:pt>
                  <c:pt idx="12">
                    <c:v>1.6629923492950116</c:v>
                  </c:pt>
                  <c:pt idx="13">
                    <c:v>4.07132047053449</c:v>
                  </c:pt>
                  <c:pt idx="14">
                    <c:v>1.3560890962360794</c:v>
                  </c:pt>
                  <c:pt idx="15">
                    <c:v>1.7240196964041221</c:v>
                  </c:pt>
                  <c:pt idx="16">
                    <c:v>1.5019771577773344</c:v>
                  </c:pt>
                  <c:pt idx="17">
                    <c:v>1.8935773698680602</c:v>
                  </c:pt>
                  <c:pt idx="18">
                    <c:v>1.9879995191007804</c:v>
                  </c:pt>
                  <c:pt idx="19">
                    <c:v>1.8438760172767577</c:v>
                  </c:pt>
                  <c:pt idx="20">
                    <c:v>2.1838679251373616</c:v>
                  </c:pt>
                  <c:pt idx="21">
                    <c:v>1.7455755881201647</c:v>
                  </c:pt>
                  <c:pt idx="22">
                    <c:v>2.0006776919501146</c:v>
                  </c:pt>
                  <c:pt idx="23">
                    <c:v>1.4994129990053544</c:v>
                  </c:pt>
                  <c:pt idx="24">
                    <c:v>2.4212797306577585</c:v>
                  </c:pt>
                  <c:pt idx="25">
                    <c:v>2.205275928923726</c:v>
                  </c:pt>
                  <c:pt idx="26">
                    <c:v>1.5658801695617193</c:v>
                  </c:pt>
                </c:numCache>
              </c:numRef>
            </c:minus>
            <c:noEndCap val="1"/>
          </c:errBars>
          <c:xVal>
            <c:numRef>
              <c:f>DATATABLE!$M$51:$M$77</c:f>
              <c:numCache>
                <c:ptCount val="27"/>
                <c:pt idx="0">
                  <c:v>9.496434026410427</c:v>
                </c:pt>
                <c:pt idx="1">
                  <c:v>12.03633952581877</c:v>
                </c:pt>
                <c:pt idx="2">
                  <c:v>58.29071263600447</c:v>
                </c:pt>
                <c:pt idx="3">
                  <c:v>58.29071263600447</c:v>
                </c:pt>
                <c:pt idx="4">
                  <c:v>107.108105121766</c:v>
                </c:pt>
                <c:pt idx="5">
                  <c:v>223.11739656207453</c:v>
                </c:pt>
                <c:pt idx="6">
                  <c:v>301.0177478340039</c:v>
                </c:pt>
                <c:pt idx="7">
                  <c:v>304.9715489557434</c:v>
                </c:pt>
                <c:pt idx="8">
                  <c:v>307.17334990056776</c:v>
                </c:pt>
                <c:pt idx="9">
                  <c:v>308.98466236004975</c:v>
                </c:pt>
                <c:pt idx="10">
                  <c:v>308.98466236004975</c:v>
                </c:pt>
                <c:pt idx="11">
                  <c:v>308.98466236004975</c:v>
                </c:pt>
                <c:pt idx="12">
                  <c:v>314.3705307176673</c:v>
                </c:pt>
                <c:pt idx="13">
                  <c:v>315.2400989761434</c:v>
                </c:pt>
                <c:pt idx="14">
                  <c:v>316.2614428048748</c:v>
                </c:pt>
                <c:pt idx="15">
                  <c:v>316.7461458706413</c:v>
                </c:pt>
                <c:pt idx="16">
                  <c:v>318.26986496782126</c:v>
                </c:pt>
                <c:pt idx="17">
                  <c:v>320.26170230361015</c:v>
                </c:pt>
                <c:pt idx="18">
                  <c:v>323.3658868686018</c:v>
                </c:pt>
                <c:pt idx="19">
                  <c:v>319.4629242946865</c:v>
                </c:pt>
                <c:pt idx="20">
                  <c:v>320.47181772468775</c:v>
                </c:pt>
                <c:pt idx="21">
                  <c:v>490.4926489757755</c:v>
                </c:pt>
                <c:pt idx="22">
                  <c:v>658.5853677640198</c:v>
                </c:pt>
                <c:pt idx="23">
                  <c:v>774.8203916021642</c:v>
                </c:pt>
                <c:pt idx="24">
                  <c:v>1504.96498570644</c:v>
                </c:pt>
                <c:pt idx="25">
                  <c:v>2830.958624244119</c:v>
                </c:pt>
                <c:pt idx="26">
                  <c:v>658.5853677640198</c:v>
                </c:pt>
              </c:numCache>
            </c:numRef>
          </c:xVal>
          <c:yVal>
            <c:numRef>
              <c:f>DATATABLE!$L$51:$L$77</c:f>
              <c:numCache>
                <c:ptCount val="27"/>
                <c:pt idx="0">
                  <c:v>5.877222838356654</c:v>
                </c:pt>
                <c:pt idx="1">
                  <c:v>2.330391553301591</c:v>
                </c:pt>
                <c:pt idx="2">
                  <c:v>-10.478300003156882</c:v>
                </c:pt>
                <c:pt idx="3">
                  <c:v>6.473385735691649</c:v>
                </c:pt>
                <c:pt idx="4">
                  <c:v>4.48675335740587</c:v>
                </c:pt>
                <c:pt idx="5">
                  <c:v>0.18574830919635343</c:v>
                </c:pt>
                <c:pt idx="6">
                  <c:v>-4.113232886322172</c:v>
                </c:pt>
                <c:pt idx="7">
                  <c:v>0.2523551992597899</c:v>
                </c:pt>
                <c:pt idx="8">
                  <c:v>-2.181315157332132</c:v>
                </c:pt>
                <c:pt idx="9">
                  <c:v>-5.025618260797416</c:v>
                </c:pt>
                <c:pt idx="10">
                  <c:v>-2.892834364634745</c:v>
                </c:pt>
                <c:pt idx="11">
                  <c:v>-0.11380936485419002</c:v>
                </c:pt>
                <c:pt idx="12">
                  <c:v>-1.2634252603946023</c:v>
                </c:pt>
                <c:pt idx="13">
                  <c:v>-7.53459748835419</c:v>
                </c:pt>
                <c:pt idx="14">
                  <c:v>-4.496864172007476</c:v>
                </c:pt>
                <c:pt idx="15">
                  <c:v>-1.4005458218055107</c:v>
                </c:pt>
                <c:pt idx="16">
                  <c:v>-4.052422131678136</c:v>
                </c:pt>
                <c:pt idx="17">
                  <c:v>-4.526028695857854</c:v>
                </c:pt>
                <c:pt idx="18">
                  <c:v>-1.0439028457362116</c:v>
                </c:pt>
                <c:pt idx="19">
                  <c:v>-4.013112610114745</c:v>
                </c:pt>
                <c:pt idx="20">
                  <c:v>-4.182682758124524</c:v>
                </c:pt>
                <c:pt idx="21">
                  <c:v>-6.175512822442465</c:v>
                </c:pt>
                <c:pt idx="22">
                  <c:v>8.639216893172907</c:v>
                </c:pt>
                <c:pt idx="23">
                  <c:v>2.084648846575642</c:v>
                </c:pt>
                <c:pt idx="24">
                  <c:v>-11.603458296416091</c:v>
                </c:pt>
                <c:pt idx="25">
                  <c:v>3.0382417905397743</c:v>
                </c:pt>
                <c:pt idx="26">
                  <c:v>-2.9683394501564218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8596856"/>
        <c:axId val="11827385"/>
      </c:scatterChart>
      <c:valAx>
        <c:axId val="3859685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7385"/>
        <c:crossesAt val="-80"/>
        <c:crossBetween val="midCat"/>
        <c:dispUnits/>
        <c:majorUnit val="200"/>
        <c:minorUnit val="50"/>
      </c:valAx>
      <c:valAx>
        <c:axId val="1182738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9685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DATATABLE!$K$79:$K$95</c:f>
                <c:numCache>
                  <c:ptCount val="17"/>
                  <c:pt idx="0">
                    <c:v>1.5625480768033384</c:v>
                  </c:pt>
                  <c:pt idx="1">
                    <c:v>2.23726579952066</c:v>
                  </c:pt>
                  <c:pt idx="2">
                    <c:v>1.4175889216394566</c:v>
                  </c:pt>
                  <c:pt idx="3">
                    <c:v>1.5084030656498104</c:v>
                  </c:pt>
                  <c:pt idx="4">
                    <c:v>1.2499100709018052</c:v>
                  </c:pt>
                  <c:pt idx="5">
                    <c:v>1.2177957628223268</c:v>
                  </c:pt>
                  <c:pt idx="6">
                    <c:v>1.2816864814779727</c:v>
                  </c:pt>
                  <c:pt idx="7">
                    <c:v>1.2460665851854458</c:v>
                  </c:pt>
                  <c:pt idx="8">
                    <c:v>1.2394373119195556</c:v>
                  </c:pt>
                  <c:pt idx="9">
                    <c:v>1.1135206593482216</c:v>
                  </c:pt>
                  <c:pt idx="10">
                    <c:v>1.3200658778167451</c:v>
                  </c:pt>
                  <c:pt idx="11">
                    <c:v>1.348134103738019</c:v>
                  </c:pt>
                  <c:pt idx="12">
                    <c:v>1.5315402642279707</c:v>
                  </c:pt>
                  <c:pt idx="13">
                    <c:v>1.293433786877518</c:v>
                  </c:pt>
                  <c:pt idx="14">
                    <c:v>1.248018556155861</c:v>
                  </c:pt>
                  <c:pt idx="15">
                    <c:v>1.8175308393719725</c:v>
                  </c:pt>
                  <c:pt idx="16">
                    <c:v>1.3199486265857985</c:v>
                  </c:pt>
                </c:numCache>
              </c:numRef>
            </c:plus>
            <c:minus>
              <c:numRef>
                <c:f>DATATABLE!$K$79:$K$95</c:f>
                <c:numCache>
                  <c:ptCount val="17"/>
                  <c:pt idx="0">
                    <c:v>1.5625480768033384</c:v>
                  </c:pt>
                  <c:pt idx="1">
                    <c:v>2.23726579952066</c:v>
                  </c:pt>
                  <c:pt idx="2">
                    <c:v>1.4175889216394566</c:v>
                  </c:pt>
                  <c:pt idx="3">
                    <c:v>1.5084030656498104</c:v>
                  </c:pt>
                  <c:pt idx="4">
                    <c:v>1.2499100709018052</c:v>
                  </c:pt>
                  <c:pt idx="5">
                    <c:v>1.2177957628223268</c:v>
                  </c:pt>
                  <c:pt idx="6">
                    <c:v>1.2816864814779727</c:v>
                  </c:pt>
                  <c:pt idx="7">
                    <c:v>1.2460665851854458</c:v>
                  </c:pt>
                  <c:pt idx="8">
                    <c:v>1.2394373119195556</c:v>
                  </c:pt>
                  <c:pt idx="9">
                    <c:v>1.1135206593482216</c:v>
                  </c:pt>
                  <c:pt idx="10">
                    <c:v>1.3200658778167451</c:v>
                  </c:pt>
                  <c:pt idx="11">
                    <c:v>1.348134103738019</c:v>
                  </c:pt>
                  <c:pt idx="12">
                    <c:v>1.5315402642279707</c:v>
                  </c:pt>
                  <c:pt idx="13">
                    <c:v>1.293433786877518</c:v>
                  </c:pt>
                  <c:pt idx="14">
                    <c:v>1.248018556155861</c:v>
                  </c:pt>
                  <c:pt idx="15">
                    <c:v>1.8175308393719725</c:v>
                  </c:pt>
                  <c:pt idx="16">
                    <c:v>1.3199486265857985</c:v>
                  </c:pt>
                </c:numCache>
              </c:numRef>
            </c:minus>
            <c:noEndCap val="1"/>
          </c:errBars>
          <c:xVal>
            <c:numRef>
              <c:f>DATATABLE!$M$79:$M$95</c:f>
              <c:numCache>
                <c:ptCount val="17"/>
                <c:pt idx="0">
                  <c:v>8.055970574613003</c:v>
                </c:pt>
                <c:pt idx="1">
                  <c:v>6.028616543587824</c:v>
                </c:pt>
                <c:pt idx="2">
                  <c:v>11.9437347055833</c:v>
                </c:pt>
                <c:pt idx="3">
                  <c:v>14.000468281814776</c:v>
                </c:pt>
                <c:pt idx="4">
                  <c:v>14.94349030922675</c:v>
                </c:pt>
                <c:pt idx="5">
                  <c:v>16.11231304535947</c:v>
                </c:pt>
                <c:pt idx="6">
                  <c:v>16.92128418941684</c:v>
                </c:pt>
                <c:pt idx="7">
                  <c:v>81.84006871626521</c:v>
                </c:pt>
                <c:pt idx="8">
                  <c:v>81.84806786133584</c:v>
                </c:pt>
                <c:pt idx="9">
                  <c:v>84.20679854628129</c:v>
                </c:pt>
                <c:pt idx="10">
                  <c:v>84.73326743393359</c:v>
                </c:pt>
                <c:pt idx="11">
                  <c:v>107.68815366218709</c:v>
                </c:pt>
                <c:pt idx="12">
                  <c:v>157.02307022591722</c:v>
                </c:pt>
                <c:pt idx="13">
                  <c:v>223.72658861773056</c:v>
                </c:pt>
                <c:pt idx="14">
                  <c:v>268.0694634815786</c:v>
                </c:pt>
                <c:pt idx="15">
                  <c:v>309.35078132811594</c:v>
                </c:pt>
                <c:pt idx="16">
                  <c:v>324.8292082798389</c:v>
                </c:pt>
              </c:numCache>
            </c:numRef>
          </c:xVal>
          <c:yVal>
            <c:numRef>
              <c:f>DATATABLE!$L$79:$L$95</c:f>
              <c:numCache>
                <c:ptCount val="17"/>
                <c:pt idx="0">
                  <c:v>10.283430878181044</c:v>
                </c:pt>
                <c:pt idx="1">
                  <c:v>8.314764756095805</c:v>
                </c:pt>
                <c:pt idx="2">
                  <c:v>6.372665951267819</c:v>
                </c:pt>
                <c:pt idx="3">
                  <c:v>-0.8597788165773064</c:v>
                </c:pt>
                <c:pt idx="4">
                  <c:v>-8.830501651572975</c:v>
                </c:pt>
                <c:pt idx="5">
                  <c:v>8.670842450723448</c:v>
                </c:pt>
                <c:pt idx="6">
                  <c:v>5.53352982586217</c:v>
                </c:pt>
                <c:pt idx="7">
                  <c:v>7.113764050878134</c:v>
                </c:pt>
                <c:pt idx="8">
                  <c:v>10.124277419342498</c:v>
                </c:pt>
                <c:pt idx="9">
                  <c:v>7.894126295108527</c:v>
                </c:pt>
                <c:pt idx="10">
                  <c:v>9.34486063309068</c:v>
                </c:pt>
                <c:pt idx="11">
                  <c:v>7.714118519232293</c:v>
                </c:pt>
                <c:pt idx="12">
                  <c:v>6.496147916178784</c:v>
                </c:pt>
                <c:pt idx="13">
                  <c:v>1.7154129664135092</c:v>
                </c:pt>
                <c:pt idx="14">
                  <c:v>-6.0754115740632395</c:v>
                </c:pt>
                <c:pt idx="15">
                  <c:v>22.134835852349077</c:v>
                </c:pt>
                <c:pt idx="16">
                  <c:v>1.7868086395226073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9337602"/>
        <c:axId val="18494099"/>
      </c:scatterChart>
      <c:valAx>
        <c:axId val="3933760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At val="-80"/>
        <c:crossBetween val="midCat"/>
        <c:dispUnits/>
        <c:majorUnit val="200"/>
        <c:minorUnit val="50"/>
      </c:valAx>
      <c:valAx>
        <c:axId val="1849409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33760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DATATABLE!$K$116:$K$135</c:f>
                <c:numCache>
                  <c:ptCount val="20"/>
                  <c:pt idx="0">
                    <c:v>1.9255814226815104</c:v>
                  </c:pt>
                  <c:pt idx="1">
                    <c:v>1.4017292753165655</c:v>
                  </c:pt>
                  <c:pt idx="2">
                    <c:v>1.4089510559955887</c:v>
                  </c:pt>
                  <c:pt idx="3">
                    <c:v>1.743674795126049</c:v>
                  </c:pt>
                  <c:pt idx="4">
                    <c:v>0.9822605118448013</c:v>
                  </c:pt>
                  <c:pt idx="5">
                    <c:v>1.3324097345557284</c:v>
                  </c:pt>
                  <c:pt idx="6">
                    <c:v>1.2575074623843996</c:v>
                  </c:pt>
                  <c:pt idx="7">
                    <c:v>1.7056264739778726</c:v>
                  </c:pt>
                  <c:pt idx="8">
                    <c:v>1.6349298162210424</c:v>
                  </c:pt>
                  <c:pt idx="9">
                    <c:v>1.5476572800299238</c:v>
                  </c:pt>
                  <c:pt idx="10">
                    <c:v>1.5273487921874107</c:v>
                  </c:pt>
                  <c:pt idx="11">
                    <c:v>1.499754814551224</c:v>
                  </c:pt>
                  <c:pt idx="12">
                    <c:v>1.2959255255784452</c:v>
                  </c:pt>
                  <c:pt idx="13">
                    <c:v>1.2315542322705042</c:v>
                  </c:pt>
                  <c:pt idx="14">
                    <c:v>1.2743802787518188</c:v>
                  </c:pt>
                  <c:pt idx="15">
                    <c:v>1.3634374432614038</c:v>
                  </c:pt>
                  <c:pt idx="16">
                    <c:v>1.4354063531096806</c:v>
                  </c:pt>
                  <c:pt idx="17">
                    <c:v>1.5746922972192934</c:v>
                  </c:pt>
                  <c:pt idx="18">
                    <c:v>1.501077568996088</c:v>
                  </c:pt>
                  <c:pt idx="19">
                    <c:v>1.4943318244409198</c:v>
                  </c:pt>
                </c:numCache>
              </c:numRef>
            </c:plus>
            <c:minus>
              <c:numRef>
                <c:f>DATATABLE!$K$116:$K$135</c:f>
                <c:numCache>
                  <c:ptCount val="20"/>
                  <c:pt idx="0">
                    <c:v>1.9255814226815104</c:v>
                  </c:pt>
                  <c:pt idx="1">
                    <c:v>1.4017292753165655</c:v>
                  </c:pt>
                  <c:pt idx="2">
                    <c:v>1.4089510559955887</c:v>
                  </c:pt>
                  <c:pt idx="3">
                    <c:v>1.743674795126049</c:v>
                  </c:pt>
                  <c:pt idx="4">
                    <c:v>0.9822605118448013</c:v>
                  </c:pt>
                  <c:pt idx="5">
                    <c:v>1.3324097345557284</c:v>
                  </c:pt>
                  <c:pt idx="6">
                    <c:v>1.2575074623843996</c:v>
                  </c:pt>
                  <c:pt idx="7">
                    <c:v>1.7056264739778726</c:v>
                  </c:pt>
                  <c:pt idx="8">
                    <c:v>1.6349298162210424</c:v>
                  </c:pt>
                  <c:pt idx="9">
                    <c:v>1.5476572800299238</c:v>
                  </c:pt>
                  <c:pt idx="10">
                    <c:v>1.5273487921874107</c:v>
                  </c:pt>
                  <c:pt idx="11">
                    <c:v>1.499754814551224</c:v>
                  </c:pt>
                  <c:pt idx="12">
                    <c:v>1.2959255255784452</c:v>
                  </c:pt>
                  <c:pt idx="13">
                    <c:v>1.2315542322705042</c:v>
                  </c:pt>
                  <c:pt idx="14">
                    <c:v>1.2743802787518188</c:v>
                  </c:pt>
                  <c:pt idx="15">
                    <c:v>1.3634374432614038</c:v>
                  </c:pt>
                  <c:pt idx="16">
                    <c:v>1.4354063531096806</c:v>
                  </c:pt>
                  <c:pt idx="17">
                    <c:v>1.5746922972192934</c:v>
                  </c:pt>
                  <c:pt idx="18">
                    <c:v>1.501077568996088</c:v>
                  </c:pt>
                  <c:pt idx="19">
                    <c:v>1.4943318244409198</c:v>
                  </c:pt>
                </c:numCache>
              </c:numRef>
            </c:minus>
            <c:noEndCap val="1"/>
          </c:errBars>
          <c:xVal>
            <c:numRef>
              <c:f>DATATABLE!$M$116:$M$135</c:f>
              <c:numCache>
                <c:ptCount val="20"/>
                <c:pt idx="0">
                  <c:v>458.90336529935814</c:v>
                </c:pt>
                <c:pt idx="1">
                  <c:v>9.777293331753352</c:v>
                </c:pt>
                <c:pt idx="2">
                  <c:v>60.88827960518414</c:v>
                </c:pt>
                <c:pt idx="3">
                  <c:v>72.77703699722493</c:v>
                </c:pt>
                <c:pt idx="4">
                  <c:v>174.36638388833845</c:v>
                </c:pt>
                <c:pt idx="5">
                  <c:v>504.07342794296835</c:v>
                </c:pt>
                <c:pt idx="6">
                  <c:v>390.6703882945913</c:v>
                </c:pt>
                <c:pt idx="7">
                  <c:v>135.18523341859006</c:v>
                </c:pt>
                <c:pt idx="8">
                  <c:v>358.50900011144967</c:v>
                </c:pt>
                <c:pt idx="9">
                  <c:v>381.39446805062215</c:v>
                </c:pt>
                <c:pt idx="10">
                  <c:v>200.06660833397902</c:v>
                </c:pt>
                <c:pt idx="11">
                  <c:v>180.31854353342845</c:v>
                </c:pt>
                <c:pt idx="12">
                  <c:v>99.96992723633534</c:v>
                </c:pt>
                <c:pt idx="13">
                  <c:v>107.3977063392533</c:v>
                </c:pt>
                <c:pt idx="14">
                  <c:v>267.27520000634473</c:v>
                </c:pt>
                <c:pt idx="15">
                  <c:v>3426.8752942804776</c:v>
                </c:pt>
                <c:pt idx="16">
                  <c:v>300.3780982276413</c:v>
                </c:pt>
                <c:pt idx="17">
                  <c:v>457.97692022888424</c:v>
                </c:pt>
                <c:pt idx="18">
                  <c:v>255.8400574912978</c:v>
                </c:pt>
                <c:pt idx="19">
                  <c:v>9</c:v>
                </c:pt>
              </c:numCache>
            </c:numRef>
          </c:xVal>
          <c:yVal>
            <c:numRef>
              <c:f>DATATABLE!$L$116:$L$135</c:f>
              <c:numCache>
                <c:ptCount val="20"/>
                <c:pt idx="0">
                  <c:v>16.105189890109095</c:v>
                </c:pt>
                <c:pt idx="1">
                  <c:v>8.21093842854923</c:v>
                </c:pt>
                <c:pt idx="2">
                  <c:v>0.8932077174531365</c:v>
                </c:pt>
                <c:pt idx="3">
                  <c:v>-8.886796870801428</c:v>
                </c:pt>
                <c:pt idx="4">
                  <c:v>-0.2431843993585765</c:v>
                </c:pt>
                <c:pt idx="5">
                  <c:v>-3.5078282608355336</c:v>
                </c:pt>
                <c:pt idx="6">
                  <c:v>-3.3899774610687503</c:v>
                </c:pt>
                <c:pt idx="7">
                  <c:v>9.43736422754613</c:v>
                </c:pt>
                <c:pt idx="8">
                  <c:v>5.106575281327607</c:v>
                </c:pt>
                <c:pt idx="9">
                  <c:v>1.8641263566091297</c:v>
                </c:pt>
                <c:pt idx="10">
                  <c:v>-3.583876418746491</c:v>
                </c:pt>
                <c:pt idx="11">
                  <c:v>-1.9803398437431514</c:v>
                </c:pt>
                <c:pt idx="12">
                  <c:v>2.3923261643435714</c:v>
                </c:pt>
                <c:pt idx="13">
                  <c:v>4.710848689590018</c:v>
                </c:pt>
                <c:pt idx="14">
                  <c:v>-2.5588683702712176</c:v>
                </c:pt>
                <c:pt idx="15">
                  <c:v>0.9002181536424729</c:v>
                </c:pt>
                <c:pt idx="16">
                  <c:v>5.472380726120639</c:v>
                </c:pt>
                <c:pt idx="17">
                  <c:v>-3.2446476967026525</c:v>
                </c:pt>
                <c:pt idx="18">
                  <c:v>-15.095928671963987</c:v>
                </c:pt>
                <c:pt idx="19">
                  <c:v>3.091091828505731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2229164"/>
        <c:axId val="21627021"/>
      </c:scatterChart>
      <c:valAx>
        <c:axId val="3222916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27021"/>
        <c:crossesAt val="-80"/>
        <c:crossBetween val="midCat"/>
        <c:dispUnits/>
        <c:majorUnit val="200"/>
      </c:valAx>
      <c:valAx>
        <c:axId val="21627021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22916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DATATABLE!$K$137:$K$163</c:f>
                <c:numCache>
                  <c:ptCount val="27"/>
                  <c:pt idx="0">
                    <c:v>1.6181257684810824</c:v>
                  </c:pt>
                  <c:pt idx="1">
                    <c:v>1.286833749296612</c:v>
                  </c:pt>
                  <c:pt idx="2">
                    <c:v>1.1520443592893947</c:v>
                  </c:pt>
                  <c:pt idx="3">
                    <c:v>1.1397272358049104</c:v>
                  </c:pt>
                  <c:pt idx="4">
                    <c:v>1.0413128235708946</c:v>
                  </c:pt>
                  <c:pt idx="5">
                    <c:v>1.0450849133958329</c:v>
                  </c:pt>
                  <c:pt idx="6">
                    <c:v>1.060779272379353</c:v>
                  </c:pt>
                  <c:pt idx="7">
                    <c:v>1.3298959833851765</c:v>
                  </c:pt>
                  <c:pt idx="8">
                    <c:v>1.2312512383116925</c:v>
                  </c:pt>
                  <c:pt idx="9">
                    <c:v>1.357121797245231</c:v>
                  </c:pt>
                  <c:pt idx="10">
                    <c:v>1.913645161549793</c:v>
                  </c:pt>
                  <c:pt idx="11">
                    <c:v>1.0455505850126556</c:v>
                  </c:pt>
                  <c:pt idx="12">
                    <c:v>0.9901390823485734</c:v>
                  </c:pt>
                  <c:pt idx="13">
                    <c:v>0.9948883401222908</c:v>
                  </c:pt>
                  <c:pt idx="14">
                    <c:v>1.2873973424920582</c:v>
                  </c:pt>
                  <c:pt idx="15">
                    <c:v>1.0021556366635043</c:v>
                  </c:pt>
                  <c:pt idx="16">
                    <c:v>1.0775333826207323</c:v>
                  </c:pt>
                  <c:pt idx="17">
                    <c:v>1.1207747282793168</c:v>
                  </c:pt>
                  <c:pt idx="18">
                    <c:v>1.7886794324784017</c:v>
                  </c:pt>
                  <c:pt idx="19">
                    <c:v>2.3429892360216087</c:v>
                  </c:pt>
                  <c:pt idx="20">
                    <c:v>2.045591572601424</c:v>
                  </c:pt>
                  <c:pt idx="21">
                    <c:v>2.127987832030165</c:v>
                  </c:pt>
                  <c:pt idx="22">
                    <c:v>1.562115338564766</c:v>
                  </c:pt>
                  <c:pt idx="23">
                    <c:v>1.7451258842449135</c:v>
                  </c:pt>
                  <c:pt idx="24">
                    <c:v>1.3945239022994382</c:v>
                  </c:pt>
                  <c:pt idx="25">
                    <c:v>1.495711533456845</c:v>
                  </c:pt>
                  <c:pt idx="26">
                    <c:v>1.2474487477565077</c:v>
                  </c:pt>
                </c:numCache>
              </c:numRef>
            </c:plus>
            <c:minus>
              <c:numRef>
                <c:f>DATATABLE!$K$137:$K$163</c:f>
                <c:numCache>
                  <c:ptCount val="27"/>
                  <c:pt idx="0">
                    <c:v>1.6181257684810824</c:v>
                  </c:pt>
                  <c:pt idx="1">
                    <c:v>1.286833749296612</c:v>
                  </c:pt>
                  <c:pt idx="2">
                    <c:v>1.1520443592893947</c:v>
                  </c:pt>
                  <c:pt idx="3">
                    <c:v>1.1397272358049104</c:v>
                  </c:pt>
                  <c:pt idx="4">
                    <c:v>1.0413128235708946</c:v>
                  </c:pt>
                  <c:pt idx="5">
                    <c:v>1.0450849133958329</c:v>
                  </c:pt>
                  <c:pt idx="6">
                    <c:v>1.060779272379353</c:v>
                  </c:pt>
                  <c:pt idx="7">
                    <c:v>1.3298959833851765</c:v>
                  </c:pt>
                  <c:pt idx="8">
                    <c:v>1.2312512383116925</c:v>
                  </c:pt>
                  <c:pt idx="9">
                    <c:v>1.357121797245231</c:v>
                  </c:pt>
                  <c:pt idx="10">
                    <c:v>1.913645161549793</c:v>
                  </c:pt>
                  <c:pt idx="11">
                    <c:v>1.0455505850126556</c:v>
                  </c:pt>
                  <c:pt idx="12">
                    <c:v>0.9901390823485734</c:v>
                  </c:pt>
                  <c:pt idx="13">
                    <c:v>0.9948883401222908</c:v>
                  </c:pt>
                  <c:pt idx="14">
                    <c:v>1.2873973424920582</c:v>
                  </c:pt>
                  <c:pt idx="15">
                    <c:v>1.0021556366635043</c:v>
                  </c:pt>
                  <c:pt idx="16">
                    <c:v>1.0775333826207323</c:v>
                  </c:pt>
                  <c:pt idx="17">
                    <c:v>1.1207747282793168</c:v>
                  </c:pt>
                  <c:pt idx="18">
                    <c:v>1.7886794324784017</c:v>
                  </c:pt>
                  <c:pt idx="19">
                    <c:v>2.3429892360216087</c:v>
                  </c:pt>
                  <c:pt idx="20">
                    <c:v>2.045591572601424</c:v>
                  </c:pt>
                  <c:pt idx="21">
                    <c:v>2.127987832030165</c:v>
                  </c:pt>
                  <c:pt idx="22">
                    <c:v>1.562115338564766</c:v>
                  </c:pt>
                  <c:pt idx="23">
                    <c:v>1.7451258842449135</c:v>
                  </c:pt>
                  <c:pt idx="24">
                    <c:v>1.3945239022994382</c:v>
                  </c:pt>
                  <c:pt idx="25">
                    <c:v>1.495711533456845</c:v>
                  </c:pt>
                  <c:pt idx="26">
                    <c:v>1.2474487477565077</c:v>
                  </c:pt>
                </c:numCache>
              </c:numRef>
            </c:minus>
            <c:noEndCap val="1"/>
          </c:errBars>
          <c:xVal>
            <c:numRef>
              <c:f>DATATABLE!$M$137:$M$163</c:f>
              <c:numCache>
                <c:ptCount val="27"/>
                <c:pt idx="0">
                  <c:v>9.734130103977508</c:v>
                </c:pt>
                <c:pt idx="1">
                  <c:v>6.389760161932296</c:v>
                </c:pt>
                <c:pt idx="2">
                  <c:v>13.552131160655831</c:v>
                </c:pt>
                <c:pt idx="3">
                  <c:v>63.28533953179898</c:v>
                </c:pt>
                <c:pt idx="4">
                  <c:v>83.74832842096606</c:v>
                </c:pt>
                <c:pt idx="5">
                  <c:v>123.97260911176137</c:v>
                </c:pt>
                <c:pt idx="6">
                  <c:v>157.72100635486635</c:v>
                </c:pt>
                <c:pt idx="7">
                  <c:v>180.45317305303612</c:v>
                </c:pt>
                <c:pt idx="8">
                  <c:v>187.55023807941996</c:v>
                </c:pt>
                <c:pt idx="9">
                  <c:v>189.1880046348018</c:v>
                </c:pt>
                <c:pt idx="10">
                  <c:v>199.861890161165</c:v>
                </c:pt>
                <c:pt idx="11">
                  <c:v>214.41790037284744</c:v>
                </c:pt>
                <c:pt idx="12">
                  <c:v>266.07694839351694</c:v>
                </c:pt>
                <c:pt idx="13">
                  <c:v>286.20474495208344</c:v>
                </c:pt>
                <c:pt idx="14">
                  <c:v>262.63536556668566</c:v>
                </c:pt>
                <c:pt idx="15">
                  <c:v>267.2974975475234</c:v>
                </c:pt>
                <c:pt idx="16">
                  <c:v>298.5156933726457</c:v>
                </c:pt>
                <c:pt idx="17">
                  <c:v>349.46420390242696</c:v>
                </c:pt>
                <c:pt idx="18">
                  <c:v>398.9777103376584</c:v>
                </c:pt>
                <c:pt idx="19">
                  <c:v>441.9901058783509</c:v>
                </c:pt>
                <c:pt idx="20">
                  <c:v>446.7292577072912</c:v>
                </c:pt>
                <c:pt idx="21">
                  <c:v>477.6641089623421</c:v>
                </c:pt>
                <c:pt idx="22">
                  <c:v>557.5121740123236</c:v>
                </c:pt>
                <c:pt idx="23">
                  <c:v>767.5409683449326</c:v>
                </c:pt>
                <c:pt idx="24">
                  <c:v>1013.9761044736795</c:v>
                </c:pt>
                <c:pt idx="25">
                  <c:v>1416.477998999447</c:v>
                </c:pt>
                <c:pt idx="26">
                  <c:v>1314.9413464853476</c:v>
                </c:pt>
              </c:numCache>
            </c:numRef>
          </c:xVal>
          <c:yVal>
            <c:numRef>
              <c:f>DATATABLE!$L$137:$L$163</c:f>
              <c:numCache>
                <c:ptCount val="27"/>
                <c:pt idx="0">
                  <c:v>2.662907242571321</c:v>
                </c:pt>
                <c:pt idx="1">
                  <c:v>7.9408855184662555</c:v>
                </c:pt>
                <c:pt idx="2">
                  <c:v>11.526767406876726</c:v>
                </c:pt>
                <c:pt idx="3">
                  <c:v>0.9953825743972182</c:v>
                </c:pt>
                <c:pt idx="4">
                  <c:v>10.700292484676943</c:v>
                </c:pt>
                <c:pt idx="5">
                  <c:v>8.534024785628347</c:v>
                </c:pt>
                <c:pt idx="6">
                  <c:v>-5.806853680360958</c:v>
                </c:pt>
                <c:pt idx="7">
                  <c:v>-1.5073668116702084</c:v>
                </c:pt>
                <c:pt idx="8">
                  <c:v>-0.6412870911040265</c:v>
                </c:pt>
                <c:pt idx="9">
                  <c:v>2.42097969965691</c:v>
                </c:pt>
                <c:pt idx="10">
                  <c:v>4.451466083267607</c:v>
                </c:pt>
                <c:pt idx="11">
                  <c:v>-2.2462988363366696</c:v>
                </c:pt>
                <c:pt idx="12">
                  <c:v>-9.09224106466513</c:v>
                </c:pt>
                <c:pt idx="13">
                  <c:v>1.0263001128821607</c:v>
                </c:pt>
                <c:pt idx="14">
                  <c:v>-4.082896143469928</c:v>
                </c:pt>
                <c:pt idx="15">
                  <c:v>-5.07233198011683</c:v>
                </c:pt>
                <c:pt idx="16">
                  <c:v>1.089423413475376</c:v>
                </c:pt>
                <c:pt idx="17">
                  <c:v>3.9349261415414274</c:v>
                </c:pt>
                <c:pt idx="18">
                  <c:v>-2.8735675785048995</c:v>
                </c:pt>
                <c:pt idx="19">
                  <c:v>-6.471335264158463</c:v>
                </c:pt>
                <c:pt idx="20">
                  <c:v>0.9005196418346622</c:v>
                </c:pt>
                <c:pt idx="21">
                  <c:v>-2.3133701190744214</c:v>
                </c:pt>
                <c:pt idx="22">
                  <c:v>-27.312193710531087</c:v>
                </c:pt>
                <c:pt idx="23">
                  <c:v>-0.0530123518346588</c:v>
                </c:pt>
                <c:pt idx="24">
                  <c:v>9.816451768208978</c:v>
                </c:pt>
                <c:pt idx="25">
                  <c:v>9.474354655318074</c:v>
                </c:pt>
                <c:pt idx="26">
                  <c:v>-5.7458668448936665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0425462"/>
        <c:axId val="6958247"/>
      </c:scatterChart>
      <c:valAx>
        <c:axId val="6042546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58247"/>
        <c:crossesAt val="-80"/>
        <c:crossBetween val="midCat"/>
        <c:dispUnits/>
        <c:majorUnit val="200"/>
      </c:valAx>
      <c:valAx>
        <c:axId val="6958247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2546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DATATABLE!$K$165:$K$185</c:f>
                <c:numCache>
                  <c:ptCount val="21"/>
                  <c:pt idx="0">
                    <c:v>1.4399404908949087</c:v>
                  </c:pt>
                  <c:pt idx="1">
                    <c:v>1.3834957456415609</c:v>
                  </c:pt>
                  <c:pt idx="2">
                    <c:v>1.3709870458489277</c:v>
                  </c:pt>
                  <c:pt idx="3">
                    <c:v>1.1108768429912708</c:v>
                  </c:pt>
                  <c:pt idx="4">
                    <c:v>1.5991505673396134</c:v>
                  </c:pt>
                  <c:pt idx="5">
                    <c:v>1.2319127172244482</c:v>
                  </c:pt>
                  <c:pt idx="6">
                    <c:v>1.0574439643551443</c:v>
                  </c:pt>
                  <c:pt idx="7">
                    <c:v>1.1898090386897042</c:v>
                  </c:pt>
                  <c:pt idx="8">
                    <c:v>1.3587935044356847</c:v>
                  </c:pt>
                  <c:pt idx="9">
                    <c:v>1.3264805647150713</c:v>
                  </c:pt>
                  <c:pt idx="10">
                    <c:v>1.2082174795857714</c:v>
                  </c:pt>
                  <c:pt idx="11">
                    <c:v>1.727834657788696</c:v>
                  </c:pt>
                  <c:pt idx="12">
                    <c:v>1.2296565809921667</c:v>
                  </c:pt>
                  <c:pt idx="13">
                    <c:v>1.8691792158043175</c:v>
                  </c:pt>
                  <c:pt idx="14">
                    <c:v>1.1871099201710145</c:v>
                  </c:pt>
                  <c:pt idx="15">
                    <c:v>1.0822179972203045</c:v>
                  </c:pt>
                  <c:pt idx="16">
                    <c:v>1.4080826715590113</c:v>
                  </c:pt>
                  <c:pt idx="17">
                    <c:v>1.4257336511414067</c:v>
                  </c:pt>
                  <c:pt idx="18">
                    <c:v>1.4268058866939768</c:v>
                  </c:pt>
                  <c:pt idx="19">
                    <c:v>1.1602885169659238</c:v>
                  </c:pt>
                  <c:pt idx="20">
                    <c:v>1.2281936871372228</c:v>
                  </c:pt>
                </c:numCache>
              </c:numRef>
            </c:plus>
            <c:minus>
              <c:numRef>
                <c:f>DATATABLE!$K$165:$K$185</c:f>
                <c:numCache>
                  <c:ptCount val="21"/>
                  <c:pt idx="0">
                    <c:v>1.4399404908949087</c:v>
                  </c:pt>
                  <c:pt idx="1">
                    <c:v>1.3834957456415609</c:v>
                  </c:pt>
                  <c:pt idx="2">
                    <c:v>1.3709870458489277</c:v>
                  </c:pt>
                  <c:pt idx="3">
                    <c:v>1.1108768429912708</c:v>
                  </c:pt>
                  <c:pt idx="4">
                    <c:v>1.5991505673396134</c:v>
                  </c:pt>
                  <c:pt idx="5">
                    <c:v>1.2319127172244482</c:v>
                  </c:pt>
                  <c:pt idx="6">
                    <c:v>1.0574439643551443</c:v>
                  </c:pt>
                  <c:pt idx="7">
                    <c:v>1.1898090386897042</c:v>
                  </c:pt>
                  <c:pt idx="8">
                    <c:v>1.3587935044356847</c:v>
                  </c:pt>
                  <c:pt idx="9">
                    <c:v>1.3264805647150713</c:v>
                  </c:pt>
                  <c:pt idx="10">
                    <c:v>1.2082174795857714</c:v>
                  </c:pt>
                  <c:pt idx="11">
                    <c:v>1.727834657788696</c:v>
                  </c:pt>
                  <c:pt idx="12">
                    <c:v>1.2296565809921667</c:v>
                  </c:pt>
                  <c:pt idx="13">
                    <c:v>1.8691792158043175</c:v>
                  </c:pt>
                  <c:pt idx="14">
                    <c:v>1.1871099201710145</c:v>
                  </c:pt>
                  <c:pt idx="15">
                    <c:v>1.0822179972203045</c:v>
                  </c:pt>
                  <c:pt idx="16">
                    <c:v>1.4080826715590113</c:v>
                  </c:pt>
                  <c:pt idx="17">
                    <c:v>1.4257336511414067</c:v>
                  </c:pt>
                  <c:pt idx="18">
                    <c:v>1.4268058866939768</c:v>
                  </c:pt>
                  <c:pt idx="19">
                    <c:v>1.1602885169659238</c:v>
                  </c:pt>
                  <c:pt idx="20">
                    <c:v>1.2281936871372228</c:v>
                  </c:pt>
                </c:numCache>
              </c:numRef>
            </c:minus>
            <c:noEndCap val="1"/>
          </c:errBars>
          <c:xVal>
            <c:numRef>
              <c:f>DATATABLE!$M$165:$M$185</c:f>
              <c:numCache>
                <c:ptCount val="21"/>
                <c:pt idx="0">
                  <c:v>9.735720699260353</c:v>
                </c:pt>
                <c:pt idx="1">
                  <c:v>254.9850269622564</c:v>
                </c:pt>
                <c:pt idx="2">
                  <c:v>263.2314981436862</c:v>
                </c:pt>
                <c:pt idx="3">
                  <c:v>624.0676617669665</c:v>
                </c:pt>
                <c:pt idx="4">
                  <c:v>357.31635710775845</c:v>
                </c:pt>
                <c:pt idx="5">
                  <c:v>205.39513585691216</c:v>
                </c:pt>
                <c:pt idx="6">
                  <c:v>1103.3054622875848</c:v>
                </c:pt>
                <c:pt idx="7">
                  <c:v>641.5580629324177</c:v>
                </c:pt>
                <c:pt idx="8">
                  <c:v>62.54729235068835</c:v>
                </c:pt>
                <c:pt idx="9">
                  <c:v>297.24298591386287</c:v>
                </c:pt>
                <c:pt idx="10">
                  <c:v>454.8793003305606</c:v>
                </c:pt>
                <c:pt idx="11">
                  <c:v>106.70572279795383</c:v>
                </c:pt>
                <c:pt idx="12">
                  <c:v>181.0947293280174</c:v>
                </c:pt>
                <c:pt idx="13">
                  <c:v>461.49832819963984</c:v>
                </c:pt>
                <c:pt idx="14">
                  <c:v>389.87523226267746</c:v>
                </c:pt>
                <c:pt idx="15">
                  <c:v>1108.958010626133</c:v>
                </c:pt>
                <c:pt idx="16">
                  <c:v>564.8725289534053</c:v>
                </c:pt>
                <c:pt idx="17">
                  <c:v>1031.6739008502884</c:v>
                </c:pt>
                <c:pt idx="18">
                  <c:v>2082.376500877067</c:v>
                </c:pt>
                <c:pt idx="19">
                  <c:v>587.8713216880064</c:v>
                </c:pt>
                <c:pt idx="20">
                  <c:v>537.8888369892529</c:v>
                </c:pt>
              </c:numCache>
            </c:numRef>
          </c:xVal>
          <c:yVal>
            <c:numRef>
              <c:f>DATATABLE!$L$165:$L$185</c:f>
              <c:numCache>
                <c:ptCount val="21"/>
                <c:pt idx="0">
                  <c:v>8.106620370115536</c:v>
                </c:pt>
                <c:pt idx="1">
                  <c:v>-6.150428310323886</c:v>
                </c:pt>
                <c:pt idx="2">
                  <c:v>-10.776233456339623</c:v>
                </c:pt>
                <c:pt idx="3">
                  <c:v>0.8423852234043843</c:v>
                </c:pt>
                <c:pt idx="4">
                  <c:v>-2.619147419964075</c:v>
                </c:pt>
                <c:pt idx="5">
                  <c:v>-0.600046979924685</c:v>
                </c:pt>
                <c:pt idx="6">
                  <c:v>3.108301895330711</c:v>
                </c:pt>
                <c:pt idx="7">
                  <c:v>-1.1051451108842432</c:v>
                </c:pt>
                <c:pt idx="8">
                  <c:v>2.1647176648445834</c:v>
                </c:pt>
                <c:pt idx="9">
                  <c:v>3.4991914393192927</c:v>
                </c:pt>
                <c:pt idx="10">
                  <c:v>-2.5227244702283</c:v>
                </c:pt>
                <c:pt idx="11">
                  <c:v>4.010331084200213</c:v>
                </c:pt>
                <c:pt idx="12">
                  <c:v>-3.9927523020641074</c:v>
                </c:pt>
                <c:pt idx="13">
                  <c:v>0.3363744539100815</c:v>
                </c:pt>
                <c:pt idx="14">
                  <c:v>0.3257813324334162</c:v>
                </c:pt>
                <c:pt idx="15">
                  <c:v>2.9119537117320062</c:v>
                </c:pt>
                <c:pt idx="16">
                  <c:v>-17.604226251277357</c:v>
                </c:pt>
                <c:pt idx="17">
                  <c:v>5.491241043444094</c:v>
                </c:pt>
                <c:pt idx="18">
                  <c:v>-3.0206844895538607</c:v>
                </c:pt>
                <c:pt idx="19">
                  <c:v>-11.282339103925976</c:v>
                </c:pt>
                <c:pt idx="20">
                  <c:v>-3.234997365442994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7105"/>
        <c:crossesAt val="-80"/>
        <c:crossBetween val="midCat"/>
        <c:dispUnits/>
        <c:majorUnit val="200"/>
        <c:minorUnit val="50"/>
      </c:valAx>
      <c:valAx>
        <c:axId val="2674710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62422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0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2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8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3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4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9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4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0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6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18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12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1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4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3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tabSelected="1" workbookViewId="0" zoomScale="20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9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0.28875</cdr:y>
    </cdr:from>
    <cdr:to>
      <cdr:x>0.85025</cdr:x>
      <cdr:y>0.323</cdr:y>
    </cdr:to>
    <cdr:sp>
      <cdr:nvSpPr>
        <cdr:cNvPr id="1" name="TextBox 5"/>
        <cdr:cNvSpPr txBox="1">
          <a:spLocks noChangeArrowheads="1"/>
        </cdr:cNvSpPr>
      </cdr:nvSpPr>
      <cdr:spPr>
        <a:xfrm>
          <a:off x="7296150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0.0885</cdr:y>
    </cdr:from>
    <cdr:to>
      <cdr:x>0.11675</cdr:x>
      <cdr:y>0.12275</cdr:y>
    </cdr:to>
    <cdr:sp>
      <cdr:nvSpPr>
        <cdr:cNvPr id="2" name="TextBox 10"/>
        <cdr:cNvSpPr txBox="1">
          <a:spLocks noChangeArrowheads="1"/>
        </cdr:cNvSpPr>
      </cdr:nvSpPr>
      <cdr:spPr>
        <a:xfrm>
          <a:off x="657225" y="5238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0.61275</cdr:x>
      <cdr:y>0.37975</cdr:y>
    </cdr:from>
    <cdr:to>
      <cdr:x>0.666</cdr:x>
      <cdr:y>0.4125</cdr:y>
    </cdr:to>
    <cdr:sp>
      <cdr:nvSpPr>
        <cdr:cNvPr id="3" name="TextBox 11"/>
        <cdr:cNvSpPr txBox="1">
          <a:spLocks noChangeArrowheads="1"/>
        </cdr:cNvSpPr>
      </cdr:nvSpPr>
      <cdr:spPr>
        <a:xfrm>
          <a:off x="5314950" y="22479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0.4185</cdr:x>
      <cdr:y>0</cdr:y>
    </cdr:from>
    <cdr:to>
      <cdr:x>0.52175</cdr:x>
      <cdr:y>0.03425</cdr:y>
    </cdr:to>
    <cdr:sp>
      <cdr:nvSpPr>
        <cdr:cNvPr id="4" name="TextBox 12"/>
        <cdr:cNvSpPr txBox="1">
          <a:spLocks noChangeArrowheads="1"/>
        </cdr:cNvSpPr>
      </cdr:nvSpPr>
      <cdr:spPr>
        <a:xfrm>
          <a:off x="3629025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(n=447)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0.3435</cdr:x>
      <cdr:y>0.37475</cdr:y>
    </cdr:from>
    <cdr:to>
      <cdr:x>0.3985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971800" y="22193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0.42525</cdr:x>
      <cdr:y>0.38075</cdr:y>
    </cdr:from>
    <cdr:to>
      <cdr:x>0.48125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686175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0.4955</cdr:x>
      <cdr:y>0.37825</cdr:y>
    </cdr:from>
    <cdr:to>
      <cdr:x>0.5515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429577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0.788</cdr:x>
      <cdr:y>0.0285</cdr:y>
    </cdr:from>
    <cdr:to>
      <cdr:x>0.8735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SA07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0.4305</cdr:x>
      <cdr:y>0.37475</cdr:y>
    </cdr:from>
    <cdr:to>
      <cdr:x>0.4865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733800" y="22193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0.78625</cdr:x>
      <cdr:y>0.0285</cdr:y>
    </cdr:from>
    <cdr:to>
      <cdr:x>0.87175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199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0.46875</cdr:x>
      <cdr:y>0.38325</cdr:y>
    </cdr:from>
    <cdr:to>
      <cdr:x>0.52475</cdr:x>
      <cdr:y>0.41675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4067175" y="22669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0.804</cdr:x>
      <cdr:y>0.0285</cdr:y>
    </cdr:from>
    <cdr:to>
      <cdr:x>0.8895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723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0.46875</cdr:x>
      <cdr:y>0.37475</cdr:y>
    </cdr:from>
    <cdr:to>
      <cdr:x>0.52475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4067175" y="22193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0.331</cdr:x>
      <cdr:y>0.37825</cdr:y>
    </cdr:from>
    <cdr:to>
      <cdr:x>0.387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8670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0.78625</cdr:x>
      <cdr:y>0.0285</cdr:y>
    </cdr:from>
    <cdr:to>
      <cdr:x>0.87175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199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SA05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0.3915</cdr:x>
      <cdr:y>0.37825</cdr:y>
    </cdr:from>
    <cdr:to>
      <cdr:x>0.4475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39090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0.788</cdr:x>
      <cdr:y>0.0285</cdr:y>
    </cdr:from>
    <cdr:to>
      <cdr:x>0.8735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SA11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0.3825</cdr:x>
      <cdr:y>0.37475</cdr:y>
    </cdr:from>
    <cdr:to>
      <cdr:x>0.4385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314700" y="22193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0.7905</cdr:x>
      <cdr:y>0.0285</cdr:y>
    </cdr:from>
    <cdr:to>
      <cdr:x>0.876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580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SA12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0.44925</cdr:x>
      <cdr:y>0.37825</cdr:y>
    </cdr:from>
    <cdr:to>
      <cdr:x>0.50525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8957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0.28875</cdr:y>
    </cdr:from>
    <cdr:to>
      <cdr:x>0.845</cdr:x>
      <cdr:y>0.323</cdr:y>
    </cdr:to>
    <cdr:sp>
      <cdr:nvSpPr>
        <cdr:cNvPr id="1" name="TextBox 5"/>
        <cdr:cNvSpPr txBox="1">
          <a:spLocks noChangeArrowheads="1"/>
        </cdr:cNvSpPr>
      </cdr:nvSpPr>
      <cdr:spPr>
        <a:xfrm>
          <a:off x="7248525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0.0885</cdr:y>
    </cdr:from>
    <cdr:to>
      <cdr:x>0.11675</cdr:x>
      <cdr:y>0.12275</cdr:y>
    </cdr:to>
    <cdr:sp>
      <cdr:nvSpPr>
        <cdr:cNvPr id="2" name="TextBox 10"/>
        <cdr:cNvSpPr txBox="1">
          <a:spLocks noChangeArrowheads="1"/>
        </cdr:cNvSpPr>
      </cdr:nvSpPr>
      <cdr:spPr>
        <a:xfrm>
          <a:off x="657225" y="5238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0.60975</cdr:x>
      <cdr:y>0.37975</cdr:y>
    </cdr:from>
    <cdr:to>
      <cdr:x>0.662</cdr:x>
      <cdr:y>0.4125</cdr:y>
    </cdr:to>
    <cdr:sp>
      <cdr:nvSpPr>
        <cdr:cNvPr id="3" name="TextBox 11"/>
        <cdr:cNvSpPr txBox="1">
          <a:spLocks noChangeArrowheads="1"/>
        </cdr:cNvSpPr>
      </cdr:nvSpPr>
      <cdr:spPr>
        <a:xfrm>
          <a:off x="5286375" y="22479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0.4165</cdr:x>
      <cdr:y>0</cdr:y>
    </cdr:from>
    <cdr:to>
      <cdr:x>0.51975</cdr:x>
      <cdr:y>0.03425</cdr:y>
    </cdr:to>
    <cdr:sp>
      <cdr:nvSpPr>
        <cdr:cNvPr id="4" name="TextBox 12"/>
        <cdr:cNvSpPr txBox="1">
          <a:spLocks noChangeArrowheads="1"/>
        </cdr:cNvSpPr>
      </cdr:nvSpPr>
      <cdr:spPr>
        <a:xfrm>
          <a:off x="3609975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(n=447)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0.38975</cdr:x>
      <cdr:y>0.37825</cdr:y>
    </cdr:from>
    <cdr:to>
      <cdr:x>0.44575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38137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SA14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0.35225</cdr:x>
      <cdr:y>0.38075</cdr:y>
    </cdr:from>
    <cdr:to>
      <cdr:x>0.40825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48000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0.7825</cdr:x>
      <cdr:y>0.0285</cdr:y>
    </cdr:from>
    <cdr:to>
      <cdr:x>0.868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818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SA15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0.29625</cdr:x>
      <cdr:y>0.37825</cdr:y>
    </cdr:from>
    <cdr:to>
      <cdr:x>0.35225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5622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0.7905</cdr:x>
      <cdr:y>0.0285</cdr:y>
    </cdr:from>
    <cdr:to>
      <cdr:x>0.876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580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SA18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0.27775</cdr:x>
      <cdr:y>0.37225</cdr:y>
    </cdr:from>
    <cdr:to>
      <cdr:x>0.33275</cdr:x>
      <cdr:y>0.40475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409825" y="22002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0.80025</cdr:x>
      <cdr:y>0.0285</cdr:y>
    </cdr:from>
    <cdr:to>
      <cdr:x>0.88575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4372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0.39225</cdr:x>
      <cdr:y>0.37825</cdr:y>
    </cdr:from>
    <cdr:to>
      <cdr:x>0.4475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400425" y="22383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0.80575</cdr:x>
      <cdr:y>0.0285</cdr:y>
    </cdr:from>
    <cdr:to>
      <cdr:x>0.89125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9135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0.40375</cdr:x>
      <cdr:y>0.37825</cdr:y>
    </cdr:from>
    <cdr:to>
      <cdr:x>0.46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49567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0.7985</cdr:x>
      <cdr:y>0.0285</cdr:y>
    </cdr:from>
    <cdr:to>
      <cdr:x>0.884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246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SA19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0.44475</cdr:x>
      <cdr:y>0.37825</cdr:y>
    </cdr:from>
    <cdr:to>
      <cdr:x>0.50075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8576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0.804</cdr:x>
      <cdr:y>0.0285</cdr:y>
    </cdr:from>
    <cdr:to>
      <cdr:x>0.8895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72300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SA21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0.46425</cdr:x>
      <cdr:y>0.38075</cdr:y>
    </cdr:from>
    <cdr:to>
      <cdr:x>0.52025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4019550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0.79425</cdr:x>
      <cdr:y>0.0285</cdr:y>
    </cdr:from>
    <cdr:to>
      <cdr:x>0.87975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865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SA22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0.7335</cdr:y>
    </cdr:from>
    <cdr:to>
      <cdr:x>0.96725</cdr:x>
      <cdr:y>0.882</cdr:y>
    </cdr:to>
    <cdr:sp>
      <cdr:nvSpPr>
        <cdr:cNvPr id="1" name="Rectangle 1"/>
        <cdr:cNvSpPr>
          <a:spLocks/>
        </cdr:cNvSpPr>
      </cdr:nvSpPr>
      <cdr:spPr>
        <a:xfrm>
          <a:off x="739140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0.4735</cdr:y>
    </cdr:from>
    <cdr:to>
      <cdr:x>0.96125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7240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0.91275</cdr:x>
      <cdr:y>0.683</cdr:y>
    </cdr:from>
    <cdr:to>
      <cdr:x>0.9605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91527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0.89575</cdr:x>
      <cdr:y>0.28725</cdr:y>
    </cdr:from>
    <cdr:to>
      <cdr:x>0.908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7240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0.75</cdr:y>
    </cdr:from>
    <cdr:to>
      <cdr:x>0.95925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648575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0.861</cdr:x>
      <cdr:y>0.822</cdr:y>
    </cdr:from>
    <cdr:to>
      <cdr:x>0.8895</cdr:x>
      <cdr:y>0.822</cdr:y>
    </cdr:to>
    <cdr:sp>
      <cdr:nvSpPr>
        <cdr:cNvPr id="6" name="Line 7"/>
        <cdr:cNvSpPr>
          <a:spLocks/>
        </cdr:cNvSpPr>
      </cdr:nvSpPr>
      <cdr:spPr>
        <a:xfrm>
          <a:off x="746760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0.84775</cdr:y>
    </cdr:from>
    <cdr:to>
      <cdr:x>0.8895</cdr:x>
      <cdr:y>0.84775</cdr:y>
    </cdr:to>
    <cdr:sp>
      <cdr:nvSpPr>
        <cdr:cNvPr id="7" name="Line 8"/>
        <cdr:cNvSpPr>
          <a:spLocks/>
        </cdr:cNvSpPr>
      </cdr:nvSpPr>
      <cdr:spPr>
        <a:xfrm>
          <a:off x="7477125" y="5029200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0.79375</cdr:y>
    </cdr:from>
    <cdr:to>
      <cdr:x>0.8895</cdr:x>
      <cdr:y>0.79375</cdr:y>
    </cdr:to>
    <cdr:sp>
      <cdr:nvSpPr>
        <cdr:cNvPr id="8" name="Line 9"/>
        <cdr:cNvSpPr>
          <a:spLocks/>
        </cdr:cNvSpPr>
      </cdr:nvSpPr>
      <cdr:spPr>
        <a:xfrm>
          <a:off x="746760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0.643</cdr:x>
      <cdr:y>0.37825</cdr:y>
    </cdr:from>
    <cdr:to>
      <cdr:x>0.69925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55721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0.4465</cdr:x>
      <cdr:y>0</cdr:y>
    </cdr:from>
    <cdr:to>
      <cdr:x>0.5575</cdr:x>
      <cdr:y>0.03425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867150" y="0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(n=353)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0.64825</cdr:x>
      <cdr:y>0.37825</cdr:y>
    </cdr:from>
    <cdr:to>
      <cdr:x>0.70425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561975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0.444</cdr:x>
      <cdr:y>0</cdr:y>
    </cdr:from>
    <cdr:to>
      <cdr:x>0.555</cdr:x>
      <cdr:y>0.03425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848100" y="0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(n=447)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0.26975</cdr:x>
      <cdr:y>0.37825</cdr:y>
    </cdr:from>
    <cdr:to>
      <cdr:x>0.32475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333625" y="22383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0.77625</cdr:x>
      <cdr:y>0.0285</cdr:y>
    </cdr:from>
    <cdr:to>
      <cdr:x>0.86175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341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SA01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0.28875</cdr:y>
    </cdr:from>
    <cdr:to>
      <cdr:x>0.8495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0.0885</cdr:y>
    </cdr:from>
    <cdr:to>
      <cdr:x>0.118</cdr:x>
      <cdr:y>0.12275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523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0.41875</cdr:x>
      <cdr:y>0</cdr:y>
    </cdr:from>
    <cdr:to>
      <cdr:x>0.522</cdr:x>
      <cdr:y>0.03425</cdr:y>
    </cdr:to>
    <cdr:sp>
      <cdr:nvSpPr>
        <cdr:cNvPr id="3" name="TextBox 4"/>
        <cdr:cNvSpPr txBox="1">
          <a:spLocks noChangeArrowheads="1"/>
        </cdr:cNvSpPr>
      </cdr:nvSpPr>
      <cdr:spPr>
        <a:xfrm>
          <a:off x="3629025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(n=447)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0.6935</cdr:x>
      <cdr:y>0.28875</cdr:y>
    </cdr:from>
    <cdr:to>
      <cdr:x>0.70025</cdr:x>
      <cdr:y>0.31975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1704975"/>
          <a:ext cx="57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0.089</cdr:y>
    </cdr:from>
    <cdr:to>
      <cdr:x>0.11025</cdr:x>
      <cdr:y>0.12325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5238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0.5245</cdr:x>
      <cdr:y>0.3795</cdr:y>
    </cdr:from>
    <cdr:to>
      <cdr:x>0.58</cdr:x>
      <cdr:y>0.413</cdr:y>
    </cdr:to>
    <cdr:sp>
      <cdr:nvSpPr>
        <cdr:cNvPr id="3" name="TextBox 3"/>
        <cdr:cNvSpPr txBox="1">
          <a:spLocks noChangeArrowheads="1"/>
        </cdr:cNvSpPr>
      </cdr:nvSpPr>
      <cdr:spPr>
        <a:xfrm>
          <a:off x="4543425" y="22479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0.35375</cdr:x>
      <cdr:y>0</cdr:y>
    </cdr:from>
    <cdr:to>
      <cdr:x>0.45825</cdr:x>
      <cdr:y>0.031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0"/>
          <a:ext cx="904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 All (n=447)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0.4075</cdr:x>
      <cdr:y>0.37825</cdr:y>
    </cdr:from>
    <cdr:to>
      <cdr:x>0.4635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53377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0.7985</cdr:x>
      <cdr:y>0.0285</cdr:y>
    </cdr:from>
    <cdr:to>
      <cdr:x>0.884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2467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0.3275</cdr:x>
      <cdr:y>0.37475</cdr:y>
    </cdr:from>
    <cdr:to>
      <cdr:x>0.3835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838450" y="22193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0.788</cdr:x>
      <cdr:y>0.0285</cdr:y>
    </cdr:from>
    <cdr:to>
      <cdr:x>0.8735</cdr:x>
      <cdr:y>0.08725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16192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SA03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8"/>
  <sheetViews>
    <sheetView workbookViewId="0" topLeftCell="A1">
      <selection activeCell="C8" sqref="C8"/>
    </sheetView>
  </sheetViews>
  <sheetFormatPr defaultColWidth="9.140625" defaultRowHeight="12.75"/>
  <cols>
    <col min="1" max="3" width="8.8515625" style="0" customWidth="1"/>
    <col min="4" max="4" width="12.421875" style="0" bestFit="1" customWidth="1"/>
    <col min="5" max="5" width="14.00390625" style="2" customWidth="1"/>
    <col min="6" max="6" width="13.421875" style="0" customWidth="1"/>
    <col min="7" max="11" width="8.8515625" style="0" customWidth="1"/>
    <col min="12" max="12" width="12.421875" style="0" bestFit="1" customWidth="1"/>
    <col min="13" max="13" width="10.421875" style="0" bestFit="1" customWidth="1"/>
    <col min="14" max="15" width="8.8515625" style="0" customWidth="1"/>
    <col min="16" max="16" width="9.421875" style="0" bestFit="1" customWidth="1"/>
    <col min="17" max="17" width="8.8515625" style="0" customWidth="1"/>
    <col min="18" max="23" width="14.00390625" style="0" customWidth="1"/>
    <col min="24" max="16384" width="8.8515625" style="0" customWidth="1"/>
  </cols>
  <sheetData>
    <row r="1" spans="4:23" ht="12.75">
      <c r="D1" s="12"/>
      <c r="E1" s="29"/>
      <c r="F1" s="12"/>
      <c r="G1" s="12"/>
      <c r="H1" s="12"/>
      <c r="I1" s="12"/>
      <c r="J1" s="12"/>
      <c r="R1" s="1" t="s">
        <v>470</v>
      </c>
      <c r="S1" s="6" t="s">
        <v>471</v>
      </c>
      <c r="T1" s="6" t="s">
        <v>472</v>
      </c>
      <c r="U1" s="6" t="s">
        <v>473</v>
      </c>
      <c r="V1" s="6" t="s">
        <v>474</v>
      </c>
      <c r="W1" s="6" t="s">
        <v>475</v>
      </c>
    </row>
    <row r="2" spans="1:23" ht="12.75">
      <c r="A2" s="7"/>
      <c r="B2" s="7"/>
      <c r="C2" s="7"/>
      <c r="D2" s="7"/>
      <c r="E2" s="10"/>
      <c r="F2" s="30"/>
      <c r="G2" s="12"/>
      <c r="H2" s="12"/>
      <c r="I2" s="12"/>
      <c r="J2" s="12"/>
      <c r="R2" s="1"/>
      <c r="S2" s="8">
        <f>I17</f>
        <v>0.01867</v>
      </c>
      <c r="T2" s="6">
        <f>F13</f>
        <v>0.283225</v>
      </c>
      <c r="U2" s="9">
        <f>E13</f>
        <v>0.0383</v>
      </c>
      <c r="V2" s="6">
        <f>V6/100</f>
        <v>3.04</v>
      </c>
      <c r="W2" s="9">
        <f>T2-(U2*(EXP(S2*V2)-1))</f>
        <v>0.28098834217592783</v>
      </c>
    </row>
    <row r="3" spans="1:23" ht="12.75">
      <c r="A3" s="7"/>
      <c r="B3" s="7"/>
      <c r="C3" s="7"/>
      <c r="D3" s="7"/>
      <c r="E3" s="10"/>
      <c r="F3" s="11"/>
      <c r="G3" s="12"/>
      <c r="H3" s="12"/>
      <c r="I3" s="12"/>
      <c r="J3" s="12"/>
      <c r="K3" t="s">
        <v>476</v>
      </c>
      <c r="L3" s="14" t="s">
        <v>477</v>
      </c>
      <c r="M3" s="14" t="s">
        <v>478</v>
      </c>
      <c r="N3" s="14" t="s">
        <v>479</v>
      </c>
      <c r="O3" s="14" t="s">
        <v>480</v>
      </c>
      <c r="P3" s="14" t="s">
        <v>481</v>
      </c>
      <c r="R3" s="1"/>
      <c r="S3" s="1"/>
      <c r="T3" s="1"/>
      <c r="U3" s="1"/>
      <c r="V3" s="1">
        <f>V2*1000</f>
        <v>3040</v>
      </c>
      <c r="W3" s="1"/>
    </row>
    <row r="4" spans="1:23" ht="12.75">
      <c r="A4" s="7"/>
      <c r="B4" s="7"/>
      <c r="C4" s="7"/>
      <c r="D4" s="7"/>
      <c r="E4" s="10"/>
      <c r="F4" s="11"/>
      <c r="G4" s="12"/>
      <c r="H4" s="12"/>
      <c r="I4" s="12"/>
      <c r="J4" s="12"/>
      <c r="L4" s="15">
        <f aca="true" t="shared" si="0" ref="L4:L12">$F$13+0.000028-($E$13*(EXP($I$17*N4/1000)-1))</f>
        <v>0.283253</v>
      </c>
      <c r="M4" s="15">
        <f aca="true" t="shared" si="1" ref="M4:M12">$F$13-0.000028-($E$13*(EXP($I$17*N4/1000)-1))</f>
        <v>0.28319700000000003</v>
      </c>
      <c r="N4" s="6">
        <v>0</v>
      </c>
      <c r="O4" s="1">
        <f aca="true" t="shared" si="2" ref="O4:O12">$F$13-($E$13*(EXP($I$17*N4/1000)-1))</f>
        <v>0.283225</v>
      </c>
      <c r="P4" s="15">
        <f aca="true" t="shared" si="3" ref="P4:P12">$F$14-($E$14*(EXP($I$17*N4/1000)-1))</f>
        <v>0.282785</v>
      </c>
      <c r="R4" s="1"/>
      <c r="S4" s="1"/>
      <c r="T4" s="1"/>
      <c r="U4" s="1"/>
      <c r="V4" s="1"/>
      <c r="W4" s="1"/>
    </row>
    <row r="5" spans="1:23" ht="12.75">
      <c r="A5" s="7"/>
      <c r="B5" s="7"/>
      <c r="C5" s="7"/>
      <c r="D5" s="7"/>
      <c r="E5" s="31"/>
      <c r="F5" s="12"/>
      <c r="G5" s="12"/>
      <c r="H5" s="12"/>
      <c r="I5" s="12"/>
      <c r="J5" s="12"/>
      <c r="L5" s="15">
        <f t="shared" si="0"/>
        <v>0.28289379552158295</v>
      </c>
      <c r="M5" s="15">
        <f t="shared" si="1"/>
        <v>0.282837795521583</v>
      </c>
      <c r="N5" s="6">
        <v>500</v>
      </c>
      <c r="O5" s="1">
        <f t="shared" si="2"/>
        <v>0.282865795521583</v>
      </c>
      <c r="P5" s="15">
        <f t="shared" si="3"/>
        <v>0.2824698754445219</v>
      </c>
      <c r="R5" s="1" t="s">
        <v>482</v>
      </c>
      <c r="S5" s="1" t="s">
        <v>483</v>
      </c>
      <c r="T5" s="1" t="s">
        <v>484</v>
      </c>
      <c r="U5" s="1"/>
      <c r="V5" s="1" t="s">
        <v>485</v>
      </c>
      <c r="W5" s="1"/>
    </row>
    <row r="6" spans="1:23" ht="12.75">
      <c r="A6" s="7"/>
      <c r="B6" s="7"/>
      <c r="C6" s="7"/>
      <c r="D6" s="7"/>
      <c r="E6" s="13"/>
      <c r="F6" s="12"/>
      <c r="G6" s="12"/>
      <c r="H6" s="12"/>
      <c r="I6" s="12"/>
      <c r="J6" s="12"/>
      <c r="L6" s="15">
        <f t="shared" si="0"/>
        <v>0.2825312221696068</v>
      </c>
      <c r="M6" s="15">
        <f t="shared" si="1"/>
        <v>0.28247522216960685</v>
      </c>
      <c r="N6" s="6">
        <v>1000</v>
      </c>
      <c r="O6" s="1">
        <f t="shared" si="2"/>
        <v>0.2825032221696068</v>
      </c>
      <c r="P6" s="15">
        <f t="shared" si="3"/>
        <v>0.2821517954281669</v>
      </c>
      <c r="R6" s="1"/>
      <c r="S6" s="1">
        <f>1000*V2</f>
        <v>3040</v>
      </c>
      <c r="T6" s="15">
        <f>W2</f>
        <v>0.28098834217592783</v>
      </c>
      <c r="U6" s="1"/>
      <c r="V6" s="1">
        <v>304</v>
      </c>
      <c r="W6" s="1"/>
    </row>
    <row r="7" spans="12:23" ht="12.75">
      <c r="L7" s="15">
        <f t="shared" si="0"/>
        <v>0.2821652483483935</v>
      </c>
      <c r="M7" s="15">
        <f t="shared" si="1"/>
        <v>0.28210924834839357</v>
      </c>
      <c r="N7" s="6">
        <v>1500</v>
      </c>
      <c r="O7" s="1">
        <f t="shared" si="2"/>
        <v>0.28213724834839354</v>
      </c>
      <c r="P7" s="15">
        <f t="shared" si="3"/>
        <v>0.28183073223253324</v>
      </c>
      <c r="R7" s="1"/>
      <c r="S7" s="1"/>
      <c r="T7" s="1"/>
      <c r="U7" s="1"/>
      <c r="V7" s="1"/>
      <c r="W7" s="1"/>
    </row>
    <row r="8" spans="12:23" ht="12.75">
      <c r="L8" s="15">
        <f t="shared" si="0"/>
        <v>0.2817958421659383</v>
      </c>
      <c r="M8" s="15">
        <f t="shared" si="1"/>
        <v>0.28173984216593834</v>
      </c>
      <c r="N8" s="6">
        <v>2000</v>
      </c>
      <c r="O8" s="1">
        <f t="shared" si="2"/>
        <v>0.2817678421659383</v>
      </c>
      <c r="P8" s="15">
        <f t="shared" si="3"/>
        <v>0.2815066578792566</v>
      </c>
      <c r="R8" s="1"/>
      <c r="S8" s="1"/>
      <c r="T8" s="1"/>
      <c r="U8" s="1"/>
      <c r="V8" s="1"/>
      <c r="W8" s="1"/>
    </row>
    <row r="9" spans="12:23" ht="12.75">
      <c r="L9" s="15">
        <f t="shared" si="0"/>
        <v>0.2814229714311308</v>
      </c>
      <c r="M9" s="15">
        <f t="shared" si="1"/>
        <v>0.2813669714311309</v>
      </c>
      <c r="N9" s="6">
        <v>2500</v>
      </c>
      <c r="O9" s="1">
        <f t="shared" si="2"/>
        <v>0.28139497143113085</v>
      </c>
      <c r="P9" s="15">
        <f t="shared" si="3"/>
        <v>0.2811795441275717</v>
      </c>
      <c r="R9" s="1" t="s">
        <v>486</v>
      </c>
      <c r="S9" s="1" t="s">
        <v>483</v>
      </c>
      <c r="T9" s="1">
        <v>0.0036</v>
      </c>
      <c r="U9" s="1">
        <v>0.0115</v>
      </c>
      <c r="V9" s="1">
        <v>0.0193</v>
      </c>
      <c r="W9" s="1"/>
    </row>
    <row r="10" spans="12:25" ht="12.75">
      <c r="L10" s="15">
        <f t="shared" si="0"/>
        <v>0.2806667060276307</v>
      </c>
      <c r="M10" s="15">
        <f t="shared" si="1"/>
        <v>0.2806107060276308</v>
      </c>
      <c r="N10" s="6">
        <v>3500</v>
      </c>
      <c r="O10" s="1">
        <f t="shared" si="2"/>
        <v>0.28063870602763075</v>
      </c>
      <c r="P10" s="15">
        <f t="shared" si="3"/>
        <v>0.28051608413912255</v>
      </c>
      <c r="R10" s="1"/>
      <c r="S10" s="1">
        <v>0</v>
      </c>
      <c r="T10" s="15">
        <f>T6+(0.0036*(EXP(S2*V2)-1))</f>
        <v>0.2811985763317153</v>
      </c>
      <c r="U10" s="15">
        <f>T6+(0.0115*(EXP(S2*V2)-1))</f>
        <v>0.28165992350691554</v>
      </c>
      <c r="V10" s="15">
        <f>T6+(0.0193*(EXP(S2*V2)-1))</f>
        <v>0.28211543084445506</v>
      </c>
      <c r="W10" s="1"/>
      <c r="Y10" s="5"/>
    </row>
    <row r="11" spans="12:23" ht="12.75">
      <c r="L11" s="15">
        <f t="shared" si="0"/>
        <v>0.28028324545580957</v>
      </c>
      <c r="M11" s="15">
        <f t="shared" si="1"/>
        <v>0.2802272454558096</v>
      </c>
      <c r="N11" s="6">
        <v>4000</v>
      </c>
      <c r="O11" s="1">
        <f t="shared" si="2"/>
        <v>0.2802552454558096</v>
      </c>
      <c r="P11" s="15">
        <f t="shared" si="3"/>
        <v>0.2801796800865588</v>
      </c>
      <c r="R11" s="1"/>
      <c r="S11" s="1">
        <f>1000*V2</f>
        <v>3040</v>
      </c>
      <c r="T11" s="15">
        <f>W2</f>
        <v>0.28098834217592783</v>
      </c>
      <c r="U11" s="15">
        <f>W2</f>
        <v>0.28098834217592783</v>
      </c>
      <c r="V11" s="15">
        <f>W2</f>
        <v>0.28098834217592783</v>
      </c>
      <c r="W11" s="1"/>
    </row>
    <row r="12" spans="1:16" ht="12.75">
      <c r="A12" t="s">
        <v>487</v>
      </c>
      <c r="B12" t="s">
        <v>488</v>
      </c>
      <c r="E12" s="2" t="s">
        <v>489</v>
      </c>
      <c r="F12" t="s">
        <v>490</v>
      </c>
      <c r="L12" s="15">
        <f t="shared" si="0"/>
        <v>0.2798961885196361</v>
      </c>
      <c r="M12" s="15">
        <f t="shared" si="1"/>
        <v>0.27984018851963616</v>
      </c>
      <c r="N12" s="6">
        <v>4500</v>
      </c>
      <c r="O12" s="1">
        <f t="shared" si="2"/>
        <v>0.27986818851963613</v>
      </c>
      <c r="P12" s="15">
        <f t="shared" si="3"/>
        <v>0.2798401209989497</v>
      </c>
    </row>
    <row r="13" spans="1:23" ht="12.75">
      <c r="A13" t="s">
        <v>480</v>
      </c>
      <c r="B13" t="s">
        <v>507</v>
      </c>
      <c r="E13" s="2">
        <v>0.0383</v>
      </c>
      <c r="F13">
        <v>0.283225</v>
      </c>
      <c r="S13" s="4"/>
      <c r="T13" s="4"/>
      <c r="U13" s="4"/>
      <c r="V13" s="4"/>
      <c r="W13" s="4"/>
    </row>
    <row r="14" spans="1:24" ht="15.75">
      <c r="A14" t="s">
        <v>508</v>
      </c>
      <c r="B14" t="s">
        <v>509</v>
      </c>
      <c r="E14" s="2">
        <v>0.0336</v>
      </c>
      <c r="F14">
        <v>0.282785</v>
      </c>
      <c r="K14" t="s">
        <v>510</v>
      </c>
      <c r="L14" s="14" t="s">
        <v>477</v>
      </c>
      <c r="M14" s="14" t="s">
        <v>478</v>
      </c>
      <c r="N14" s="14" t="s">
        <v>479</v>
      </c>
      <c r="O14" s="14" t="s">
        <v>480</v>
      </c>
      <c r="P14" s="14" t="s">
        <v>481</v>
      </c>
      <c r="R14" s="1" t="s">
        <v>470</v>
      </c>
      <c r="S14" s="6" t="s">
        <v>471</v>
      </c>
      <c r="T14" s="6" t="s">
        <v>472</v>
      </c>
      <c r="U14" s="6" t="s">
        <v>473</v>
      </c>
      <c r="V14" s="6" t="s">
        <v>474</v>
      </c>
      <c r="W14" s="6" t="s">
        <v>475</v>
      </c>
      <c r="X14" s="6" t="s">
        <v>430</v>
      </c>
    </row>
    <row r="15" spans="12:24" ht="12.75">
      <c r="L15" s="16">
        <f aca="true" t="shared" si="4" ref="L15:L23">10000*((L4/P4)-1)</f>
        <v>16.54967554856057</v>
      </c>
      <c r="M15" s="16">
        <f aca="true" t="shared" si="5" ref="M15:M23">10000*((M4/P4)-1)</f>
        <v>14.569372491468613</v>
      </c>
      <c r="N15" s="6">
        <v>0</v>
      </c>
      <c r="O15" s="16">
        <f aca="true" t="shared" si="6" ref="O15:O23">10000*((O4/P4)-1)</f>
        <v>15.559524020014592</v>
      </c>
      <c r="P15" s="1">
        <f aca="true" t="shared" si="7" ref="P15:P23">10000*((P4/P4)-1)</f>
        <v>0</v>
      </c>
      <c r="R15" s="1"/>
      <c r="S15" s="8">
        <f>I17</f>
        <v>0.01867</v>
      </c>
      <c r="T15" s="9">
        <f>F13</f>
        <v>0.283225</v>
      </c>
      <c r="U15" s="9">
        <f>E13</f>
        <v>0.0383</v>
      </c>
      <c r="V15" s="6">
        <f>V2</f>
        <v>3.04</v>
      </c>
      <c r="W15" s="9">
        <f>T15-(U15*(EXP(S15*V15)-1))</f>
        <v>0.28098834217592783</v>
      </c>
      <c r="X15" s="15">
        <f>$F$14-($E$14*(EXP($I$17*V15)-1))</f>
        <v>0.2808228145459837</v>
      </c>
    </row>
    <row r="16" spans="12:23" ht="12.75">
      <c r="L16" s="16">
        <f t="shared" si="4"/>
        <v>15.007620773503927</v>
      </c>
      <c r="M16" s="16">
        <f t="shared" si="5"/>
        <v>13.025108482174197</v>
      </c>
      <c r="N16" s="6">
        <v>500</v>
      </c>
      <c r="O16" s="16">
        <f t="shared" si="6"/>
        <v>14.016364627840172</v>
      </c>
      <c r="P16" s="1">
        <f t="shared" si="7"/>
        <v>0</v>
      </c>
      <c r="R16" s="1"/>
      <c r="S16" s="1"/>
      <c r="T16" s="1"/>
      <c r="U16" s="1"/>
      <c r="V16" s="1">
        <f>V15*1000</f>
        <v>3040</v>
      </c>
      <c r="W16" s="1"/>
    </row>
    <row r="17" spans="1:23" ht="12.75">
      <c r="A17" t="s">
        <v>511</v>
      </c>
      <c r="E17" s="2" t="s">
        <v>512</v>
      </c>
      <c r="F17" t="s">
        <v>513</v>
      </c>
      <c r="I17" s="2">
        <f>0.01867</f>
        <v>0.01867</v>
      </c>
      <c r="L17" s="16">
        <f t="shared" si="4"/>
        <v>13.447610385188824</v>
      </c>
      <c r="M17" s="16">
        <f t="shared" si="5"/>
        <v>11.462863135398571</v>
      </c>
      <c r="N17" s="6">
        <v>1000</v>
      </c>
      <c r="O17" s="16">
        <f t="shared" si="6"/>
        <v>12.455236760293698</v>
      </c>
      <c r="P17" s="1">
        <f t="shared" si="7"/>
        <v>0</v>
      </c>
      <c r="R17" s="1"/>
      <c r="S17" s="1"/>
      <c r="T17" s="1"/>
      <c r="U17" s="1"/>
      <c r="V17" s="1"/>
      <c r="W17" s="1"/>
    </row>
    <row r="18" spans="12:23" ht="12.75">
      <c r="L18" s="16">
        <f t="shared" si="4"/>
        <v>11.869398103265816</v>
      </c>
      <c r="M18" s="16">
        <f t="shared" si="5"/>
        <v>9.88238981796119</v>
      </c>
      <c r="N18" s="6">
        <v>1500</v>
      </c>
      <c r="O18" s="16">
        <f t="shared" si="6"/>
        <v>10.875893960613503</v>
      </c>
      <c r="P18" s="1">
        <f t="shared" si="7"/>
        <v>0</v>
      </c>
      <c r="R18" s="1" t="s">
        <v>482</v>
      </c>
      <c r="S18" s="1" t="s">
        <v>483</v>
      </c>
      <c r="T18" s="1" t="s">
        <v>484</v>
      </c>
      <c r="U18" s="1"/>
      <c r="V18" s="1" t="s">
        <v>485</v>
      </c>
      <c r="W18" s="1"/>
    </row>
    <row r="19" spans="12:23" ht="12.75">
      <c r="L19" s="16">
        <f t="shared" si="4"/>
        <v>10.27273347139479</v>
      </c>
      <c r="M19" s="16">
        <f t="shared" si="5"/>
        <v>8.283437714704522</v>
      </c>
      <c r="N19" s="6">
        <v>2000</v>
      </c>
      <c r="O19" s="16">
        <f t="shared" si="6"/>
        <v>9.278085593049656</v>
      </c>
      <c r="P19" s="1">
        <f t="shared" si="7"/>
        <v>0</v>
      </c>
      <c r="R19" s="1"/>
      <c r="S19" s="1">
        <f>1000*V15</f>
        <v>3040</v>
      </c>
      <c r="T19" s="1">
        <f>10000*((W15/X15)-1)</f>
        <v>5.894379707422903</v>
      </c>
      <c r="U19" s="1"/>
      <c r="V19" s="1">
        <f>V6</f>
        <v>304</v>
      </c>
      <c r="W19" s="1"/>
    </row>
    <row r="20" spans="12:23" ht="12.75">
      <c r="L20" s="16">
        <f t="shared" si="4"/>
        <v>8.65736176912879</v>
      </c>
      <c r="M20" s="16">
        <f t="shared" si="5"/>
        <v>6.665751740253523</v>
      </c>
      <c r="N20" s="6">
        <v>2500</v>
      </c>
      <c r="O20" s="16">
        <f t="shared" si="6"/>
        <v>7.661556754692267</v>
      </c>
      <c r="P20" s="1">
        <f t="shared" si="7"/>
        <v>0</v>
      </c>
      <c r="R20" s="1"/>
      <c r="S20" s="1"/>
      <c r="T20" s="1"/>
      <c r="U20" s="1"/>
      <c r="V20" s="1"/>
      <c r="W20" s="1"/>
    </row>
    <row r="21" spans="12:23" ht="12.75">
      <c r="L21" s="16">
        <f t="shared" si="4"/>
        <v>5.369456406409956</v>
      </c>
      <c r="M21" s="16">
        <f t="shared" si="5"/>
        <v>3.3731359397304317</v>
      </c>
      <c r="N21" s="6">
        <v>3500</v>
      </c>
      <c r="O21" s="16">
        <f t="shared" si="6"/>
        <v>4.371296173071304</v>
      </c>
      <c r="P21" s="1">
        <f t="shared" si="7"/>
        <v>0</v>
      </c>
      <c r="R21" s="1"/>
      <c r="S21" s="1"/>
      <c r="T21" s="1"/>
      <c r="U21" s="1"/>
      <c r="V21" s="1"/>
      <c r="W21" s="1"/>
    </row>
    <row r="22" spans="12:23" ht="12.75">
      <c r="L22" s="16">
        <f t="shared" si="4"/>
        <v>3.6963911593712595</v>
      </c>
      <c r="M22" s="16">
        <f t="shared" si="5"/>
        <v>1.6976737654972318</v>
      </c>
      <c r="N22" s="6">
        <v>4000</v>
      </c>
      <c r="O22" s="16">
        <f t="shared" si="6"/>
        <v>2.697032462435356</v>
      </c>
      <c r="P22" s="1">
        <f t="shared" si="7"/>
        <v>0</v>
      </c>
      <c r="R22" s="1" t="s">
        <v>486</v>
      </c>
      <c r="S22" s="1" t="s">
        <v>483</v>
      </c>
      <c r="T22" s="1">
        <v>0.0036</v>
      </c>
      <c r="U22" s="1">
        <v>0.0115</v>
      </c>
      <c r="V22" s="1">
        <v>0.0193</v>
      </c>
      <c r="W22" s="1"/>
    </row>
    <row r="23" spans="12:23" ht="12.75">
      <c r="L23" s="16">
        <f t="shared" si="4"/>
        <v>2.0035554761133056</v>
      </c>
      <c r="M23" s="16">
        <f t="shared" si="5"/>
        <v>0.002412830804043864</v>
      </c>
      <c r="N23" s="6">
        <v>4500</v>
      </c>
      <c r="O23" s="16">
        <f t="shared" si="6"/>
        <v>1.002984153459785</v>
      </c>
      <c r="P23" s="1">
        <f t="shared" si="7"/>
        <v>0</v>
      </c>
      <c r="R23" s="1"/>
      <c r="S23" s="1">
        <v>0</v>
      </c>
      <c r="T23" s="1">
        <f>10000*((T10/$F$14)-1)</f>
        <v>-56.09999357408357</v>
      </c>
      <c r="U23" s="1">
        <f>10000*((U10/$F$14)-1)</f>
        <v>-39.78557890568668</v>
      </c>
      <c r="V23" s="1">
        <f>10000*((V10/$F$14)-1)</f>
        <v>-23.67767581537006</v>
      </c>
      <c r="W23" s="1"/>
    </row>
    <row r="24" spans="18:23" ht="12.75">
      <c r="R24" s="1"/>
      <c r="S24" s="1">
        <f>1000*V15</f>
        <v>3040</v>
      </c>
      <c r="T24" s="15">
        <f>$T$19</f>
        <v>5.894379707422903</v>
      </c>
      <c r="U24" s="15">
        <f>$T$19</f>
        <v>5.894379707422903</v>
      </c>
      <c r="V24" s="15">
        <f>$T$19</f>
        <v>5.894379707422903</v>
      </c>
      <c r="W24" s="1"/>
    </row>
    <row r="31" ht="12.75">
      <c r="B31" t="s">
        <v>514</v>
      </c>
    </row>
    <row r="32" ht="12.75">
      <c r="B32" t="s">
        <v>515</v>
      </c>
    </row>
    <row r="33" ht="12.75">
      <c r="B33" t="s">
        <v>516</v>
      </c>
    </row>
    <row r="34" ht="12.75">
      <c r="B34" t="s">
        <v>517</v>
      </c>
    </row>
    <row r="35" ht="12.75">
      <c r="B35" t="s">
        <v>518</v>
      </c>
    </row>
    <row r="36" ht="12.75">
      <c r="B36" t="s">
        <v>519</v>
      </c>
    </row>
    <row r="37" ht="12.75">
      <c r="B37" t="s">
        <v>520</v>
      </c>
    </row>
    <row r="38" ht="12.75">
      <c r="B38" t="s">
        <v>521</v>
      </c>
    </row>
    <row r="39" ht="12.75">
      <c r="B39" t="s">
        <v>431</v>
      </c>
    </row>
    <row r="40" ht="12.75">
      <c r="B40" t="s">
        <v>522</v>
      </c>
    </row>
    <row r="41" ht="12.75">
      <c r="B41" t="s">
        <v>463</v>
      </c>
    </row>
    <row r="42" ht="12.75">
      <c r="B42" t="s">
        <v>464</v>
      </c>
    </row>
    <row r="43" ht="12.75">
      <c r="B43" t="s">
        <v>465</v>
      </c>
    </row>
    <row r="44" ht="12.75">
      <c r="B44" t="s">
        <v>466</v>
      </c>
    </row>
    <row r="45" ht="12.75">
      <c r="B45" t="s">
        <v>467</v>
      </c>
    </row>
    <row r="46" ht="12.75">
      <c r="B46" t="s">
        <v>468</v>
      </c>
    </row>
    <row r="47" ht="12.75">
      <c r="B47" t="s">
        <v>469</v>
      </c>
    </row>
    <row r="48" ht="12.75">
      <c r="B48" t="s">
        <v>309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T3079"/>
  <sheetViews>
    <sheetView workbookViewId="0" topLeftCell="A1">
      <selection activeCell="I448" sqref="I448:M448"/>
    </sheetView>
  </sheetViews>
  <sheetFormatPr defaultColWidth="9.140625" defaultRowHeight="12.75"/>
  <cols>
    <col min="1" max="1" width="8.8515625" style="0" customWidth="1"/>
    <col min="2" max="2" width="14.7109375" style="21" customWidth="1"/>
    <col min="3" max="3" width="14.7109375" style="18" customWidth="1"/>
    <col min="4" max="4" width="22.7109375" style="18" customWidth="1"/>
    <col min="5" max="5" width="10.7109375" style="18" customWidth="1"/>
    <col min="6" max="8" width="10.7109375" style="19" customWidth="1"/>
    <col min="9" max="9" width="12.7109375" style="19" customWidth="1"/>
    <col min="10" max="10" width="10.7109375" style="18" customWidth="1"/>
    <col min="11" max="11" width="13.7109375" style="18" customWidth="1"/>
    <col min="12" max="12" width="10.7109375" style="18" customWidth="1"/>
    <col min="13" max="13" width="10.7109375" style="35" customWidth="1"/>
    <col min="14" max="14" width="10.7109375" style="3" customWidth="1"/>
    <col min="15" max="15" width="10.7109375" style="20" customWidth="1"/>
    <col min="16" max="16" width="16.28125" style="0" customWidth="1"/>
    <col min="17" max="18" width="8.8515625" style="0" customWidth="1"/>
    <col min="19" max="19" width="15.140625" style="0" customWidth="1"/>
    <col min="20" max="16384" width="8.8515625" style="0" customWidth="1"/>
  </cols>
  <sheetData>
    <row r="1" ht="12.75">
      <c r="B1" s="17" t="s">
        <v>491</v>
      </c>
    </row>
    <row r="2" spans="1:13" ht="14.25">
      <c r="A2" t="s">
        <v>112</v>
      </c>
      <c r="B2" s="21" t="s">
        <v>492</v>
      </c>
      <c r="C2" s="18" t="s">
        <v>493</v>
      </c>
      <c r="D2" s="18" t="s">
        <v>192</v>
      </c>
      <c r="E2" s="18" t="s">
        <v>494</v>
      </c>
      <c r="F2" s="22" t="s">
        <v>193</v>
      </c>
      <c r="G2" s="19" t="s">
        <v>194</v>
      </c>
      <c r="H2" s="22" t="s">
        <v>195</v>
      </c>
      <c r="I2" s="22" t="s">
        <v>196</v>
      </c>
      <c r="J2" s="18" t="s">
        <v>495</v>
      </c>
      <c r="K2" s="18" t="s">
        <v>197</v>
      </c>
      <c r="L2" s="18" t="s">
        <v>496</v>
      </c>
      <c r="M2" s="35" t="s">
        <v>497</v>
      </c>
    </row>
    <row r="3" spans="9:17" ht="12.75">
      <c r="I3" s="19">
        <f>IF(E3&lt;&gt;0,F3-(H3*(EXP((1000000*M3)*1.867*10^-11)-1)),"")</f>
      </c>
      <c r="J3" s="18">
        <f>IF(E3&lt;&gt;0,10000*((F3/K!$F$14)-1),"")</f>
      </c>
      <c r="K3" s="18">
        <f>IF(E3&lt;&gt;0,10000*((F3/K!$F$14)-1)-10000*(((F3-G3)/K!$F$14)-1),"")</f>
      </c>
      <c r="L3" s="18">
        <f>IF(E3&lt;&gt;0,10000*((I3/(K!$F$14-(K!$E$14*(EXP((1000000*M3)*1.867*10^-11)-1))))-1),"")</f>
      </c>
      <c r="Q3" s="3"/>
    </row>
    <row r="4" spans="1:16" ht="12.75">
      <c r="A4" t="s">
        <v>90</v>
      </c>
      <c r="B4" s="21">
        <v>1077</v>
      </c>
      <c r="C4" s="18" t="s">
        <v>138</v>
      </c>
      <c r="D4" s="18">
        <v>14.167157889590387</v>
      </c>
      <c r="E4" s="18">
        <v>2.922363050358423</v>
      </c>
      <c r="F4" s="19">
        <v>0.2829905699111356</v>
      </c>
      <c r="G4" s="19">
        <v>3.0397769142722315E-05</v>
      </c>
      <c r="H4" s="19">
        <v>0.0008392387154948534</v>
      </c>
      <c r="I4" s="19">
        <f>IF(E4&lt;&gt;0,F4-(H4*(EXP((1000000*M4)*1.867*10^-11)-1)),"")</f>
        <v>0.2829904352794051</v>
      </c>
      <c r="J4" s="18">
        <f>IF(E4&lt;&gt;0,10000*((F4/K!$F$14)-1),"")+0.8</f>
        <v>8.069477204787656</v>
      </c>
      <c r="K4" s="18">
        <f>IF(E4&lt;&gt;0,10000*((F4/K!$F$14)-1)-10000*(((F4-G4)/K!$F$14)-1),"")</f>
        <v>1.0749427707534842</v>
      </c>
      <c r="L4" s="18">
        <f>IF(E4&lt;&gt;0,10000*((I4/(K!$F$14-(K!$E$14*(EXP((1000000*M4)*1.867*10^-11)-1))))-1),"")+0.8</f>
        <v>8.255468015857836</v>
      </c>
      <c r="M4" s="35">
        <v>8.591772463550472</v>
      </c>
      <c r="P4" s="2"/>
    </row>
    <row r="5" spans="1:16" ht="12.75">
      <c r="A5" t="s">
        <v>90</v>
      </c>
      <c r="B5" s="21">
        <v>1078</v>
      </c>
      <c r="C5" s="18" t="s">
        <v>139</v>
      </c>
      <c r="D5" s="18">
        <v>16.003340121153165</v>
      </c>
      <c r="E5" s="18">
        <v>2.5887761709677415</v>
      </c>
      <c r="F5" s="19">
        <v>0.2829603684933479</v>
      </c>
      <c r="G5" s="19">
        <v>2.843624862497177E-05</v>
      </c>
      <c r="H5" s="19">
        <v>0.0008981531240115009</v>
      </c>
      <c r="I5" s="19">
        <f aca="true" t="shared" si="0" ref="I5:I68">IF(E5&lt;&gt;0,F5-(H5*(EXP((1000000*M5)*1.867*10^-11)-1)),"")</f>
        <v>0.28295504415192524</v>
      </c>
      <c r="J5" s="18">
        <f>IF(E5&lt;&gt;0,10000*((F5/K!$F$14)-1),"")+0.8</f>
        <v>7.001477919545173</v>
      </c>
      <c r="K5" s="18">
        <f>IF(E5&lt;&gt;0,10000*((F5/K!$F$14)-1)-10000*(((F5-G5)/K!$F$14)-1),"")</f>
        <v>1.0055783943618835</v>
      </c>
      <c r="L5" s="18">
        <f>IF(E5&lt;&gt;0,10000*((I5/(K!$F$14-(K!$E$14*(EXP((1000000*M5)*1.867*10^-11)-1))))-1),"")+0.8</f>
        <v>13.866059477839787</v>
      </c>
      <c r="M5" s="35">
        <v>316.58263666917594</v>
      </c>
      <c r="P5" s="2"/>
    </row>
    <row r="6" spans="1:16" ht="12.75">
      <c r="A6" t="s">
        <v>90</v>
      </c>
      <c r="B6" s="21">
        <v>1079</v>
      </c>
      <c r="C6" s="18" t="s">
        <v>140</v>
      </c>
      <c r="D6" s="18">
        <v>10.628918341023358</v>
      </c>
      <c r="E6" s="18">
        <v>2.442849555376344</v>
      </c>
      <c r="F6" s="19">
        <v>0.28296073716447717</v>
      </c>
      <c r="G6" s="19">
        <v>3.655167182955292E-05</v>
      </c>
      <c r="H6" s="19">
        <v>0.000646454404342938</v>
      </c>
      <c r="I6" s="19">
        <f t="shared" si="0"/>
        <v>0.28296067751120596</v>
      </c>
      <c r="J6" s="18">
        <f>IF(E6&lt;&gt;0,10000*((F6/K!$F$14)-1),"")+0.8</f>
        <v>7.014515072482385</v>
      </c>
      <c r="K6" s="18">
        <f>IF(E6&lt;&gt;0,10000*((F6/K!$F$14)-1)-10000*(((F6-G6)/K!$F$14)-1),"")</f>
        <v>1.2925604904623356</v>
      </c>
      <c r="L6" s="18">
        <f>IF(E6&lt;&gt;0,10000*((I6/(K!$F$14-(K!$E$14*(EXP((1000000*M6)*1.867*10^-11)-1))))-1),"")+0.8</f>
        <v>7.122117484609535</v>
      </c>
      <c r="M6" s="35">
        <v>4.9423330760457125</v>
      </c>
      <c r="P6" s="2"/>
    </row>
    <row r="7" spans="1:16" ht="12.75">
      <c r="A7" t="s">
        <v>90</v>
      </c>
      <c r="B7" s="21">
        <v>1080</v>
      </c>
      <c r="C7" s="18" t="s">
        <v>141</v>
      </c>
      <c r="D7" s="18">
        <v>19.067712891931432</v>
      </c>
      <c r="E7" s="18">
        <v>2.642417671146953</v>
      </c>
      <c r="F7" s="19">
        <v>0.2828970913232498</v>
      </c>
      <c r="G7" s="19">
        <v>3.89948486966118E-05</v>
      </c>
      <c r="H7" s="19">
        <v>0.00111080696564088</v>
      </c>
      <c r="I7" s="19">
        <f t="shared" si="0"/>
        <v>0.28289686343617304</v>
      </c>
      <c r="J7" s="18">
        <f>IF(E7&lt;&gt;0,10000*((F7/K!$F$14)-1),"")+0.8</f>
        <v>4.763835537592608</v>
      </c>
      <c r="K7" s="18">
        <f>IF(E7&lt;&gt;0,10000*((F7/K!$F$14)-1)-10000*(((F7-G7)/K!$F$14)-1),"")</f>
        <v>1.3789574658007453</v>
      </c>
      <c r="L7" s="18">
        <f>IF(E7&lt;&gt;0,10000*((I7/(K!$F$14-(K!$E$14*(EXP((1000000*M7)*1.867*10^-11)-1))))-1),"")+0.8</f>
        <v>4.999640120479131</v>
      </c>
      <c r="M7" s="35">
        <v>10.987331811428822</v>
      </c>
      <c r="P7" s="2"/>
    </row>
    <row r="8" spans="1:16" ht="12.75">
      <c r="A8" t="s">
        <v>90</v>
      </c>
      <c r="B8" s="21">
        <v>1081</v>
      </c>
      <c r="C8" s="18" t="s">
        <v>142</v>
      </c>
      <c r="D8" s="18">
        <v>11.956454856972455</v>
      </c>
      <c r="E8" s="18">
        <v>2.650364469892473</v>
      </c>
      <c r="F8" s="19">
        <v>0.28301928177357083</v>
      </c>
      <c r="G8" s="19">
        <v>4.1123884336716864E-05</v>
      </c>
      <c r="H8" s="19">
        <v>0.0007005269075859586</v>
      </c>
      <c r="I8" s="19">
        <f t="shared" si="0"/>
        <v>0.2830190999953466</v>
      </c>
      <c r="J8" s="18">
        <f>IF(E8&lt;&gt;0,10000*((F8/K!$F$14)-1),"")+0.8</f>
        <v>9.084802007560988</v>
      </c>
      <c r="K8" s="18">
        <f>IF(E8&lt;&gt;0,10000*((F8/K!$F$14)-1)-10000*(((F8-G8)/K!$F$14)-1),"")</f>
        <v>1.4542456048483032</v>
      </c>
      <c r="L8" s="18">
        <f>IF(E8&lt;&gt;0,10000*((I8/(K!$F$14-(K!$E$14*(EXP((1000000*M8)*1.867*10^-11)-1))))-1),"")+0.8</f>
        <v>9.386957372069826</v>
      </c>
      <c r="M8" s="35">
        <v>13.896850204390091</v>
      </c>
      <c r="P8" s="2"/>
    </row>
    <row r="9" spans="1:16" ht="12.75">
      <c r="A9" t="s">
        <v>90</v>
      </c>
      <c r="B9" s="21">
        <v>1082</v>
      </c>
      <c r="C9" s="18" t="s">
        <v>143</v>
      </c>
      <c r="D9" s="18">
        <v>13.13202897264174</v>
      </c>
      <c r="E9" s="18">
        <v>2.4495198940860217</v>
      </c>
      <c r="F9" s="19">
        <v>0.2829978541398744</v>
      </c>
      <c r="G9" s="19">
        <v>3.382200330801932E-05</v>
      </c>
      <c r="H9" s="19">
        <v>0.0008325661940185882</v>
      </c>
      <c r="I9" s="19">
        <f t="shared" si="0"/>
        <v>0.28299775893238777</v>
      </c>
      <c r="J9" s="18">
        <f>IF(E9&lt;&gt;0,10000*((F9/K!$F$14)-1),"")+0.8</f>
        <v>8.327066141215234</v>
      </c>
      <c r="K9" s="18">
        <f>IF(E9&lt;&gt;0,10000*((F9/K!$F$14)-1)-10000*(((F9-G9)/K!$F$14)-1),"")</f>
        <v>1.19603243835531</v>
      </c>
      <c r="L9" s="18">
        <f>IF(E9&lt;&gt;0,10000*((I9/(K!$F$14-(K!$E$14*(EXP((1000000*M9)*1.867*10^-11)-1))))-1),"")+0.8</f>
        <v>8.459677084239647</v>
      </c>
      <c r="M9" s="35">
        <v>6.124676849481731</v>
      </c>
      <c r="P9" s="2"/>
    </row>
    <row r="10" spans="1:16" ht="12.75">
      <c r="A10" t="s">
        <v>90</v>
      </c>
      <c r="B10" s="21">
        <v>1083</v>
      </c>
      <c r="C10" s="18" t="s">
        <v>144</v>
      </c>
      <c r="D10" s="18">
        <v>15.50143199035371</v>
      </c>
      <c r="E10" s="18">
        <v>2.5851565362007176</v>
      </c>
      <c r="F10" s="19">
        <v>0.2829863889163476</v>
      </c>
      <c r="G10" s="19">
        <v>3.645303667479412E-05</v>
      </c>
      <c r="H10" s="19">
        <v>0.0008911538579095657</v>
      </c>
      <c r="I10" s="19">
        <f t="shared" si="0"/>
        <v>0.28298625146280326</v>
      </c>
      <c r="J10" s="18">
        <f>IF(E10&lt;&gt;0,10000*((F10/K!$F$14)-1),"")+0.8</f>
        <v>7.921626548352022</v>
      </c>
      <c r="K10" s="18">
        <f>IF(E10&lt;&gt;0,10000*((F10/K!$F$14)-1)-10000*(((F10-G10)/K!$F$14)-1),"")</f>
        <v>1.2890724994196745</v>
      </c>
      <c r="L10" s="18">
        <f>IF(E10&lt;&gt;0,10000*((I10/(K!$F$14-(K!$E$14*(EXP((1000000*M10)*1.867*10^-11)-1))))-1),"")+0.8</f>
        <v>8.100167425556837</v>
      </c>
      <c r="M10" s="35">
        <v>8.260863427619606</v>
      </c>
      <c r="P10" s="2"/>
    </row>
    <row r="11" spans="1:16" ht="12.75">
      <c r="A11" t="s">
        <v>90</v>
      </c>
      <c r="B11" s="21">
        <v>1084</v>
      </c>
      <c r="C11" s="18" t="s">
        <v>145</v>
      </c>
      <c r="D11" s="18">
        <v>9.612388059398072</v>
      </c>
      <c r="E11" s="18">
        <v>2.889791085483869</v>
      </c>
      <c r="F11" s="19">
        <v>0.2830346801653878</v>
      </c>
      <c r="G11" s="19">
        <v>3.8811811439869566E-05</v>
      </c>
      <c r="H11" s="19">
        <v>0.0005782782845433808</v>
      </c>
      <c r="I11" s="19">
        <f t="shared" si="0"/>
        <v>0.2830345976646359</v>
      </c>
      <c r="J11" s="18">
        <f>IF(E11&lt;&gt;0,10000*((F11/K!$F$14)-1),"")+0.8</f>
        <v>9.629328478801025</v>
      </c>
      <c r="K11" s="18">
        <f>IF(E11&lt;&gt;0,10000*((F11/K!$F$14)-1)-10000*(((F11-G11)/K!$F$14)-1),"")</f>
        <v>1.3724848008167534</v>
      </c>
      <c r="L11" s="18">
        <f>IF(E11&lt;&gt;0,10000*((I11/(K!$F$14-(K!$E$14*(EXP((1000000*M11)*1.867*10^-11)-1))))-1),"")+0.8</f>
        <v>9.796076896392591</v>
      </c>
      <c r="M11" s="35">
        <v>7.6409213047767865</v>
      </c>
      <c r="P11" s="2"/>
    </row>
    <row r="12" spans="1:16" ht="12.75">
      <c r="A12" t="s">
        <v>90</v>
      </c>
      <c r="B12" s="21">
        <v>1085</v>
      </c>
      <c r="C12" s="18" t="s">
        <v>146</v>
      </c>
      <c r="D12" s="18">
        <v>13.453129343485752</v>
      </c>
      <c r="E12" s="18">
        <v>2.755436295878136</v>
      </c>
      <c r="F12" s="19">
        <v>0.28284935594957555</v>
      </c>
      <c r="G12" s="19">
        <v>3.345370805672926E-05</v>
      </c>
      <c r="H12" s="19">
        <v>0.0008766390489914202</v>
      </c>
      <c r="I12" s="19">
        <f t="shared" si="0"/>
        <v>0.28284669706631405</v>
      </c>
      <c r="J12" s="18">
        <f>IF(E12&lt;&gt;0,10000*((F12/K!$F$14)-1),"")+0.8</f>
        <v>3.0757907801174147</v>
      </c>
      <c r="K12" s="18">
        <f>IF(E12&lt;&gt;0,10000*((F12/K!$F$14)-1)-10000*(((F12-G12)/K!$F$14)-1),"")</f>
        <v>1.1830085774255927</v>
      </c>
      <c r="L12" s="18">
        <f>IF(E12&lt;&gt;0,10000*((I12/(K!$F$14-(K!$E$14*(EXP((1000000*M12)*1.867*10^-11)-1))))-1),"")+0.8</f>
        <v>6.587657322473549</v>
      </c>
      <c r="M12" s="35">
        <v>162.20952561196262</v>
      </c>
      <c r="P12" s="2"/>
    </row>
    <row r="13" spans="1:16" ht="12.75">
      <c r="A13" t="s">
        <v>90</v>
      </c>
      <c r="B13" s="21">
        <v>1086</v>
      </c>
      <c r="C13" s="18" t="s">
        <v>147</v>
      </c>
      <c r="D13" s="18">
        <v>13.562621584719336</v>
      </c>
      <c r="E13" s="18">
        <v>2.169643224193549</v>
      </c>
      <c r="F13" s="19">
        <v>0.28297490839221534</v>
      </c>
      <c r="G13" s="19">
        <v>4.154028687235832E-05</v>
      </c>
      <c r="H13" s="19">
        <v>0.0008200829719873321</v>
      </c>
      <c r="I13" s="19">
        <f t="shared" si="0"/>
        <v>0.28297359423175816</v>
      </c>
      <c r="J13" s="18">
        <f>IF(E13&lt;&gt;0,10000*((F13/K!$F$14)-1),"")+0.8</f>
        <v>7.5156458869921385</v>
      </c>
      <c r="K13" s="18">
        <f>IF(E13&lt;&gt;0,10000*((F13/K!$F$14)-1)-10000*(((F13-G13)/K!$F$14)-1),"")</f>
        <v>1.4689706622461607</v>
      </c>
      <c r="L13" s="18">
        <f>IF(E13&lt;&gt;0,10000*((I13/(K!$F$14-(K!$E$14*(EXP((1000000*M13)*1.867*10^-11)-1))))-1),"")+0.8</f>
        <v>9.374835271701887</v>
      </c>
      <c r="M13" s="35">
        <v>85.76271923026785</v>
      </c>
      <c r="P13" s="2"/>
    </row>
    <row r="14" spans="1:16" ht="12.75">
      <c r="A14" t="s">
        <v>90</v>
      </c>
      <c r="B14" s="21">
        <v>1087</v>
      </c>
      <c r="C14" s="18" t="s">
        <v>148</v>
      </c>
      <c r="D14" s="18">
        <v>16.736198134920762</v>
      </c>
      <c r="E14" s="18">
        <v>2.6531037899641574</v>
      </c>
      <c r="F14" s="19">
        <v>0.28298712183362384</v>
      </c>
      <c r="G14" s="19">
        <v>3.726932348709125E-05</v>
      </c>
      <c r="H14" s="19">
        <v>0.0009471559356529497</v>
      </c>
      <c r="I14" s="19">
        <f t="shared" si="0"/>
        <v>0.2829870031215967</v>
      </c>
      <c r="J14" s="18">
        <f>IF(E14&lt;&gt;0,10000*((F14/K!$F$14)-1),"")+0.8</f>
        <v>7.947544375545323</v>
      </c>
      <c r="K14" s="18">
        <f>IF(E14&lt;&gt;0,10000*((F14/K!$F$14)-1)-10000*(((F14-G14)/K!$F$14)-1),"")</f>
        <v>1.317938486380399</v>
      </c>
      <c r="L14" s="18">
        <f>IF(E14&lt;&gt;0,10000*((I14/(K!$F$14-(K!$E$14*(EXP((1000000*M14)*1.867*10^-11)-1))))-1),"")+0.8</f>
        <v>8.09237608254385</v>
      </c>
      <c r="M14" s="35">
        <v>6.712769009992872</v>
      </c>
      <c r="P14" s="2"/>
    </row>
    <row r="15" spans="1:16" ht="12.75">
      <c r="A15" t="s">
        <v>90</v>
      </c>
      <c r="B15" s="21">
        <v>1088</v>
      </c>
      <c r="C15" s="18" t="s">
        <v>149</v>
      </c>
      <c r="D15" s="18">
        <v>36.79401939940546</v>
      </c>
      <c r="E15" s="18">
        <v>2.3515037625448034</v>
      </c>
      <c r="F15" s="19">
        <v>0.28299173991900245</v>
      </c>
      <c r="G15" s="19">
        <v>3.0903458018375606E-05</v>
      </c>
      <c r="H15" s="19">
        <v>0.002088417799270626</v>
      </c>
      <c r="I15" s="19">
        <f t="shared" si="0"/>
        <v>0.2829914580715864</v>
      </c>
      <c r="J15" s="18">
        <f>IF(E15&lt;&gt;0,10000*((F15/K!$F$14)-1),"")+0.8</f>
        <v>8.110851671851194</v>
      </c>
      <c r="K15" s="18">
        <f>IF(E15&lt;&gt;0,10000*((F15/K!$F$14)-1)-10000*(((F15-G15)/K!$F$14)-1),"")</f>
        <v>1.0928252212227818</v>
      </c>
      <c r="L15" s="18">
        <f>IF(E15&lt;&gt;0,10000*((I15/(K!$F$14-(K!$E$14*(EXP((1000000*M15)*1.867*10^-11)-1))))-1),"")+0.8</f>
        <v>8.261358392577556</v>
      </c>
      <c r="M15" s="35">
        <v>7.22808164837938</v>
      </c>
      <c r="P15" s="2"/>
    </row>
    <row r="16" spans="1:16" ht="12.75">
      <c r="A16" t="s">
        <v>90</v>
      </c>
      <c r="B16" s="21">
        <v>1089</v>
      </c>
      <c r="C16" s="18" t="s">
        <v>150</v>
      </c>
      <c r="D16" s="18">
        <v>25.79746981215157</v>
      </c>
      <c r="E16" s="18">
        <v>2.173678662724015</v>
      </c>
      <c r="F16" s="19">
        <v>0.28294106445517025</v>
      </c>
      <c r="G16" s="19">
        <v>4.0742844769678E-05</v>
      </c>
      <c r="H16" s="19">
        <v>0.0014794087458884126</v>
      </c>
      <c r="I16" s="19">
        <f t="shared" si="0"/>
        <v>0.28294096004935493</v>
      </c>
      <c r="J16" s="18">
        <f>IF(E16&lt;&gt;0,10000*((F16/K!$F$14)-1),"")+0.8</f>
        <v>6.318837815663424</v>
      </c>
      <c r="K16" s="18">
        <f>IF(E16&lt;&gt;0,10000*((F16/K!$F$14)-1)-10000*(((F16-G16)/K!$F$14)-1),"")</f>
        <v>1.4407710723585154</v>
      </c>
      <c r="L16" s="18">
        <f>IF(E16&lt;&gt;0,10000*((I16/(K!$F$14-(K!$E$14*(EXP((1000000*M16)*1.867*10^-11)-1))))-1),"")+0.8</f>
        <v>6.399045865642971</v>
      </c>
      <c r="M16" s="35">
        <v>3.779870015492822</v>
      </c>
      <c r="P16" s="2"/>
    </row>
    <row r="17" spans="1:16" ht="12.75">
      <c r="A17" t="s">
        <v>90</v>
      </c>
      <c r="B17" s="21">
        <v>1090</v>
      </c>
      <c r="C17" s="18" t="s">
        <v>151</v>
      </c>
      <c r="D17" s="18">
        <v>24.204477241616193</v>
      </c>
      <c r="E17" s="18">
        <v>2.3022848795698927</v>
      </c>
      <c r="F17" s="19">
        <v>0.28298807078089866</v>
      </c>
      <c r="G17" s="19">
        <v>3.7302223088419025E-05</v>
      </c>
      <c r="H17" s="19">
        <v>0.0014255082619195891</v>
      </c>
      <c r="I17" s="19">
        <f t="shared" si="0"/>
        <v>0.2829851014975937</v>
      </c>
      <c r="J17" s="18">
        <f>IF(E17&lt;&gt;0,10000*((F17/K!$F$14)-1),"")+0.8</f>
        <v>7.981101575353121</v>
      </c>
      <c r="K17" s="18">
        <f>IF(E17&lt;&gt;0,10000*((F17/K!$F$14)-1)-10000*(((F17-G17)/K!$F$14)-1),"")</f>
        <v>1.319101900325581</v>
      </c>
      <c r="L17" s="18">
        <f>IF(E17&lt;&gt;0,10000*((I17/(K!$F$14-(K!$E$14*(EXP((1000000*M17)*1.867*10^-11)-1))))-1),"")+0.8</f>
        <v>10.353405291342632</v>
      </c>
      <c r="M17" s="35">
        <v>111.45143427250669</v>
      </c>
      <c r="P17" s="2"/>
    </row>
    <row r="18" spans="1:16" ht="12.75">
      <c r="A18" t="s">
        <v>90</v>
      </c>
      <c r="B18" s="21">
        <v>1091</v>
      </c>
      <c r="C18" s="18" t="s">
        <v>152</v>
      </c>
      <c r="D18" s="18">
        <v>16.098528632357198</v>
      </c>
      <c r="E18" s="18">
        <v>2.0709231811379927</v>
      </c>
      <c r="F18" s="19">
        <v>0.2829628930753974</v>
      </c>
      <c r="G18" s="19">
        <v>3.50710241800125E-05</v>
      </c>
      <c r="H18" s="19">
        <v>0.001187019298199681</v>
      </c>
      <c r="I18" s="19">
        <f t="shared" si="0"/>
        <v>0.28296280442548605</v>
      </c>
      <c r="J18" s="18">
        <f>IF(E18&lt;&gt;0,10000*((F18/K!$F$14)-1),"")+0.8</f>
        <v>7.0907535900902365</v>
      </c>
      <c r="K18" s="18">
        <f>IF(E18&lt;&gt;0,10000*((F18/K!$F$14)-1)-10000*(((F18-G18)/K!$F$14)-1),"")</f>
        <v>1.2402010071244085</v>
      </c>
      <c r="L18" s="18">
        <f>IF(E18&lt;&gt;0,10000*((I18/(K!$F$14-(K!$E$14*(EXP((1000000*M18)*1.867*10^-11)-1))))-1),"")+0.8</f>
        <v>7.1764120177278725</v>
      </c>
      <c r="M18" s="35">
        <v>4</v>
      </c>
      <c r="P18" s="2"/>
    </row>
    <row r="19" spans="1:16" ht="12.75">
      <c r="A19" t="s">
        <v>90</v>
      </c>
      <c r="B19" s="21">
        <v>1092</v>
      </c>
      <c r="C19" s="18" t="s">
        <v>153</v>
      </c>
      <c r="D19" s="18">
        <v>18.776923128125627</v>
      </c>
      <c r="E19" s="18">
        <v>2.264554310752688</v>
      </c>
      <c r="F19" s="19">
        <v>0.28293416620990514</v>
      </c>
      <c r="G19" s="19">
        <v>3.242857268155445E-05</v>
      </c>
      <c r="H19" s="19">
        <v>0.001100395018565359</v>
      </c>
      <c r="I19" s="19">
        <f t="shared" si="0"/>
        <v>0.2829337835491877</v>
      </c>
      <c r="J19" s="18">
        <f>IF(E19&lt;&gt;0,10000*((F19/K!$F$14)-1),"")+0.8</f>
        <v>6.074898240894554</v>
      </c>
      <c r="K19" s="18">
        <f>IF(E19&lt;&gt;0,10000*((F19/K!$F$14)-1)-10000*(((F19-G19)/K!$F$14)-1),"")</f>
        <v>1.1467571717571623</v>
      </c>
      <c r="L19" s="18">
        <f>IF(E19&lt;&gt;0,10000*((I19/(K!$F$14-(K!$E$14*(EXP((1000000*M19)*1.867*10^-11)-1))))-1),"")+0.8</f>
        <v>6.474789307055228</v>
      </c>
      <c r="M19" s="35">
        <v>18.622820020946303</v>
      </c>
      <c r="P19" s="2"/>
    </row>
    <row r="20" spans="1:16" ht="12.75">
      <c r="A20" t="s">
        <v>90</v>
      </c>
      <c r="B20" s="21">
        <v>1093</v>
      </c>
      <c r="C20" s="18" t="s">
        <v>154</v>
      </c>
      <c r="D20" s="18">
        <v>22.065403655727422</v>
      </c>
      <c r="E20" s="18">
        <v>2.656075223476702</v>
      </c>
      <c r="F20" s="19">
        <v>0.28302636880221616</v>
      </c>
      <c r="G20" s="19">
        <v>3.298082858227515E-05</v>
      </c>
      <c r="H20" s="19">
        <v>0.0013467053150868816</v>
      </c>
      <c r="I20" s="19">
        <f t="shared" si="0"/>
        <v>0.28302364152005505</v>
      </c>
      <c r="J20" s="18">
        <f>IF(E20&lt;&gt;0,10000*((F20/K!$F$14)-1),"")+0.8</f>
        <v>9.335417444919258</v>
      </c>
      <c r="K20" s="18">
        <f>IF(E20&lt;&gt;0,10000*((F20/K!$F$14)-1)-10000*(((F20-G20)/K!$F$14)-1),"")</f>
        <v>1.1662863511952004</v>
      </c>
      <c r="L20" s="18">
        <f>IF(E20&lt;&gt;0,10000*((I20/(K!$F$14-(K!$E$14*(EXP((1000000*M20)*1.867*10^-11)-1))))-1),"")+0.8</f>
        <v>11.647832149349924</v>
      </c>
      <c r="M20" s="35">
        <v>108.36119712656438</v>
      </c>
      <c r="P20" s="2"/>
    </row>
    <row r="21" spans="1:16" ht="12.75">
      <c r="A21" t="s">
        <v>90</v>
      </c>
      <c r="B21" s="21">
        <v>1094</v>
      </c>
      <c r="C21" s="18" t="s">
        <v>155</v>
      </c>
      <c r="D21" s="18">
        <v>12.661525681005086</v>
      </c>
      <c r="E21" s="18">
        <v>2.4847584919354846</v>
      </c>
      <c r="F21" s="19">
        <v>0.2828903303178901</v>
      </c>
      <c r="G21" s="19">
        <v>3.390005621705318E-05</v>
      </c>
      <c r="H21" s="19">
        <v>0.0007546926042446913</v>
      </c>
      <c r="I21" s="19">
        <f t="shared" si="0"/>
        <v>0.2828888290159127</v>
      </c>
      <c r="J21" s="18">
        <f>IF(E21&lt;&gt;0,10000*((F21/K!$F$14)-1),"")+0.8</f>
        <v>4.524749116471582</v>
      </c>
      <c r="K21" s="18">
        <f>IF(E21&lt;&gt;0,10000*((F21/K!$F$14)-1)-10000*(((F21-G21)/K!$F$14)-1),"")</f>
        <v>1.1987925886125517</v>
      </c>
      <c r="L21" s="18">
        <f>IF(E21&lt;&gt;0,10000*((I21/(K!$F$14-(K!$E$14*(EXP((1000000*M21)*1.867*10^-11)-1))))-1),"")+0.8</f>
        <v>6.836723601845484</v>
      </c>
      <c r="M21" s="35">
        <v>106.44420765274315</v>
      </c>
      <c r="P21" s="2"/>
    </row>
    <row r="22" spans="1:16" ht="12.75">
      <c r="A22" t="s">
        <v>90</v>
      </c>
      <c r="B22" s="21">
        <v>1095</v>
      </c>
      <c r="C22" s="18" t="s">
        <v>156</v>
      </c>
      <c r="D22" s="18">
        <v>7.160820803668634</v>
      </c>
      <c r="E22" s="18">
        <v>3.9007968991039434</v>
      </c>
      <c r="F22" s="19">
        <v>0.2830107362026399</v>
      </c>
      <c r="G22" s="19">
        <v>2.4021120854394064E-05</v>
      </c>
      <c r="H22" s="19">
        <v>0.00047687914923517797</v>
      </c>
      <c r="I22" s="19">
        <f t="shared" si="0"/>
        <v>0.2830106477312406</v>
      </c>
      <c r="J22" s="18">
        <f>IF(E22&lt;&gt;0,10000*((F22/K!$F$14)-1),"")+0.8</f>
        <v>8.782608789005586</v>
      </c>
      <c r="K22" s="18">
        <f>IF(E22&lt;&gt;0,10000*((F22/K!$F$14)-1)-10000*(((F22-G22)/K!$F$14)-1),"")</f>
        <v>0.849448197548508</v>
      </c>
      <c r="L22" s="18">
        <f>IF(E22&lt;&gt;0,10000*((I22/(K!$F$14-(K!$E$14*(EXP((1000000*M22)*1.867*10^-11)-1))))-1),"")+0.8</f>
        <v>9.000094407884163</v>
      </c>
      <c r="M22" s="35">
        <v>9.9359629120032</v>
      </c>
      <c r="P22" s="2"/>
    </row>
    <row r="23" spans="1:16" ht="12.75">
      <c r="A23" t="s">
        <v>90</v>
      </c>
      <c r="B23" s="21">
        <v>1096</v>
      </c>
      <c r="C23" s="18" t="s">
        <v>157</v>
      </c>
      <c r="D23" s="18">
        <v>28.322816210040525</v>
      </c>
      <c r="E23" s="18">
        <v>2.2206278695340504</v>
      </c>
      <c r="F23" s="19">
        <v>0.28294839432418745</v>
      </c>
      <c r="G23" s="19">
        <v>4.1435601914535696E-05</v>
      </c>
      <c r="H23" s="19">
        <v>0.00160965154273778</v>
      </c>
      <c r="I23" s="19">
        <f t="shared" si="0"/>
        <v>0.2829454390934571</v>
      </c>
      <c r="J23" s="18">
        <f>IF(E23&lt;&gt;0,10000*((F23/K!$F$14)-1),"")+0.8</f>
        <v>6.578040708928067</v>
      </c>
      <c r="K23" s="18">
        <f>IF(E23&lt;&gt;0,10000*((F23/K!$F$14)-1)-10000*(((F23-G23)/K!$F$14)-1),"")</f>
        <v>1.4652687347105342</v>
      </c>
      <c r="L23" s="18">
        <f>IF(E23&lt;&gt;0,10000*((I23/(K!$F$14-(K!$E$14*(EXP((1000000*M23)*1.867*10^-11)-1))))-1),"")+0.8</f>
        <v>8.656685867202452</v>
      </c>
      <c r="M23" s="35">
        <v>98.24644406245757</v>
      </c>
      <c r="N23" s="33"/>
      <c r="P23" s="2"/>
    </row>
    <row r="24" ht="12.75">
      <c r="P24" s="2"/>
    </row>
    <row r="25" spans="1:16" ht="12.75">
      <c r="A25" t="s">
        <v>91</v>
      </c>
      <c r="B25" s="21">
        <v>441</v>
      </c>
      <c r="C25" s="18" t="s">
        <v>227</v>
      </c>
      <c r="D25" s="18">
        <v>27.545688894024984</v>
      </c>
      <c r="E25" s="18">
        <v>2.265136913620072</v>
      </c>
      <c r="F25" s="19">
        <v>0.28298777729175073</v>
      </c>
      <c r="G25" s="19">
        <v>4.581858140371226E-05</v>
      </c>
      <c r="H25" s="19">
        <v>0.0015930024405071644</v>
      </c>
      <c r="I25" s="19">
        <f t="shared" si="0"/>
        <v>0.28298763327851134</v>
      </c>
      <c r="J25" s="18">
        <f>IF(E25&lt;&gt;0,10000*((F25/K!$F$14)-1),"")+0.8</f>
        <v>7.970723049338967</v>
      </c>
      <c r="K25" s="18">
        <f>IF(E25&lt;&gt;0,10000*((F25/K!$F$14)-1)-10000*(((F25-G25)/K!$F$14)-1),"")</f>
        <v>1.6202620861704986</v>
      </c>
      <c r="L25" s="18">
        <f>IF(E25&lt;&gt;0,10000*((I25/(K!$F$14-(K!$E$14*(EXP((1000000*M25)*1.867*10^-11)-1))))-1),"")+0.8</f>
        <v>8.073124476172566</v>
      </c>
      <c r="M25" s="35">
        <v>4.84196928456316</v>
      </c>
      <c r="N25" s="20"/>
      <c r="P25" s="2"/>
    </row>
    <row r="26" spans="1:16" ht="12.75">
      <c r="A26" t="s">
        <v>91</v>
      </c>
      <c r="B26" s="21">
        <v>442</v>
      </c>
      <c r="C26" s="18" t="s">
        <v>228</v>
      </c>
      <c r="D26" s="18">
        <v>8.67369959271688</v>
      </c>
      <c r="E26" s="18">
        <v>2.297826173476703</v>
      </c>
      <c r="F26" s="19">
        <v>0.28293801207397445</v>
      </c>
      <c r="G26" s="19">
        <v>4.066779060038751E-05</v>
      </c>
      <c r="H26" s="19">
        <v>0.0005339360846728601</v>
      </c>
      <c r="I26" s="19">
        <f t="shared" si="0"/>
        <v>0.28293795426996304</v>
      </c>
      <c r="J26" s="18">
        <f>IF(E26&lt;&gt;0,10000*((F26/K!$F$14)-1),"")+0.8</f>
        <v>6.210897818993732</v>
      </c>
      <c r="K26" s="18">
        <f>IF(E26&lt;&gt;0,10000*((F26/K!$F$14)-1)-10000*(((F26-G26)/K!$F$14)-1),"")</f>
        <v>1.4381169652000203</v>
      </c>
      <c r="L26" s="18">
        <f>IF(E26&lt;&gt;0,10000*((I26/(K!$F$14-(K!$E$14*(EXP((1000000*M26)*1.867*10^-11)-1))))-1),"")+0.8</f>
        <v>6.337557720214359</v>
      </c>
      <c r="M26" s="35">
        <v>5.798302650199612</v>
      </c>
      <c r="N26" s="20"/>
      <c r="P26" s="2"/>
    </row>
    <row r="27" spans="1:16" ht="12.75">
      <c r="A27" t="s">
        <v>91</v>
      </c>
      <c r="B27" s="21">
        <v>443</v>
      </c>
      <c r="C27" s="18" t="s">
        <v>229</v>
      </c>
      <c r="D27" s="18">
        <v>10.688281186177552</v>
      </c>
      <c r="E27" s="18">
        <v>2.399466399641576</v>
      </c>
      <c r="F27" s="19">
        <v>0.28287232569207743</v>
      </c>
      <c r="G27" s="19">
        <v>3.4996424971285316E-05</v>
      </c>
      <c r="H27" s="19">
        <v>0.0007152319120194779</v>
      </c>
      <c r="I27" s="19">
        <f t="shared" si="0"/>
        <v>0.28287222471313767</v>
      </c>
      <c r="J27" s="18">
        <f>IF(E27&lt;&gt;0,10000*((F27/K!$F$14)-1),"")+0.8</f>
        <v>3.8880595532800646</v>
      </c>
      <c r="K27" s="18">
        <f>IF(E27&lt;&gt;0,10000*((F27/K!$F$14)-1)-10000*(((F27-G27)/K!$F$14)-1),"")</f>
        <v>1.2375629885363892</v>
      </c>
      <c r="L27" s="18">
        <f>IF(E27&lt;&gt;0,10000*((I27/(K!$F$14-(K!$E$14*(EXP((1000000*M27)*1.867*10^-11)-1))))-1),"")+0.8</f>
        <v>4.052294899676045</v>
      </c>
      <c r="M27" s="35">
        <v>7.561517285353058</v>
      </c>
      <c r="N27" s="20"/>
      <c r="P27" s="2"/>
    </row>
    <row r="28" spans="1:16" ht="12.75">
      <c r="A28" t="s">
        <v>91</v>
      </c>
      <c r="B28" s="21">
        <v>444</v>
      </c>
      <c r="C28" s="18" t="s">
        <v>230</v>
      </c>
      <c r="D28" s="18">
        <v>11.133352515108415</v>
      </c>
      <c r="E28" s="18">
        <v>2.389969516666667</v>
      </c>
      <c r="F28" s="19">
        <v>0.28302409120976574</v>
      </c>
      <c r="G28" s="19">
        <v>2.894769946984433E-05</v>
      </c>
      <c r="H28" s="19">
        <v>0.0006560317841077495</v>
      </c>
      <c r="I28" s="19">
        <f t="shared" si="0"/>
        <v>0.2830239766049512</v>
      </c>
      <c r="J28" s="18">
        <f>IF(E28&lt;&gt;0,10000*((F28/K!$F$14)-1),"")+0.8</f>
        <v>9.254875957555342</v>
      </c>
      <c r="K28" s="18">
        <f>IF(E28&lt;&gt;0,10000*((F28/K!$F$14)-1)-10000*(((F28-G28)/K!$F$14)-1),"")</f>
        <v>1.0236646027839136</v>
      </c>
      <c r="L28" s="18">
        <f>IF(E28&lt;&gt;0,10000*((I28/(K!$F$14-(K!$E$14*(EXP((1000000*M28)*1.867*10^-11)-1))))-1),"")+0.8</f>
        <v>9.458571196737964</v>
      </c>
      <c r="M28" s="35">
        <v>9.356118894259188</v>
      </c>
      <c r="N28" s="20"/>
      <c r="P28" s="2"/>
    </row>
    <row r="29" spans="1:16" ht="12.75">
      <c r="A29" t="s">
        <v>91</v>
      </c>
      <c r="B29" s="21">
        <v>445</v>
      </c>
      <c r="C29" s="18" t="s">
        <v>231</v>
      </c>
      <c r="D29" s="18">
        <v>11.633477783555456</v>
      </c>
      <c r="E29" s="18">
        <v>2.5067801763440865</v>
      </c>
      <c r="F29" s="19">
        <v>0.2830560167932739</v>
      </c>
      <c r="G29" s="19">
        <v>3.827336126697019E-05</v>
      </c>
      <c r="H29" s="19">
        <v>0.0008051000988976857</v>
      </c>
      <c r="I29" s="19">
        <f t="shared" si="0"/>
        <v>0.28305582100711507</v>
      </c>
      <c r="J29" s="18">
        <f>IF(E29&lt;&gt;0,10000*((F29/K!$F$14)-1),"")+0.8</f>
        <v>10.383846147211973</v>
      </c>
      <c r="K29" s="18">
        <f>IF(E29&lt;&gt;0,10000*((F29/K!$F$14)-1)-10000*(((F29-G29)/K!$F$14)-1),"")</f>
        <v>1.353443827183387</v>
      </c>
      <c r="L29" s="18">
        <f>IF(E29&lt;&gt;0,10000*((I29/(K!$F$14-(K!$E$14*(EXP((1000000*M29)*1.867*10^-11)-1))))-1),"")+0.8</f>
        <v>10.666152613207114</v>
      </c>
      <c r="M29" s="35">
        <v>13.023718091513151</v>
      </c>
      <c r="N29" s="20"/>
      <c r="P29" s="2"/>
    </row>
    <row r="30" spans="1:16" ht="12.75">
      <c r="A30" t="s">
        <v>91</v>
      </c>
      <c r="B30" s="21">
        <v>446</v>
      </c>
      <c r="C30" s="18" t="s">
        <v>232</v>
      </c>
      <c r="D30" s="18">
        <v>55.68631901405385</v>
      </c>
      <c r="E30" s="18">
        <v>2.478050636738351</v>
      </c>
      <c r="F30" s="19">
        <v>0.282874403763792</v>
      </c>
      <c r="G30" s="19">
        <v>3.454677611102981E-05</v>
      </c>
      <c r="H30" s="19">
        <v>0.0029547113002435003</v>
      </c>
      <c r="I30" s="19">
        <f t="shared" si="0"/>
        <v>0.2828735027853626</v>
      </c>
      <c r="J30" s="18">
        <f>IF(E30&lt;&gt;0,10000*((F30/K!$F$14)-1),"")+0.8</f>
        <v>3.9615454777300654</v>
      </c>
      <c r="K30" s="18">
        <f>IF(E30&lt;&gt;0,10000*((F30/K!$F$14)-1)-10000*(((F30-G30)/K!$F$14)-1),"")</f>
        <v>1.221662256165601</v>
      </c>
      <c r="L30" s="18">
        <f>IF(E30&lt;&gt;0,10000*((I30/(K!$F$14-(K!$E$14*(EXP((1000000*M30)*1.867*10^-11)-1))))-1),"")+0.8</f>
        <v>4.292122710671008</v>
      </c>
      <c r="M30" s="35">
        <v>16.33009894983789</v>
      </c>
      <c r="N30" s="20"/>
      <c r="P30" s="2"/>
    </row>
    <row r="31" spans="1:16" ht="12.75">
      <c r="A31" t="s">
        <v>91</v>
      </c>
      <c r="B31" s="21">
        <v>447</v>
      </c>
      <c r="C31" s="18" t="s">
        <v>233</v>
      </c>
      <c r="D31" s="18">
        <v>12.72617067098545</v>
      </c>
      <c r="E31" s="18">
        <v>2.9550547374551965</v>
      </c>
      <c r="F31" s="19">
        <v>0.2830053483861144</v>
      </c>
      <c r="G31" s="19">
        <v>3.7662280750822634E-05</v>
      </c>
      <c r="H31" s="19">
        <v>0.0008193453477711219</v>
      </c>
      <c r="I31" s="19">
        <f t="shared" si="0"/>
        <v>0.2830051068952816</v>
      </c>
      <c r="J31" s="18">
        <f>IF(E31&lt;&gt;0,10000*((F31/K!$F$14)-1),"")+0.8</f>
        <v>8.592081832995735</v>
      </c>
      <c r="K31" s="18">
        <f>IF(E31&lt;&gt;0,10000*((F31/K!$F$14)-1)-10000*(((F31-G31)/K!$F$14)-1),"")</f>
        <v>1.3318344590684816</v>
      </c>
      <c r="L31" s="18">
        <f>IF(E31&lt;&gt;0,10000*((I31/(K!$F$14-(K!$E$14*(EXP((1000000*M31)*1.867*10^-11)-1))))-1),"")+0.8</f>
        <v>8.934027295823022</v>
      </c>
      <c r="M31" s="35">
        <v>15.78430070056927</v>
      </c>
      <c r="N31" s="20"/>
      <c r="P31" s="2"/>
    </row>
    <row r="32" spans="1:16" ht="12.75">
      <c r="A32" t="s">
        <v>91</v>
      </c>
      <c r="B32" s="21">
        <v>448</v>
      </c>
      <c r="C32" s="18" t="s">
        <v>452</v>
      </c>
      <c r="D32" s="18">
        <v>17.243996528114067</v>
      </c>
      <c r="E32" s="18">
        <v>2.553107665232975</v>
      </c>
      <c r="F32" s="19">
        <v>0.28299906299632577</v>
      </c>
      <c r="G32" s="19">
        <v>3.908351471898811E-05</v>
      </c>
      <c r="H32" s="19">
        <v>0.0010941739556087347</v>
      </c>
      <c r="I32" s="19">
        <f t="shared" si="0"/>
        <v>0.2829987236259206</v>
      </c>
      <c r="J32" s="18">
        <f>IF(E32&lt;&gt;0,10000*((F32/K!$F$14)-1),"")+0.8</f>
        <v>8.369814393471042</v>
      </c>
      <c r="K32" s="18">
        <f>IF(E32&lt;&gt;0,10000*((F32/K!$F$14)-1)-10000*(((F32-G32)/K!$F$14)-1),"")</f>
        <v>1.382092922856959</v>
      </c>
      <c r="L32" s="18">
        <f>IF(E32&lt;&gt;0,10000*((I32/(K!$F$14-(K!$E$14*(EXP((1000000*M32)*1.867*10^-11)-1))))-1),"")+0.8</f>
        <v>8.72663351768308</v>
      </c>
      <c r="M32" s="35">
        <v>16.61024100565625</v>
      </c>
      <c r="N32" s="20"/>
      <c r="P32" s="2"/>
    </row>
    <row r="33" spans="1:16" ht="12.75">
      <c r="A33" t="s">
        <v>91</v>
      </c>
      <c r="B33" s="21">
        <v>449</v>
      </c>
      <c r="C33" s="18" t="s">
        <v>453</v>
      </c>
      <c r="D33" s="18">
        <v>43.53520615529575</v>
      </c>
      <c r="E33" s="18">
        <v>2.6388437053763445</v>
      </c>
      <c r="F33" s="19">
        <v>0.2829601384871221</v>
      </c>
      <c r="G33" s="19">
        <v>3.763970127406066E-05</v>
      </c>
      <c r="H33" s="19">
        <v>0.0024496119589657813</v>
      </c>
      <c r="I33" s="19">
        <f t="shared" si="0"/>
        <v>0.2829593446682506</v>
      </c>
      <c r="J33" s="18">
        <f>IF(E33&lt;&gt;0,10000*((F33/K!$F$14)-1),"")+0.8</f>
        <v>6.993344311828941</v>
      </c>
      <c r="K33" s="18">
        <f>IF(E33&lt;&gt;0,10000*((F33/K!$F$14)-1)-10000*(((F33-G33)/K!$F$14)-1),"")</f>
        <v>1.3310359910900793</v>
      </c>
      <c r="L33" s="18">
        <f>IF(E33&lt;&gt;0,10000*((I33/(K!$F$14-(K!$E$14*(EXP((1000000*M33)*1.867*10^-11)-1))))-1),"")+0.8</f>
        <v>7.3505661231579635</v>
      </c>
      <c r="M33" s="35">
        <v>17.354393821886106</v>
      </c>
      <c r="N33" s="20"/>
      <c r="P33" s="2"/>
    </row>
    <row r="34" spans="1:16" ht="12.75">
      <c r="A34" t="s">
        <v>91</v>
      </c>
      <c r="B34" s="21">
        <v>450</v>
      </c>
      <c r="C34" s="18" t="s">
        <v>454</v>
      </c>
      <c r="D34" s="18">
        <v>58.3945318734593</v>
      </c>
      <c r="E34" s="18">
        <v>2.338982055376343</v>
      </c>
      <c r="F34" s="19">
        <v>0.2830326995230934</v>
      </c>
      <c r="G34" s="19">
        <v>4.206172716772835E-05</v>
      </c>
      <c r="H34" s="19">
        <v>0.0035100720256250285</v>
      </c>
      <c r="I34" s="19">
        <f t="shared" si="0"/>
        <v>0.2830315716916694</v>
      </c>
      <c r="J34" s="18">
        <f>IF(E34&lt;&gt;0,10000*((F34/K!$F$14)-1),"")+0.8</f>
        <v>9.559287907540437</v>
      </c>
      <c r="K34" s="18">
        <f>IF(E34&lt;&gt;0,10000*((F34/K!$F$14)-1)-10000*(((F34-G34)/K!$F$14)-1),"")</f>
        <v>1.487410123157673</v>
      </c>
      <c r="L34" s="18">
        <f>IF(E34&lt;&gt;0,10000*((I34/(K!$F$14-(K!$E$14*(EXP((1000000*M34)*1.867*10^-11)-1))))-1),"")+0.8</f>
        <v>9.901530535433611</v>
      </c>
      <c r="M34" s="35">
        <v>17.20735354556253</v>
      </c>
      <c r="N34" s="20"/>
      <c r="P34" s="2"/>
    </row>
    <row r="35" spans="1:16" ht="12.75">
      <c r="A35" t="s">
        <v>91</v>
      </c>
      <c r="B35" s="21">
        <v>451</v>
      </c>
      <c r="C35" s="18" t="s">
        <v>455</v>
      </c>
      <c r="D35" s="18">
        <v>25.02023252619216</v>
      </c>
      <c r="E35" s="18">
        <v>2.36277145125448</v>
      </c>
      <c r="F35" s="19">
        <v>0.28306809167505337</v>
      </c>
      <c r="G35" s="19">
        <v>3.951088812239371E-05</v>
      </c>
      <c r="H35" s="19">
        <v>0.0014641917266421285</v>
      </c>
      <c r="I35" s="19">
        <f t="shared" si="0"/>
        <v>0.2830675860800122</v>
      </c>
      <c r="J35" s="18">
        <f>IF(E35&lt;&gt;0,10000*((F35/K!$F$14)-1),"")+0.8</f>
        <v>10.810844813315157</v>
      </c>
      <c r="K35" s="18">
        <f>IF(E35&lt;&gt;0,10000*((F35/K!$F$14)-1)-10000*(((F35-G35)/K!$F$14)-1),"")</f>
        <v>1.3972059381628377</v>
      </c>
      <c r="L35" s="18">
        <f>IF(E35&lt;&gt;0,10000*((I35/(K!$F$14-(K!$E$14*(EXP((1000000*M35)*1.867*10^-11)-1))))-1),"")+0.8</f>
        <v>11.203679539050526</v>
      </c>
      <c r="M35" s="35">
        <v>18.49207165820756</v>
      </c>
      <c r="N35" s="20"/>
      <c r="P35" s="2"/>
    </row>
    <row r="36" spans="1:16" ht="12.75">
      <c r="A36" t="s">
        <v>91</v>
      </c>
      <c r="B36" s="21">
        <v>452</v>
      </c>
      <c r="C36" s="18" t="s">
        <v>456</v>
      </c>
      <c r="D36" s="18">
        <v>12.493143498869177</v>
      </c>
      <c r="E36" s="18">
        <v>2.1214566428315416</v>
      </c>
      <c r="F36" s="19">
        <v>0.28299477170329546</v>
      </c>
      <c r="G36" s="19">
        <v>5.060382395482428E-05</v>
      </c>
      <c r="H36" s="19">
        <v>0.000802069286186027</v>
      </c>
      <c r="I36" s="19">
        <f t="shared" si="0"/>
        <v>0.28299385586628195</v>
      </c>
      <c r="J36" s="18">
        <f>IF(E36&lt;&gt;0,10000*((F36/K!$F$14)-1),"")+0.8</f>
        <v>8.218063309421186</v>
      </c>
      <c r="K36" s="18">
        <f>IF(E36&lt;&gt;0,10000*((F36/K!$F$14)-1)-10000*(((F36-G36)/K!$F$14)-1),"")</f>
        <v>1.7894804871132486</v>
      </c>
      <c r="L36" s="18">
        <f>IF(E36&lt;&gt;0,10000*((I36/(K!$F$14-(K!$E$14*(EXP((1000000*M36)*1.867*10^-11)-1))))-1),"")+0.8</f>
        <v>9.54358006324405</v>
      </c>
      <c r="M36" s="35">
        <v>61.12433641797451</v>
      </c>
      <c r="N36" s="20"/>
      <c r="P36" s="2"/>
    </row>
    <row r="37" spans="1:16" ht="12.75">
      <c r="A37" t="s">
        <v>91</v>
      </c>
      <c r="B37" s="21">
        <v>453</v>
      </c>
      <c r="C37" s="18" t="s">
        <v>457</v>
      </c>
      <c r="D37" s="18">
        <v>9.794536879887875</v>
      </c>
      <c r="E37" s="18">
        <v>2.9739777593189958</v>
      </c>
      <c r="F37" s="19">
        <v>0.2830874756120255</v>
      </c>
      <c r="G37" s="19">
        <v>3.3990677179372044E-05</v>
      </c>
      <c r="H37" s="19">
        <v>0.0006257174598504232</v>
      </c>
      <c r="I37" s="19">
        <f t="shared" si="0"/>
        <v>0.28308651906141263</v>
      </c>
      <c r="J37" s="18">
        <f>IF(E37&lt;&gt;0,10000*((F37/K!$F$14)-1),"")+0.8</f>
        <v>11.496310342681593</v>
      </c>
      <c r="K37" s="18">
        <f>IF(E37&lt;&gt;0,10000*((F37/K!$F$14)-1)-10000*(((F37-G37)/K!$F$14)-1),"")</f>
        <v>1.2019971773380433</v>
      </c>
      <c r="L37" s="18">
        <f>IF(E37&lt;&gt;0,10000*((I37/(K!$F$14-(K!$E$14*(EXP((1000000*M37)*1.867*10^-11)-1))))-1),"")+0.8</f>
        <v>13.281155935384348</v>
      </c>
      <c r="M37" s="35">
        <v>81.81889603864495</v>
      </c>
      <c r="N37" s="20"/>
      <c r="P37" s="2"/>
    </row>
    <row r="38" spans="1:16" ht="12.75">
      <c r="A38" t="s">
        <v>91</v>
      </c>
      <c r="B38" s="21">
        <v>454</v>
      </c>
      <c r="C38" s="18" t="s">
        <v>458</v>
      </c>
      <c r="D38" s="18">
        <v>14.16008194647919</v>
      </c>
      <c r="E38" s="18">
        <v>2.1889077145161293</v>
      </c>
      <c r="F38" s="19">
        <v>0.2827944673912816</v>
      </c>
      <c r="G38" s="19">
        <v>3.7829501688377825E-05</v>
      </c>
      <c r="H38" s="19">
        <v>0.0008844769215760091</v>
      </c>
      <c r="I38" s="19">
        <f t="shared" si="0"/>
        <v>0.2827926811436428</v>
      </c>
      <c r="J38" s="18">
        <f>IF(E38&lt;&gt;0,10000*((F38/K!$F$14)-1),"")+0.8</f>
        <v>1.1347911410300775</v>
      </c>
      <c r="K38" s="18">
        <f>IF(E38&lt;&gt;0,10000*((F38/K!$F$14)-1)-10000*(((F38-G38)/K!$F$14)-1),"")</f>
        <v>1.3377478186049618</v>
      </c>
      <c r="L38" s="18">
        <f>IF(E38&lt;&gt;0,10000*((I38/(K!$F$14-(K!$E$14*(EXP((1000000*M38)*1.867*10^-11)-1))))-1),"")+0.8</f>
        <v>3.471861675438425</v>
      </c>
      <c r="M38" s="35">
        <v>108.06191825142747</v>
      </c>
      <c r="N38" s="20"/>
      <c r="P38" s="2"/>
    </row>
    <row r="39" spans="1:16" ht="12.75">
      <c r="A39" t="s">
        <v>91</v>
      </c>
      <c r="B39" s="21">
        <v>455</v>
      </c>
      <c r="C39" s="18" t="s">
        <v>459</v>
      </c>
      <c r="D39" s="18">
        <v>23.73984110348245</v>
      </c>
      <c r="E39" s="18">
        <v>2.3174638720430107</v>
      </c>
      <c r="F39" s="19">
        <v>0.2830170314963711</v>
      </c>
      <c r="G39" s="19">
        <v>4.402787686595658E-05</v>
      </c>
      <c r="H39" s="19">
        <v>0.001484541070904397</v>
      </c>
      <c r="I39" s="19">
        <f t="shared" si="0"/>
        <v>0.2830126388771317</v>
      </c>
      <c r="J39" s="18">
        <f>IF(E39&lt;&gt;0,10000*((F39/K!$F$14)-1),"")+0.8</f>
        <v>9.005226457240756</v>
      </c>
      <c r="K39" s="18">
        <f>IF(E39&lt;&gt;0,10000*((F39/K!$F$14)-1)-10000*(((F39-G39)/K!$F$14)-1),"")</f>
        <v>1.5569381991964448</v>
      </c>
      <c r="L39" s="18">
        <f>IF(E39&lt;&gt;0,10000*((I39/(K!$F$14-(K!$E$14*(EXP((1000000*M39)*1.867*10^-11)-1))))-1),"")+0.8</f>
        <v>12.369679559801927</v>
      </c>
      <c r="M39" s="35">
        <v>158.25057493733487</v>
      </c>
      <c r="N39" s="20"/>
      <c r="P39" s="2"/>
    </row>
    <row r="40" spans="1:16" ht="12.75">
      <c r="A40" t="s">
        <v>91</v>
      </c>
      <c r="B40" s="21">
        <v>456</v>
      </c>
      <c r="C40" s="18" t="s">
        <v>460</v>
      </c>
      <c r="D40" s="18">
        <v>28.51057011310842</v>
      </c>
      <c r="E40" s="18">
        <v>2.2097360102150545</v>
      </c>
      <c r="F40" s="19">
        <v>0.2827032402455296</v>
      </c>
      <c r="G40" s="19">
        <v>3.8868383227509535E-05</v>
      </c>
      <c r="H40" s="19">
        <v>0.0017083089388769846</v>
      </c>
      <c r="I40" s="19">
        <f t="shared" si="0"/>
        <v>0.2826979912486918</v>
      </c>
      <c r="J40" s="18">
        <f>IF(E40&lt;&gt;0,10000*((F40/K!$F$14)-1),"")+0.8</f>
        <v>-2.0912337808018053</v>
      </c>
      <c r="K40" s="18">
        <f>IF(E40&lt;&gt;0,10000*((F40/K!$F$14)-1)-10000*(((F40-G40)/K!$F$14)-1),"")</f>
        <v>1.3744853237451782</v>
      </c>
      <c r="L40" s="18">
        <f>IF(E40&lt;&gt;0,10000*((I40/(K!$F$14-(K!$E$14*(EXP((1000000*M40)*1.867*10^-11)-1))))-1),"")+0.8</f>
        <v>1.3741979618334448</v>
      </c>
      <c r="M40" s="35">
        <v>164.32332719767712</v>
      </c>
      <c r="N40" s="20"/>
      <c r="P40" s="2"/>
    </row>
    <row r="41" spans="1:16" ht="12.75">
      <c r="A41" t="s">
        <v>91</v>
      </c>
      <c r="B41" s="21">
        <v>457</v>
      </c>
      <c r="C41" s="18" t="s">
        <v>461</v>
      </c>
      <c r="D41" s="18">
        <v>36.695538122445164</v>
      </c>
      <c r="E41" s="18">
        <v>2.2192603146953394</v>
      </c>
      <c r="F41" s="19">
        <v>0.28277962961853015</v>
      </c>
      <c r="G41" s="19">
        <v>3.91675011358551E-05</v>
      </c>
      <c r="H41" s="19">
        <v>0.0021367166777746184</v>
      </c>
      <c r="I41" s="19">
        <f t="shared" si="0"/>
        <v>0.28277299670808154</v>
      </c>
      <c r="J41" s="18">
        <f>IF(E41&lt;&gt;0,10000*((F41/K!$F$14)-1),"")+0.8</f>
        <v>0.6100895920982723</v>
      </c>
      <c r="K41" s="18">
        <f>IF(E41&lt;&gt;0,10000*((F41/K!$F$14)-1)-10000*(((F41-G41)/K!$F$14)-1),"")</f>
        <v>1.385062897107936</v>
      </c>
      <c r="L41" s="18">
        <f>IF(E41&lt;&gt;0,10000*((I41/(K!$F$14-(K!$E$14*(EXP((1000000*M41)*1.867*10^-11)-1))))-1),"")+0.8</f>
        <v>4.065155001510589</v>
      </c>
      <c r="M41" s="35">
        <v>166.01207055712686</v>
      </c>
      <c r="N41" s="20"/>
      <c r="P41" s="2"/>
    </row>
    <row r="42" spans="1:16" ht="12.75">
      <c r="A42" t="s">
        <v>91</v>
      </c>
      <c r="B42" s="21">
        <v>458</v>
      </c>
      <c r="C42" s="18" t="s">
        <v>462</v>
      </c>
      <c r="D42" s="18">
        <v>24.59612882033824</v>
      </c>
      <c r="E42" s="18">
        <v>2.23013534390681</v>
      </c>
      <c r="F42" s="19">
        <v>0.2828133585408249</v>
      </c>
      <c r="G42" s="19">
        <v>3.618856898667494E-05</v>
      </c>
      <c r="H42" s="19">
        <v>0.0015746460672579807</v>
      </c>
      <c r="I42" s="19">
        <f t="shared" si="0"/>
        <v>0.28280842437261233</v>
      </c>
      <c r="J42" s="18">
        <f>IF(E42&lt;&gt;0,10000*((F42/K!$F$14)-1),"")+0.8</f>
        <v>1.8028304480402817</v>
      </c>
      <c r="K42" s="18">
        <f>IF(E42&lt;&gt;0,10000*((F42/K!$F$14)-1)-10000*(((F42-G42)/K!$F$14)-1),"")</f>
        <v>1.2797202463599167</v>
      </c>
      <c r="L42" s="18">
        <f>IF(E42&lt;&gt;0,10000*((I42/(K!$F$14-(K!$E$14*(EXP((1000000*M42)*1.867*10^-11)-1))))-1),"")+0.8</f>
        <v>5.353219816187948</v>
      </c>
      <c r="M42" s="35">
        <v>167.57419203899966</v>
      </c>
      <c r="N42" s="20"/>
      <c r="P42" s="2"/>
    </row>
    <row r="43" spans="1:16" ht="12.75">
      <c r="A43" t="s">
        <v>91</v>
      </c>
      <c r="B43" s="21">
        <v>459</v>
      </c>
      <c r="C43" s="18" t="s">
        <v>244</v>
      </c>
      <c r="D43" s="18">
        <v>31.73998590541732</v>
      </c>
      <c r="E43" s="18">
        <v>2.119965172222222</v>
      </c>
      <c r="F43" s="19">
        <v>0.2827357802618632</v>
      </c>
      <c r="G43" s="19">
        <v>4.544814944497524E-05</v>
      </c>
      <c r="H43" s="19">
        <v>0.0019220203295198485</v>
      </c>
      <c r="I43" s="19">
        <f t="shared" si="0"/>
        <v>0.28272963830157893</v>
      </c>
      <c r="J43" s="18">
        <f>IF(E43&lt;&gt;0,10000*((F43/K!$F$14)-1),"")+0.8</f>
        <v>-0.9405356768152024</v>
      </c>
      <c r="K43" s="18">
        <f>IF(E43&lt;&gt;0,10000*((F43/K!$F$14)-1)-10000*(((F43-G43)/K!$F$14)-1),"")</f>
        <v>1.607162665804296</v>
      </c>
      <c r="L43" s="18">
        <f>IF(E43&lt;&gt;0,10000*((I43/(K!$F$14-(K!$E$14*(EXP((1000000*M43)*1.867*10^-11)-1))))-1),"")+0.8</f>
        <v>2.6398917802686652</v>
      </c>
      <c r="M43" s="35">
        <v>170.88806050750077</v>
      </c>
      <c r="N43" s="20"/>
      <c r="P43" s="2"/>
    </row>
    <row r="44" spans="1:16" ht="12.75">
      <c r="A44" t="s">
        <v>91</v>
      </c>
      <c r="B44" s="21">
        <v>460</v>
      </c>
      <c r="C44" s="18" t="s">
        <v>245</v>
      </c>
      <c r="D44" s="18">
        <v>13.23222955970346</v>
      </c>
      <c r="E44" s="18">
        <v>2.4409081189964166</v>
      </c>
      <c r="F44" s="19">
        <v>0.28278510036062154</v>
      </c>
      <c r="G44" s="19">
        <v>3.907671678859837E-05</v>
      </c>
      <c r="H44" s="19">
        <v>0.0008659900835850922</v>
      </c>
      <c r="I44" s="19">
        <f t="shared" si="0"/>
        <v>0.28278211903506256</v>
      </c>
      <c r="J44" s="18">
        <f>IF(E44&lt;&gt;0,10000*((F44/K!$F$14)-1),"")+0.8</f>
        <v>0.8035490079586254</v>
      </c>
      <c r="K44" s="18">
        <f>IF(E44&lt;&gt;0,10000*((F44/K!$F$14)-1)-10000*(((F44-G44)/K!$F$14)-1),"")</f>
        <v>1.3818525306730223</v>
      </c>
      <c r="L44" s="18">
        <f>IF(E44&lt;&gt;0,10000*((I44/(K!$F$14-(K!$E$14*(EXP((1000000*M44)*1.867*10^-11)-1))))-1),"")+0.8</f>
        <v>4.790282171697501</v>
      </c>
      <c r="M44" s="35">
        <v>184.07960272587886</v>
      </c>
      <c r="N44" s="20"/>
      <c r="P44" s="2"/>
    </row>
    <row r="45" spans="1:16" ht="12.75">
      <c r="A45" t="s">
        <v>91</v>
      </c>
      <c r="B45" s="21">
        <v>461</v>
      </c>
      <c r="C45" s="18" t="s">
        <v>246</v>
      </c>
      <c r="D45" s="18">
        <v>27.549404668530777</v>
      </c>
      <c r="E45" s="18">
        <v>2.455167060394265</v>
      </c>
      <c r="F45" s="19">
        <v>0.28245265862539803</v>
      </c>
      <c r="G45" s="19">
        <v>4.853619343508767E-05</v>
      </c>
      <c r="H45" s="19">
        <v>0.0018078614080664203</v>
      </c>
      <c r="I45" s="19">
        <f t="shared" si="0"/>
        <v>0.2824422703135571</v>
      </c>
      <c r="J45" s="18">
        <f>IF(E45&lt;&gt;0,10000*((F45/K!$F$14)-1),"")+0.8</f>
        <v>-10.952440002191777</v>
      </c>
      <c r="K45" s="18">
        <f>IF(E45&lt;&gt;0,10000*((F45/K!$F$14)-1)-10000*(((F45-G45)/K!$F$14)-1),"")</f>
        <v>1.7163637899841877</v>
      </c>
      <c r="L45" s="18">
        <f>IF(E45&lt;&gt;0,10000*((I45/(K!$F$14-(K!$E$14*(EXP((1000000*M45)*1.867*10^-11)-1))))-1),"")+0.8</f>
        <v>-4.495896625865382</v>
      </c>
      <c r="M45" s="35">
        <v>306.89565109675607</v>
      </c>
      <c r="N45" s="20"/>
      <c r="P45" s="2"/>
    </row>
    <row r="46" spans="1:16" ht="12.75">
      <c r="A46" t="s">
        <v>91</v>
      </c>
      <c r="B46" s="21">
        <v>462</v>
      </c>
      <c r="C46" s="18" t="s">
        <v>247</v>
      </c>
      <c r="D46" s="18">
        <v>12.00925730941351</v>
      </c>
      <c r="E46" s="18">
        <v>2.6486299487455205</v>
      </c>
      <c r="F46" s="19">
        <v>0.2825170134185698</v>
      </c>
      <c r="G46" s="19">
        <v>3.038163933664926E-05</v>
      </c>
      <c r="H46" s="19">
        <v>0.0007186958337814177</v>
      </c>
      <c r="I46" s="19">
        <f t="shared" si="0"/>
        <v>0.28251281731075967</v>
      </c>
      <c r="J46" s="18">
        <f>IF(E46&lt;&gt;0,10000*((F46/K!$F$14)-1),"")+0.8</f>
        <v>-8.676690115467478</v>
      </c>
      <c r="K46" s="18">
        <f>IF(E46&lt;&gt;0,10000*((F46/K!$F$14)-1)-10000*(((F46-G46)/K!$F$14)-1),"")</f>
        <v>1.0743723796047266</v>
      </c>
      <c r="L46" s="18">
        <f>IF(E46&lt;&gt;0,10000*((I46/(K!$F$14-(K!$E$14*(EXP((1000000*M46)*1.867*10^-11)-1))))-1),"")+0.8</f>
        <v>-1.8897378818613315</v>
      </c>
      <c r="M46" s="35">
        <v>311.8117318057024</v>
      </c>
      <c r="N46" s="20"/>
      <c r="P46" s="2"/>
    </row>
    <row r="47" spans="1:16" ht="12.75">
      <c r="A47" t="s">
        <v>91</v>
      </c>
      <c r="B47" s="21">
        <v>463</v>
      </c>
      <c r="C47" s="18" t="s">
        <v>248</v>
      </c>
      <c r="D47" s="18">
        <v>22.05775981009084</v>
      </c>
      <c r="E47" s="18">
        <v>2.0766766847670253</v>
      </c>
      <c r="F47" s="19">
        <v>0.2824566540855843</v>
      </c>
      <c r="G47" s="19">
        <v>4.4499507480420556E-05</v>
      </c>
      <c r="H47" s="19">
        <v>0.0013451014989277487</v>
      </c>
      <c r="I47" s="19">
        <f t="shared" si="0"/>
        <v>0.28244877157333365</v>
      </c>
      <c r="J47" s="18">
        <f>IF(E47&lt;&gt;0,10000*((F47/K!$F$14)-1),"")+0.8</f>
        <v>-10.811150323239671</v>
      </c>
      <c r="K47" s="18">
        <f>IF(E47&lt;&gt;0,10000*((F47/K!$F$14)-1)-10000*(((F47-G47)/K!$F$14)-1),"")</f>
        <v>1.5736162625457073</v>
      </c>
      <c r="L47" s="18">
        <f>IF(E47&lt;&gt;0,10000*((I47/(K!$F$14-(K!$E$14*(EXP((1000000*M47)*1.867*10^-11)-1))))-1),"")+0.8</f>
        <v>-4.130391447885985</v>
      </c>
      <c r="M47" s="35">
        <v>312.96506237843255</v>
      </c>
      <c r="N47" s="20"/>
      <c r="P47" s="2"/>
    </row>
    <row r="48" spans="1:16" ht="12.75">
      <c r="A48" t="s">
        <v>91</v>
      </c>
      <c r="B48" s="21">
        <v>464</v>
      </c>
      <c r="C48" s="18" t="s">
        <v>249</v>
      </c>
      <c r="D48" s="18">
        <v>22.926362268381457</v>
      </c>
      <c r="E48" s="18">
        <v>2.6483093681003593</v>
      </c>
      <c r="F48" s="19">
        <v>0.2823249790248549</v>
      </c>
      <c r="G48" s="19">
        <v>3.256029543338341E-05</v>
      </c>
      <c r="H48" s="19">
        <v>0.0014103473602336907</v>
      </c>
      <c r="I48" s="19">
        <f t="shared" si="0"/>
        <v>0.28231089126458464</v>
      </c>
      <c r="J48" s="18">
        <f>IF(E48&lt;&gt;0,10000*((F48/K!$F$14)-1),"")+0.8</f>
        <v>-15.467516846547593</v>
      </c>
      <c r="K48" s="18">
        <f>IF(E48&lt;&gt;0,10000*((F48/K!$F$14)-1)-10000*(((F48-G48)/K!$F$14)-1),"")</f>
        <v>1.151415224759365</v>
      </c>
      <c r="L48" s="18">
        <f>IF(E48&lt;&gt;0,10000*((I48/(K!$F$14-(K!$E$14*(EXP((1000000*M48)*1.867*10^-11)-1))))-1),"")+0.8</f>
        <v>-4.102934866390929</v>
      </c>
      <c r="M48" s="35">
        <v>532.3674151833517</v>
      </c>
      <c r="N48" s="20"/>
      <c r="P48" s="2"/>
    </row>
    <row r="49" spans="1:16" ht="12.75">
      <c r="A49" t="s">
        <v>91</v>
      </c>
      <c r="B49" s="21">
        <v>465</v>
      </c>
      <c r="C49" s="18" t="s">
        <v>250</v>
      </c>
      <c r="D49" s="18">
        <v>12.687880674210406</v>
      </c>
      <c r="E49" s="18">
        <v>2.7140088082437277</v>
      </c>
      <c r="F49" s="19">
        <v>0.2818438574727931</v>
      </c>
      <c r="G49" s="19">
        <v>3.524476174158582E-05</v>
      </c>
      <c r="H49" s="19">
        <v>0.0007560591324022781</v>
      </c>
      <c r="I49" s="19">
        <f t="shared" si="0"/>
        <v>0.2818208301392606</v>
      </c>
      <c r="J49" s="18">
        <f>IF(E49&lt;&gt;0,10000*((F49/K!$F$14)-1),"")+0.8</f>
        <v>-32.481203996212706</v>
      </c>
      <c r="K49" s="18">
        <f>IF(E49&lt;&gt;0,10000*((F49/K!$F$14)-1)-10000*(((F49-G49)/K!$F$14)-1),"")</f>
        <v>1.2463448111321753</v>
      </c>
      <c r="L49" s="18">
        <f>IF(E49&lt;&gt;0,10000*((I49/(K!$F$14-(K!$E$14*(EXP((1000000*M49)*1.867*10^-11)-1))))-1),"")+0.8</f>
        <v>2.900610293489513</v>
      </c>
      <c r="M49" s="35">
        <v>1606.9868876403373</v>
      </c>
      <c r="N49" s="20"/>
      <c r="P49" s="2"/>
    </row>
    <row r="50" ht="12.75">
      <c r="P50" s="2"/>
    </row>
    <row r="51" spans="1:16" ht="12.75">
      <c r="A51" t="s">
        <v>92</v>
      </c>
      <c r="B51" s="21">
        <v>152</v>
      </c>
      <c r="C51" s="18" t="s">
        <v>407</v>
      </c>
      <c r="D51" s="18">
        <v>22.072690933495398</v>
      </c>
      <c r="E51" s="18">
        <v>1.5784968878136199</v>
      </c>
      <c r="F51" s="19">
        <v>0.28292283429615567</v>
      </c>
      <c r="G51" s="19">
        <v>3.1512773888961024E-05</v>
      </c>
      <c r="H51" s="19">
        <v>0.00123413824189469</v>
      </c>
      <c r="I51" s="19">
        <f t="shared" si="0"/>
        <v>0.28292261546599273</v>
      </c>
      <c r="J51" s="18">
        <f>IF(E51&lt;&gt;0,10000*((F51/K!$F$14)-1),"")+0.8</f>
        <v>5.674172822308953</v>
      </c>
      <c r="K51" s="18">
        <f>IF(E51&lt;&gt;0,10000*((F51/K!$F$14)-1)-10000*(((F51-G51)/K!$F$14)-1),"")</f>
        <v>1.1143721869610879</v>
      </c>
      <c r="L51" s="18">
        <f>IF(E51&lt;&gt;0,10000*((I51/(K!$F$14-(K!$E$14*(EXP((1000000*M51)*1.867*10^-11)-1))))-1),"")+0.8</f>
        <v>5.877222838356654</v>
      </c>
      <c r="M51" s="36">
        <v>9.496434026410427</v>
      </c>
      <c r="N51" s="26"/>
      <c r="O51" s="26"/>
      <c r="P51" s="2"/>
    </row>
    <row r="52" spans="1:16" ht="12.75">
      <c r="A52" t="s">
        <v>92</v>
      </c>
      <c r="B52" s="21">
        <v>153</v>
      </c>
      <c r="C52" s="18" t="s">
        <v>408</v>
      </c>
      <c r="D52" s="18">
        <v>24.09831480354301</v>
      </c>
      <c r="E52" s="18">
        <v>1.5179143713261654</v>
      </c>
      <c r="F52" s="19">
        <v>0.28282104764997623</v>
      </c>
      <c r="G52" s="19">
        <v>9.147552376071708E-05</v>
      </c>
      <c r="H52" s="19">
        <v>0.0014372671491211775</v>
      </c>
      <c r="I52" s="19">
        <f t="shared" si="0"/>
        <v>0.28282072463322483</v>
      </c>
      <c r="J52" s="18">
        <f>IF(E52&lt;&gt;0,10000*((F52/K!$F$14)-1),"")+0.8</f>
        <v>2.074736990160008</v>
      </c>
      <c r="K52" s="18">
        <f>IF(E52&lt;&gt;0,10000*((F52/K!$F$14)-1)-10000*(((F52-G52)/K!$F$14)-1),"")</f>
        <v>3.2348082027233716</v>
      </c>
      <c r="L52" s="18">
        <f>IF(E52&lt;&gt;0,10000*((I52/(K!$F$14-(K!$E$14*(EXP((1000000*M52)*1.867*10^-11)-1))))-1),"")+0.8</f>
        <v>2.330391553301591</v>
      </c>
      <c r="M52" s="36">
        <v>12.03633952581877</v>
      </c>
      <c r="N52" s="26"/>
      <c r="O52" s="26"/>
      <c r="P52" s="2"/>
    </row>
    <row r="53" spans="1:16" ht="12.75">
      <c r="A53" t="s">
        <v>92</v>
      </c>
      <c r="B53" s="21">
        <v>154</v>
      </c>
      <c r="C53" s="18" t="s">
        <v>409</v>
      </c>
      <c r="D53" s="18">
        <v>48.85369371611807</v>
      </c>
      <c r="E53" s="18">
        <v>0.9620270741872764</v>
      </c>
      <c r="F53" s="19">
        <v>0.2824325680416317</v>
      </c>
      <c r="G53" s="19">
        <v>7.89834274865877E-05</v>
      </c>
      <c r="H53" s="19">
        <v>0.002797877831997599</v>
      </c>
      <c r="I53" s="19">
        <f t="shared" si="0"/>
        <v>0.2824295214884047</v>
      </c>
      <c r="J53" s="18">
        <f>IF(E53&lt;&gt;0,10000*((F53/K!$F$14)-1),"")+0.8</f>
        <v>-11.662894367393228</v>
      </c>
      <c r="K53" s="18">
        <f>IF(E53&lt;&gt;0,10000*((F53/K!$F$14)-1)-10000*(((F53-G53)/K!$F$14)-1),"")</f>
        <v>2.7930557662736444</v>
      </c>
      <c r="L53" s="18">
        <f>IF(E53&lt;&gt;0,10000*((I53/(K!$F$14-(K!$E$14*(EXP((1000000*M53)*1.867*10^-11)-1))))-1),"")+0.8</f>
        <v>-10.478300003156882</v>
      </c>
      <c r="M53" s="36">
        <v>58.29071263600447</v>
      </c>
      <c r="N53" s="26"/>
      <c r="O53" s="26"/>
      <c r="P53" s="2"/>
    </row>
    <row r="54" spans="1:16" ht="12.75">
      <c r="A54" t="s">
        <v>92</v>
      </c>
      <c r="B54" s="21">
        <v>155</v>
      </c>
      <c r="C54" s="18" t="s">
        <v>409</v>
      </c>
      <c r="D54" s="18">
        <v>23.436002840485912</v>
      </c>
      <c r="E54" s="18">
        <v>1.5192480469534047</v>
      </c>
      <c r="F54" s="19">
        <v>0.2829105725218101</v>
      </c>
      <c r="G54" s="19">
        <v>4.3574028430744846E-05</v>
      </c>
      <c r="H54" s="19">
        <v>0.00160238804393706</v>
      </c>
      <c r="I54" s="19">
        <f t="shared" si="0"/>
        <v>0.2829088277135092</v>
      </c>
      <c r="J54" s="18">
        <f>IF(E54&lt;&gt;0,10000*((F54/K!$F$14)-1),"")+0.8</f>
        <v>5.240565157632914</v>
      </c>
      <c r="K54" s="18">
        <f>IF(E54&lt;&gt;0,10000*((F54/K!$F$14)-1)-10000*(((F54-G54)/K!$F$14)-1),"")</f>
        <v>1.5408889591306263</v>
      </c>
      <c r="L54" s="18">
        <f>IF(E54&lt;&gt;0,10000*((I54/(K!$F$14-(K!$E$14*(EXP((1000000*M54)*1.867*10^-11)-1))))-1),"")+0.8</f>
        <v>6.473385735691649</v>
      </c>
      <c r="M54" s="36">
        <v>58.29071263600447</v>
      </c>
      <c r="N54" s="26"/>
      <c r="O54" s="26"/>
      <c r="P54" s="2"/>
    </row>
    <row r="55" spans="1:16" ht="12.75">
      <c r="A55" t="s">
        <v>92</v>
      </c>
      <c r="B55" s="21">
        <v>156</v>
      </c>
      <c r="C55" s="18" t="s">
        <v>410</v>
      </c>
      <c r="D55" s="18">
        <v>49.86505125754551</v>
      </c>
      <c r="E55" s="18">
        <v>1.2276492938440857</v>
      </c>
      <c r="F55" s="19">
        <v>0.28282923980701485</v>
      </c>
      <c r="G55" s="19">
        <v>5.308729628061821E-05</v>
      </c>
      <c r="H55" s="19">
        <v>0.0036299846435333284</v>
      </c>
      <c r="I55" s="19">
        <f t="shared" si="0"/>
        <v>0.28282197363382006</v>
      </c>
      <c r="J55" s="18">
        <f>IF(E55&lt;&gt;0,10000*((F55/K!$F$14)-1),"")+0.8</f>
        <v>2.3644325906549737</v>
      </c>
      <c r="K55" s="18">
        <f>IF(E55&lt;&gt;0,10000*((F55/K!$F$14)-1)-10000*(((F55-G55)/K!$F$14)-1),"")</f>
        <v>1.8773024128082572</v>
      </c>
      <c r="L55" s="18">
        <f>IF(E55&lt;&gt;0,10000*((I55/(K!$F$14-(K!$E$14*(EXP((1000000*M55)*1.867*10^-11)-1))))-1),"")+0.8</f>
        <v>4.48675335740587</v>
      </c>
      <c r="M55" s="36">
        <v>107.108105121766</v>
      </c>
      <c r="N55" s="26"/>
      <c r="O55" s="26"/>
      <c r="P55" s="2"/>
    </row>
    <row r="56" spans="1:16" ht="12.75">
      <c r="A56" t="s">
        <v>92</v>
      </c>
      <c r="B56" s="21">
        <v>157</v>
      </c>
      <c r="C56" s="18" t="s">
        <v>411</v>
      </c>
      <c r="D56" s="18">
        <v>7.100335479248983</v>
      </c>
      <c r="E56" s="18">
        <v>1.5390147152329752</v>
      </c>
      <c r="F56" s="19">
        <v>0.2826295339349543</v>
      </c>
      <c r="G56" s="19">
        <v>4.574495911415009E-05</v>
      </c>
      <c r="H56" s="19">
        <v>0.000515435973342441</v>
      </c>
      <c r="I56" s="19">
        <f t="shared" si="0"/>
        <v>0.28262738235573925</v>
      </c>
      <c r="J56" s="18">
        <f>IF(E56&lt;&gt;0,10000*((F56/K!$F$14)-1),"")+0.8</f>
        <v>-4.697677212217278</v>
      </c>
      <c r="K56" s="18">
        <f>IF(E56&lt;&gt;0,10000*((F56/K!$F$14)-1)-10000*(((F56-G56)/K!$F$14)-1),"")</f>
        <v>1.6176586139338145</v>
      </c>
      <c r="L56" s="18">
        <f>IF(E56&lt;&gt;0,10000*((I56/(K!$F$14-(K!$E$14*(EXP((1000000*M56)*1.867*10^-11)-1))))-1),"")+0.8</f>
        <v>0.18574830919635343</v>
      </c>
      <c r="M56" s="36">
        <v>223.11739656207453</v>
      </c>
      <c r="N56" s="26"/>
      <c r="O56" s="26"/>
      <c r="P56" s="2"/>
    </row>
    <row r="57" spans="1:16" ht="12.75">
      <c r="A57" t="s">
        <v>92</v>
      </c>
      <c r="B57" s="21">
        <v>158</v>
      </c>
      <c r="C57" s="18" t="s">
        <v>412</v>
      </c>
      <c r="D57" s="18">
        <v>9.501859100239189</v>
      </c>
      <c r="E57" s="18">
        <v>2.052789199641577</v>
      </c>
      <c r="F57" s="19">
        <v>0.2824602492497451</v>
      </c>
      <c r="G57" s="19">
        <v>4.435542932673507E-05</v>
      </c>
      <c r="H57" s="19">
        <v>0.0006137038120548909</v>
      </c>
      <c r="I57" s="19">
        <f t="shared" si="0"/>
        <v>0.2824567905235722</v>
      </c>
      <c r="J57" s="18">
        <f>IF(E57&lt;&gt;0,10000*((F57/K!$F$14)-1),"")+0.8</f>
        <v>-10.684016134338803</v>
      </c>
      <c r="K57" s="18">
        <f>IF(E57&lt;&gt;0,10000*((F57/K!$F$14)-1)-10000*(((F57-G57)/K!$F$14)-1),"")</f>
        <v>1.56852129097107</v>
      </c>
      <c r="L57" s="18">
        <f>IF(E57&lt;&gt;0,10000*((I57/(K!$F$14-(K!$E$14*(EXP((1000000*M57)*1.867*10^-11)-1))))-1),"")+0.8</f>
        <v>-4.113232886322172</v>
      </c>
      <c r="M57" s="36">
        <v>301.0177478340039</v>
      </c>
      <c r="N57" s="26"/>
      <c r="O57" s="26"/>
      <c r="P57" s="2"/>
    </row>
    <row r="58" spans="1:16" ht="12.75">
      <c r="A58" t="s">
        <v>92</v>
      </c>
      <c r="B58" s="21">
        <v>159</v>
      </c>
      <c r="C58" s="18" t="s">
        <v>413</v>
      </c>
      <c r="D58" s="18">
        <v>32.61482172765245</v>
      </c>
      <c r="E58" s="18">
        <v>1.6745071810035843</v>
      </c>
      <c r="F58" s="19">
        <v>0.28258933170598854</v>
      </c>
      <c r="G58" s="19">
        <v>6.010793026282052E-05</v>
      </c>
      <c r="H58" s="19">
        <v>0.0020430205643281398</v>
      </c>
      <c r="I58" s="19">
        <f t="shared" si="0"/>
        <v>0.28257766593718137</v>
      </c>
      <c r="J58" s="18">
        <f>IF(E58&lt;&gt;0,10000*((F58/K!$F$14)-1),"")+0.8</f>
        <v>-6.119330728697437</v>
      </c>
      <c r="K58" s="18">
        <f>IF(E58&lt;&gt;0,10000*((F58/K!$F$14)-1)-10000*(((F58-G58)/K!$F$14)-1),"")</f>
        <v>2.125569965267804</v>
      </c>
      <c r="L58" s="18">
        <f>IF(E58&lt;&gt;0,10000*((I58/(K!$F$14-(K!$E$14*(EXP((1000000*M58)*1.867*10^-11)-1))))-1),"")+0.8</f>
        <v>0.2523551992597899</v>
      </c>
      <c r="M58" s="36">
        <v>304.9715489557434</v>
      </c>
      <c r="N58" s="26"/>
      <c r="O58" s="26"/>
      <c r="P58" s="2"/>
    </row>
    <row r="59" spans="1:16" ht="12.75">
      <c r="A59" t="s">
        <v>92</v>
      </c>
      <c r="B59" s="21">
        <v>160</v>
      </c>
      <c r="C59" s="18" t="s">
        <v>414</v>
      </c>
      <c r="D59" s="18">
        <v>19.18028708162724</v>
      </c>
      <c r="E59" s="18">
        <v>1.6455950953405014</v>
      </c>
      <c r="F59" s="19">
        <v>0.28251574605765645</v>
      </c>
      <c r="G59" s="19">
        <v>5.99243367949218E-05</v>
      </c>
      <c r="H59" s="19">
        <v>0.0014331622532287158</v>
      </c>
      <c r="I59" s="19">
        <f t="shared" si="0"/>
        <v>0.28250750336452585</v>
      </c>
      <c r="J59" s="18">
        <f>IF(E59&lt;&gt;0,10000*((F59/K!$F$14)-1),"")+0.8</f>
        <v>-8.72150723495082</v>
      </c>
      <c r="K59" s="18">
        <f>IF(E59&lt;&gt;0,10000*((F59/K!$F$14)-1)-10000*(((F59-G59)/K!$F$14)-1),"")</f>
        <v>2.11907763123631</v>
      </c>
      <c r="L59" s="18">
        <f>IF(E59&lt;&gt;0,10000*((I59/(K!$F$14-(K!$E$14*(EXP((1000000*M59)*1.867*10^-11)-1))))-1),"")+0.8</f>
        <v>-2.181315157332132</v>
      </c>
      <c r="M59" s="36">
        <v>307.17334990056776</v>
      </c>
      <c r="N59" s="26"/>
      <c r="O59" s="26"/>
      <c r="P59" s="2"/>
    </row>
    <row r="60" spans="1:16" ht="12.75">
      <c r="A60" t="s">
        <v>92</v>
      </c>
      <c r="B60" s="21">
        <v>161</v>
      </c>
      <c r="C60" s="18" t="s">
        <v>415</v>
      </c>
      <c r="D60" s="18">
        <v>27.72224552030605</v>
      </c>
      <c r="E60" s="18">
        <v>1.7005079048387097</v>
      </c>
      <c r="F60" s="19">
        <v>0.28243607965095824</v>
      </c>
      <c r="G60" s="19">
        <v>6.790352594777981E-05</v>
      </c>
      <c r="H60" s="19">
        <v>0.0017450940474955598</v>
      </c>
      <c r="I60" s="19">
        <f t="shared" si="0"/>
        <v>0.2824259835578717</v>
      </c>
      <c r="J60" s="18">
        <f>IF(E60&lt;&gt;0,10000*((F60/K!$F$14)-1),"")+0.8</f>
        <v>-11.538714890880453</v>
      </c>
      <c r="K60" s="18">
        <f>IF(E60&lt;&gt;0,10000*((F60/K!$F$14)-1)-10000*(((F60-G60)/K!$F$14)-1),"")</f>
        <v>2.4012421432462183</v>
      </c>
      <c r="L60" s="18">
        <f>IF(E60&lt;&gt;0,10000*((I60/(K!$F$14-(K!$E$14*(EXP((1000000*M60)*1.867*10^-11)-1))))-1),"")+0.8</f>
        <v>-5.025618260797416</v>
      </c>
      <c r="M60" s="36">
        <v>308.98466236004975</v>
      </c>
      <c r="N60" s="26"/>
      <c r="O60" s="26"/>
      <c r="P60" s="2"/>
    </row>
    <row r="61" spans="1:16" ht="12.75">
      <c r="A61" t="s">
        <v>92</v>
      </c>
      <c r="B61" s="21">
        <v>162</v>
      </c>
      <c r="C61" s="18" t="s">
        <v>415</v>
      </c>
      <c r="D61" s="18">
        <v>38.60955253671142</v>
      </c>
      <c r="E61" s="18">
        <v>1.7964082605734768</v>
      </c>
      <c r="F61" s="19">
        <v>0.28250131180028404</v>
      </c>
      <c r="G61" s="19">
        <v>4.416461238407266E-05</v>
      </c>
      <c r="H61" s="19">
        <v>0.0026027125910264124</v>
      </c>
      <c r="I61" s="19">
        <f t="shared" si="0"/>
        <v>0.2824862540281059</v>
      </c>
      <c r="J61" s="18">
        <f>IF(E61&lt;&gt;0,10000*((F61/K!$F$14)-1),"")+0.8</f>
        <v>-9.231939449262061</v>
      </c>
      <c r="K61" s="18">
        <f>IF(E61&lt;&gt;0,10000*((F61/K!$F$14)-1)-10000*(((F61-G61)/K!$F$14)-1),"")</f>
        <v>1.5617735164186186</v>
      </c>
      <c r="L61" s="18">
        <f>IF(E61&lt;&gt;0,10000*((I61/(K!$F$14-(K!$E$14*(EXP((1000000*M61)*1.867*10^-11)-1))))-1),"")+0.8</f>
        <v>-2.892834364634745</v>
      </c>
      <c r="M61" s="36">
        <v>308.98466236004975</v>
      </c>
      <c r="N61" s="26"/>
      <c r="O61" s="26"/>
      <c r="P61" s="2"/>
    </row>
    <row r="62" spans="1:16" ht="12.75">
      <c r="A62" t="s">
        <v>92</v>
      </c>
      <c r="B62" s="21">
        <v>163</v>
      </c>
      <c r="C62" s="18" t="s">
        <v>415</v>
      </c>
      <c r="D62" s="18">
        <v>21.198452005673285</v>
      </c>
      <c r="E62" s="18">
        <v>1.9075427318996412</v>
      </c>
      <c r="F62" s="19">
        <v>0.2825728936557112</v>
      </c>
      <c r="G62" s="19">
        <v>6.204087424669699E-05</v>
      </c>
      <c r="H62" s="19">
        <v>0.001401280764425065</v>
      </c>
      <c r="I62" s="19">
        <f t="shared" si="0"/>
        <v>0.2825647866651118</v>
      </c>
      <c r="J62" s="18">
        <f>IF(E62&lt;&gt;0,10000*((F62/K!$F$14)-1),"")+0.8</f>
        <v>-6.700622178998606</v>
      </c>
      <c r="K62" s="18">
        <f>IF(E62&lt;&gt;0,10000*((F62/K!$F$14)-1)-10000*(((F62-G62)/K!$F$14)-1),"")</f>
        <v>2.1939238024193397</v>
      </c>
      <c r="L62" s="18">
        <f>IF(E62&lt;&gt;0,10000*((I62/(K!$F$14-(K!$E$14*(EXP((1000000*M62)*1.867*10^-11)-1))))-1),"")+0.8</f>
        <v>-0.11380936485419002</v>
      </c>
      <c r="M62" s="36">
        <v>308.98466236004975</v>
      </c>
      <c r="N62" s="26"/>
      <c r="O62" s="26"/>
      <c r="P62" s="2"/>
    </row>
    <row r="63" spans="1:16" ht="12.75">
      <c r="A63" t="s">
        <v>92</v>
      </c>
      <c r="B63" s="21">
        <v>164</v>
      </c>
      <c r="C63" s="18" t="s">
        <v>416</v>
      </c>
      <c r="D63" s="18">
        <v>14.67162626931084</v>
      </c>
      <c r="E63" s="18">
        <v>1.8243290388888889</v>
      </c>
      <c r="F63" s="19">
        <v>0.2825340881495265</v>
      </c>
      <c r="G63" s="19">
        <v>4.702692914952366E-05</v>
      </c>
      <c r="H63" s="19">
        <v>0.0008810221876279098</v>
      </c>
      <c r="I63" s="19">
        <f t="shared" si="0"/>
        <v>0.2825289019631835</v>
      </c>
      <c r="J63" s="18">
        <f>IF(E63&lt;&gt;0,10000*((F63/K!$F$14)-1),"")+0.8</f>
        <v>-8.072884009883952</v>
      </c>
      <c r="K63" s="18">
        <f>IF(E63&lt;&gt;0,10000*((F63/K!$F$14)-1)-10000*(((F63-G63)/K!$F$14)-1),"")</f>
        <v>1.6629923492950116</v>
      </c>
      <c r="L63" s="18">
        <f>IF(E63&lt;&gt;0,10000*((I63/(K!$F$14-(K!$E$14*(EXP((1000000*M63)*1.867*10^-11)-1))))-1),"")+0.8</f>
        <v>-1.2634252603946023</v>
      </c>
      <c r="M63" s="36">
        <v>314.3705307176673</v>
      </c>
      <c r="N63" s="26"/>
      <c r="O63" s="26"/>
      <c r="P63" s="2"/>
    </row>
    <row r="64" spans="1:16" ht="12.75">
      <c r="A64" t="s">
        <v>92</v>
      </c>
      <c r="B64" s="21">
        <v>165</v>
      </c>
      <c r="C64" s="18" t="s">
        <v>417</v>
      </c>
      <c r="D64" s="18">
        <v>41.22612945611309</v>
      </c>
      <c r="E64" s="18">
        <v>0.6445106406397849</v>
      </c>
      <c r="F64" s="19">
        <v>0.28236869393761543</v>
      </c>
      <c r="G64" s="19">
        <v>0.00011513083592602033</v>
      </c>
      <c r="H64" s="19">
        <v>0.002974058685568338</v>
      </c>
      <c r="I64" s="19">
        <f t="shared" si="0"/>
        <v>0.2823511384069766</v>
      </c>
      <c r="J64" s="18">
        <f>IF(E64&lt;&gt;0,10000*((F64/K!$F$14)-1),"")+0.8</f>
        <v>-13.921645857614928</v>
      </c>
      <c r="K64" s="18">
        <f>IF(E64&lt;&gt;0,10000*((F64/K!$F$14)-1)-10000*(((F64-G64)/K!$F$14)-1),"")</f>
        <v>4.07132047053449</v>
      </c>
      <c r="L64" s="18">
        <f>IF(E64&lt;&gt;0,10000*((I64/(K!$F$14-(K!$E$14*(EXP((1000000*M64)*1.867*10^-11)-1))))-1),"")+0.8</f>
        <v>-7.53459748835419</v>
      </c>
      <c r="M64" s="36">
        <v>315.2400989761434</v>
      </c>
      <c r="N64" s="26"/>
      <c r="O64" s="26"/>
      <c r="P64" s="2"/>
    </row>
    <row r="65" spans="1:16" ht="12.75">
      <c r="A65" t="s">
        <v>92</v>
      </c>
      <c r="B65" s="21">
        <v>166</v>
      </c>
      <c r="C65" s="18" t="s">
        <v>418</v>
      </c>
      <c r="D65" s="18">
        <v>16.553746651241752</v>
      </c>
      <c r="E65" s="18">
        <v>2.4214234612903223</v>
      </c>
      <c r="F65" s="19">
        <v>0.28244247195982697</v>
      </c>
      <c r="G65" s="19">
        <v>3.834816550790474E-05</v>
      </c>
      <c r="H65" s="19">
        <v>0.0010360247639144618</v>
      </c>
      <c r="I65" s="19">
        <f t="shared" si="0"/>
        <v>0.28243633655108263</v>
      </c>
      <c r="J65" s="18">
        <f>IF(E65&lt;&gt;0,10000*((F65/K!$F$14)-1),"")+0.8</f>
        <v>-11.31266651954812</v>
      </c>
      <c r="K65" s="18">
        <f>IF(E65&lt;&gt;0,10000*((F65/K!$F$14)-1)-10000*(((F65-G65)/K!$F$14)-1),"")</f>
        <v>1.3560890962360794</v>
      </c>
      <c r="L65" s="18">
        <f>IF(E65&lt;&gt;0,10000*((I65/(K!$F$14-(K!$E$14*(EXP((1000000*M65)*1.867*10^-11)-1))))-1),"")+0.8</f>
        <v>-4.496864172007476</v>
      </c>
      <c r="M65" s="36">
        <v>316.2614428048748</v>
      </c>
      <c r="N65" s="26"/>
      <c r="O65" s="26"/>
      <c r="P65" s="2"/>
    </row>
    <row r="66" spans="1:16" ht="12.75">
      <c r="A66" t="s">
        <v>92</v>
      </c>
      <c r="B66" s="21">
        <v>167</v>
      </c>
      <c r="C66" s="18" t="s">
        <v>419</v>
      </c>
      <c r="D66" s="18">
        <v>15.159651996226762</v>
      </c>
      <c r="E66" s="18">
        <v>2.0349829378136204</v>
      </c>
      <c r="F66" s="19">
        <v>0.2825293459329706</v>
      </c>
      <c r="G66" s="19">
        <v>4.875269098474254E-05</v>
      </c>
      <c r="H66" s="19">
        <v>0.000980843329627259</v>
      </c>
      <c r="I66" s="19">
        <f t="shared" si="0"/>
        <v>0.2825235283837587</v>
      </c>
      <c r="J66" s="18">
        <f>IF(E66&lt;&gt;0,10000*((F66/K!$F$14)-1),"")+0.8</f>
        <v>-8.240580901724659</v>
      </c>
      <c r="K66" s="18">
        <f>IF(E66&lt;&gt;0,10000*((F66/K!$F$14)-1)-10000*(((F66-G66)/K!$F$14)-1),"")</f>
        <v>1.7240196964041221</v>
      </c>
      <c r="L66" s="18">
        <f>IF(E66&lt;&gt;0,10000*((I66/(K!$F$14-(K!$E$14*(EXP((1000000*M66)*1.867*10^-11)-1))))-1),"")+0.8</f>
        <v>-1.4005458218055107</v>
      </c>
      <c r="M66" s="36">
        <v>316.7461458706413</v>
      </c>
      <c r="N66" s="26"/>
      <c r="O66" s="26"/>
      <c r="P66" s="2"/>
    </row>
    <row r="67" spans="1:16" ht="12.75">
      <c r="A67" t="s">
        <v>92</v>
      </c>
      <c r="B67" s="21">
        <v>168</v>
      </c>
      <c r="C67" s="18" t="s">
        <v>420</v>
      </c>
      <c r="D67" s="18">
        <v>33.405833259903496</v>
      </c>
      <c r="E67" s="18">
        <v>1.8427735161290326</v>
      </c>
      <c r="F67" s="19">
        <v>0.2824597189597882</v>
      </c>
      <c r="G67" s="19">
        <v>4.247366105617979E-05</v>
      </c>
      <c r="H67" s="19">
        <v>0.0020285748536734505</v>
      </c>
      <c r="I67" s="19">
        <f t="shared" si="0"/>
        <v>0.28244762908439713</v>
      </c>
      <c r="J67" s="18">
        <f>IF(E67&lt;&gt;0,10000*((F67/K!$F$14)-1),"")+0.8</f>
        <v>-10.702768541887808</v>
      </c>
      <c r="K67" s="18">
        <f>IF(E67&lt;&gt;0,10000*((F67/K!$F$14)-1)-10000*(((F67-G67)/K!$F$14)-1),"")</f>
        <v>1.5019771577773344</v>
      </c>
      <c r="L67" s="18">
        <f>IF(E67&lt;&gt;0,10000*((I67/(K!$F$14-(K!$E$14*(EXP((1000000*M67)*1.867*10^-11)-1))))-1),"")+0.8</f>
        <v>-4.052422131678136</v>
      </c>
      <c r="M67" s="36">
        <v>318.26986496782126</v>
      </c>
      <c r="N67" s="26"/>
      <c r="O67" s="26"/>
      <c r="P67" s="2"/>
    </row>
    <row r="68" spans="1:16" ht="12.75">
      <c r="A68" t="s">
        <v>92</v>
      </c>
      <c r="B68" s="21">
        <v>169</v>
      </c>
      <c r="C68" s="18" t="s">
        <v>421</v>
      </c>
      <c r="D68" s="18">
        <v>39.57954755118473</v>
      </c>
      <c r="E68" s="18">
        <v>1.5363101987455197</v>
      </c>
      <c r="F68" s="19">
        <v>0.2824462547211714</v>
      </c>
      <c r="G68" s="19">
        <v>5.354752765380583E-05</v>
      </c>
      <c r="H68" s="19">
        <v>0.0022119231550354417</v>
      </c>
      <c r="I68" s="19">
        <f t="shared" si="0"/>
        <v>0.2824329893809475</v>
      </c>
      <c r="J68" s="18">
        <f>IF(E68&lt;&gt;0,10000*((F68/K!$F$14)-1),"")+0.8</f>
        <v>-11.178898415000438</v>
      </c>
      <c r="K68" s="18">
        <f>IF(E68&lt;&gt;0,10000*((F68/K!$F$14)-1)-10000*(((F68-G68)/K!$F$14)-1),"")</f>
        <v>1.8935773698680602</v>
      </c>
      <c r="L68" s="18">
        <f>IF(E68&lt;&gt;0,10000*((I68/(K!$F$14-(K!$E$14*(EXP((1000000*M68)*1.867*10^-11)-1))))-1),"")+0.8</f>
        <v>-4.526028695857854</v>
      </c>
      <c r="M68" s="36">
        <v>320.26170230361015</v>
      </c>
      <c r="N68" s="26"/>
      <c r="O68" s="26"/>
      <c r="P68" s="2"/>
    </row>
    <row r="69" spans="1:16" ht="12.75">
      <c r="A69" t="s">
        <v>92</v>
      </c>
      <c r="B69" s="21">
        <v>170</v>
      </c>
      <c r="C69" s="18" t="s">
        <v>422</v>
      </c>
      <c r="D69" s="18">
        <v>41.68544575403574</v>
      </c>
      <c r="E69" s="18">
        <v>1.544766187275985</v>
      </c>
      <c r="F69" s="19">
        <v>0.2825453541942847</v>
      </c>
      <c r="G69" s="19">
        <v>5.621764440090579E-05</v>
      </c>
      <c r="H69" s="19">
        <v>0.0026297325106431004</v>
      </c>
      <c r="I69" s="19">
        <f aca="true" t="shared" si="1" ref="I69:I132">IF(E69&lt;&gt;0,F69-(H69*(EXP((1000000*M69)*1.867*10^-11)-1)),"")</f>
        <v>0.28252942984386525</v>
      </c>
      <c r="J69" s="18">
        <f>IF(E69&lt;&gt;0,10000*((F69/K!$F$14)-1),"")+0.8</f>
        <v>-7.674487887096816</v>
      </c>
      <c r="K69" s="18">
        <f>IF(E69&lt;&gt;0,10000*((F69/K!$F$14)-1)-10000*(((F69-G69)/K!$F$14)-1),"")</f>
        <v>1.9879995191007804</v>
      </c>
      <c r="L69" s="18">
        <f>IF(E69&lt;&gt;0,10000*((I69/(K!$F$14-(K!$E$14*(EXP((1000000*M69)*1.867*10^-11)-1))))-1),"")+0.8</f>
        <v>-1.0439028457362116</v>
      </c>
      <c r="M69" s="36">
        <v>323.3658868686018</v>
      </c>
      <c r="N69" s="26"/>
      <c r="O69" s="26"/>
      <c r="P69" s="2"/>
    </row>
    <row r="70" spans="1:16" ht="12.75">
      <c r="A70" t="s">
        <v>92</v>
      </c>
      <c r="B70" s="21">
        <v>171</v>
      </c>
      <c r="C70" s="18" t="s">
        <v>423</v>
      </c>
      <c r="D70" s="18">
        <v>25.072818376753663</v>
      </c>
      <c r="E70" s="18">
        <v>1.6906771716845874</v>
      </c>
      <c r="F70" s="19">
        <v>0.2824570092899352</v>
      </c>
      <c r="G70" s="19">
        <v>5.2142047954577676E-05</v>
      </c>
      <c r="H70" s="19">
        <v>0.0015081262222153557</v>
      </c>
      <c r="I70" s="19">
        <f t="shared" si="1"/>
        <v>0.28244798738466365</v>
      </c>
      <c r="J70" s="18">
        <f>IF(E70&lt;&gt;0,10000*((F70/K!$F$14)-1),"")+0.8</f>
        <v>-10.798589389988367</v>
      </c>
      <c r="K70" s="18">
        <f>IF(E70&lt;&gt;0,10000*((F70/K!$F$14)-1)-10000*(((F70-G70)/K!$F$14)-1),"")</f>
        <v>1.8438760172767577</v>
      </c>
      <c r="L70" s="18">
        <f>IF(E70&lt;&gt;0,10000*((I70/(K!$F$14-(K!$E$14*(EXP((1000000*M70)*1.867*10^-11)-1))))-1),"")+0.8</f>
        <v>-4.013112610114745</v>
      </c>
      <c r="M70" s="36">
        <v>319.4629242946865</v>
      </c>
      <c r="N70" s="26"/>
      <c r="O70" s="26"/>
      <c r="P70" s="2"/>
    </row>
    <row r="71" spans="1:16" ht="12.75">
      <c r="A71" t="s">
        <v>92</v>
      </c>
      <c r="B71" s="21">
        <v>172</v>
      </c>
      <c r="C71" s="18" t="s">
        <v>424</v>
      </c>
      <c r="D71" s="18">
        <v>47.019084446925746</v>
      </c>
      <c r="E71" s="18">
        <v>1.9482917404964153</v>
      </c>
      <c r="F71" s="19">
        <v>0.282458421982417</v>
      </c>
      <c r="G71" s="19">
        <v>6.175650912096634E-05</v>
      </c>
      <c r="H71" s="19">
        <v>0.002643286784817519</v>
      </c>
      <c r="I71" s="19">
        <f t="shared" si="1"/>
        <v>0.282442559237833</v>
      </c>
      <c r="J71" s="18">
        <f>IF(E71&lt;&gt;0,10000*((F71/K!$F$14)-1),"")+0.8</f>
        <v>-10.748632974981431</v>
      </c>
      <c r="K71" s="18">
        <f>IF(E71&lt;&gt;0,10000*((F71/K!$F$14)-1)-10000*(((F71-G71)/K!$F$14)-1),"")</f>
        <v>2.1838679251373616</v>
      </c>
      <c r="L71" s="18">
        <f>IF(E71&lt;&gt;0,10000*((I71/(K!$F$14-(K!$E$14*(EXP((1000000*M71)*1.867*10^-11)-1))))-1),"")+0.8</f>
        <v>-4.182682758124524</v>
      </c>
      <c r="M71" s="35">
        <v>320.47181772468775</v>
      </c>
      <c r="N71" s="26"/>
      <c r="O71" s="26"/>
      <c r="P71" s="2"/>
    </row>
    <row r="72" spans="1:16" ht="12.75">
      <c r="A72" t="s">
        <v>92</v>
      </c>
      <c r="B72" s="21">
        <v>173</v>
      </c>
      <c r="C72" s="18" t="s">
        <v>425</v>
      </c>
      <c r="D72" s="18">
        <v>29.165565444188534</v>
      </c>
      <c r="E72" s="18">
        <v>1.9396293231182795</v>
      </c>
      <c r="F72" s="19">
        <v>0.2822941924410542</v>
      </c>
      <c r="G72" s="19">
        <v>4.936225926867464E-05</v>
      </c>
      <c r="H72" s="19">
        <v>0.0016673568718887167</v>
      </c>
      <c r="I72" s="19">
        <f t="shared" si="1"/>
        <v>0.2822788534982669</v>
      </c>
      <c r="J72" s="18">
        <f>IF(E72&lt;&gt;0,10000*((F72/K!$F$14)-1),"")+0.8</f>
        <v>-16.5562090968693</v>
      </c>
      <c r="K72" s="18">
        <f>IF(E72&lt;&gt;0,10000*((F72/K!$F$14)-1)-10000*(((F72-G72)/K!$F$14)-1),"")</f>
        <v>1.7455755881201647</v>
      </c>
      <c r="L72" s="18">
        <f>IF(E72&lt;&gt;0,10000*((I72/(K!$F$14-(K!$E$14*(EXP((1000000*M72)*1.867*10^-11)-1))))-1),"")+0.8</f>
        <v>-6.175512822442465</v>
      </c>
      <c r="M72" s="36">
        <v>490.4926489757755</v>
      </c>
      <c r="N72" s="26"/>
      <c r="O72" s="26"/>
      <c r="P72" s="2"/>
    </row>
    <row r="73" spans="1:16" ht="12.75">
      <c r="A73" t="s">
        <v>92</v>
      </c>
      <c r="B73" s="21">
        <v>174</v>
      </c>
      <c r="C73" s="18" t="s">
        <v>426</v>
      </c>
      <c r="D73" s="18">
        <v>22.560752233167538</v>
      </c>
      <c r="E73" s="18">
        <v>1.6474245299103951</v>
      </c>
      <c r="F73" s="19">
        <v>0.28260892855638303</v>
      </c>
      <c r="G73" s="19">
        <v>5.657616411180402E-05</v>
      </c>
      <c r="H73" s="19">
        <v>0.0014761122537901765</v>
      </c>
      <c r="I73" s="19">
        <f t="shared" si="1"/>
        <v>0.28259066654902865</v>
      </c>
      <c r="J73" s="18">
        <f>IF(E73&lt;&gt;0,10000*((F73/K!$F$14)-1),"")+0.8</f>
        <v>-5.426336036811997</v>
      </c>
      <c r="K73" s="18">
        <f>IF(E73&lt;&gt;0,10000*((F73/K!$F$14)-1)-10000*(((F73-G73)/K!$F$14)-1),"")</f>
        <v>2.0006776919501146</v>
      </c>
      <c r="L73" s="18">
        <f>IF(E73&lt;&gt;0,10000*((I73/(K!$F$14-(K!$E$14*(EXP((1000000*M73)*1.867*10^-11)-1))))-1),"")+0.8</f>
        <v>8.639216893172907</v>
      </c>
      <c r="M73" s="36">
        <v>658.5853677640198</v>
      </c>
      <c r="N73" s="26"/>
      <c r="O73" s="26"/>
      <c r="P73" s="2"/>
    </row>
    <row r="74" spans="1:16" ht="12.75">
      <c r="A74" t="s">
        <v>92</v>
      </c>
      <c r="B74" s="21">
        <v>175</v>
      </c>
      <c r="C74" s="18" t="s">
        <v>427</v>
      </c>
      <c r="D74" s="18">
        <v>12.899637469155172</v>
      </c>
      <c r="E74" s="18">
        <v>1.7270665711469535</v>
      </c>
      <c r="F74" s="19">
        <v>0.2823418016816149</v>
      </c>
      <c r="G74" s="19">
        <v>4.240115049234138E-05</v>
      </c>
      <c r="H74" s="19">
        <v>0.0006947606688540691</v>
      </c>
      <c r="I74" s="19">
        <f t="shared" si="1"/>
        <v>0.28233167830018124</v>
      </c>
      <c r="J74" s="18">
        <f>IF(E74&lt;&gt;0,10000*((F74/K!$F$14)-1),"")+0.8</f>
        <v>-14.872624728508832</v>
      </c>
      <c r="K74" s="18">
        <f>IF(E74&lt;&gt;0,10000*((F74/K!$F$14)-1)-10000*(((F74-G74)/K!$F$14)-1),"")</f>
        <v>1.4994129990053544</v>
      </c>
      <c r="L74" s="18">
        <f>IF(E74&lt;&gt;0,10000*((I74/(K!$F$14-(K!$E$14*(EXP((1000000*M74)*1.867*10^-11)-1))))-1),"")+0.8</f>
        <v>2.084648846575642</v>
      </c>
      <c r="M74" s="36">
        <v>774.8203916021642</v>
      </c>
      <c r="N74" s="26"/>
      <c r="O74" s="26"/>
      <c r="P74" s="2"/>
    </row>
    <row r="75" spans="1:16" ht="12.75">
      <c r="A75" t="s">
        <v>92</v>
      </c>
      <c r="B75" s="21">
        <v>176</v>
      </c>
      <c r="C75" s="18" t="s">
        <v>428</v>
      </c>
      <c r="D75" s="18">
        <v>10.44202816180112</v>
      </c>
      <c r="E75" s="18">
        <v>1.182377536738351</v>
      </c>
      <c r="F75" s="19">
        <v>0.28149809623812244</v>
      </c>
      <c r="G75" s="19">
        <v>6.847015886341515E-05</v>
      </c>
      <c r="H75" s="19">
        <v>0.0007064392787183802</v>
      </c>
      <c r="I75" s="19">
        <f t="shared" si="1"/>
        <v>0.28147796543157155</v>
      </c>
      <c r="J75" s="18">
        <f>IF(E75&lt;&gt;0,10000*((F75/K!$F$14)-1),"")+0.8</f>
        <v>-44.708204532686004</v>
      </c>
      <c r="K75" s="18">
        <f>IF(E75&lt;&gt;0,10000*((F75/K!$F$14)-1)-10000*(((F75-G75)/K!$F$14)-1),"")</f>
        <v>2.4212797306577585</v>
      </c>
      <c r="L75" s="18">
        <f>IF(E75&lt;&gt;0,10000*((I75/(K!$F$14-(K!$E$14*(EXP((1000000*M75)*1.867*10^-11)-1))))-1),"")+0.8</f>
        <v>-11.603458296416091</v>
      </c>
      <c r="M75" s="36">
        <v>1504.96498570644</v>
      </c>
      <c r="N75" s="26"/>
      <c r="O75" s="26"/>
      <c r="P75" s="2"/>
    </row>
    <row r="76" spans="1:16" ht="12.75">
      <c r="A76" t="s">
        <v>92</v>
      </c>
      <c r="B76" s="21">
        <v>177</v>
      </c>
      <c r="C76" s="18" t="s">
        <v>429</v>
      </c>
      <c r="D76" s="18">
        <v>39.07991672188486</v>
      </c>
      <c r="E76" s="18">
        <v>1.5878280535842295</v>
      </c>
      <c r="F76" s="19">
        <v>0.2811414408336245</v>
      </c>
      <c r="G76" s="19">
        <v>6.236189535606843E-05</v>
      </c>
      <c r="H76" s="19">
        <v>0.002159689023675215</v>
      </c>
      <c r="I76" s="19">
        <f t="shared" si="1"/>
        <v>0.2810242221849461</v>
      </c>
      <c r="J76" s="18">
        <f>IF(E76&lt;&gt;0,10000*((F76/K!$F$14)-1),"")+0.8</f>
        <v>-57.32045074439887</v>
      </c>
      <c r="K76" s="18">
        <f>IF(E76&lt;&gt;0,10000*((F76/K!$F$14)-1)-10000*(((F76-G76)/K!$F$14)-1),"")</f>
        <v>2.205275928923726</v>
      </c>
      <c r="L76" s="18">
        <f>IF(E76&lt;&gt;0,10000*((I76/(K!$F$14-(K!$E$14*(EXP((1000000*M76)*1.867*10^-11)-1))))-1),"")+0.8</f>
        <v>3.0382417905397743</v>
      </c>
      <c r="M76" s="36">
        <v>2830.958624244119</v>
      </c>
      <c r="N76" s="26"/>
      <c r="O76" s="26"/>
      <c r="P76" s="2"/>
    </row>
    <row r="77" spans="1:16" ht="12.75">
      <c r="A77" t="s">
        <v>92</v>
      </c>
      <c r="B77" s="21">
        <v>178</v>
      </c>
      <c r="C77" s="18" t="s">
        <v>426</v>
      </c>
      <c r="D77" s="18">
        <v>12.745048994080195</v>
      </c>
      <c r="E77" s="18">
        <v>1.696027639605735</v>
      </c>
      <c r="F77" s="19">
        <v>0.2822718001332663</v>
      </c>
      <c r="G77" s="19">
        <v>4.4280742374969274E-05</v>
      </c>
      <c r="H77" s="19">
        <v>0.0007190085643633156</v>
      </c>
      <c r="I77" s="19">
        <f t="shared" si="1"/>
        <v>0.2822629047801815</v>
      </c>
      <c r="J77" s="18">
        <f>IF(E77&lt;&gt;0,10000*((F77/K!$F$14)-1),"")+0.8</f>
        <v>-17.348058303435465</v>
      </c>
      <c r="K77" s="18">
        <f>IF(E77&lt;&gt;0,10000*((F77/K!$F$14)-1)-10000*(((F77-G77)/K!$F$14)-1),"")</f>
        <v>1.5658801695617193</v>
      </c>
      <c r="L77" s="18">
        <f>IF(E77&lt;&gt;0,10000*((I77/(K!$F$14-(K!$E$14*(EXP((1000000*M77)*1.867*10^-11)-1))))-1),"")+0.8</f>
        <v>-2.9683394501564218</v>
      </c>
      <c r="M77" s="36">
        <v>658.5853677640198</v>
      </c>
      <c r="N77" s="26"/>
      <c r="O77" s="26"/>
      <c r="P77" s="2"/>
    </row>
    <row r="78" ht="12.75">
      <c r="P78" s="2"/>
    </row>
    <row r="79" spans="1:16" ht="12.75">
      <c r="A79" t="s">
        <v>93</v>
      </c>
      <c r="B79" s="21">
        <v>669</v>
      </c>
      <c r="C79" s="18" t="s">
        <v>176</v>
      </c>
      <c r="D79" s="18">
        <v>12.430849896372395</v>
      </c>
      <c r="E79" s="18">
        <v>2.3630183238351257</v>
      </c>
      <c r="F79" s="19">
        <v>0.2830482435924999</v>
      </c>
      <c r="G79" s="19">
        <v>4.4186515789832015E-05</v>
      </c>
      <c r="H79" s="19">
        <v>0.0008321732147331407</v>
      </c>
      <c r="I79" s="19">
        <f t="shared" si="1"/>
        <v>0.28304811842009897</v>
      </c>
      <c r="J79" s="18">
        <f>IF(E79&lt;&gt;0,10000*((F79/K!$F$14)-1),"")+0.8</f>
        <v>10.108965910495016</v>
      </c>
      <c r="K79" s="18">
        <f>IF(E79&lt;&gt;0,10000*((F79/K!$F$14)-1)-10000*(((F79-G79)/K!$F$14)-1),"")</f>
        <v>1.5625480768033384</v>
      </c>
      <c r="L79" s="18">
        <f>IF(E79&lt;&gt;0,10000*((I79/(K!$F$14-(K!$E$14*(EXP((1000000*M79)*1.867*10^-11)-1))))-1),"")+0.8</f>
        <v>10.283430878181044</v>
      </c>
      <c r="M79" s="35">
        <v>8.055970574613003</v>
      </c>
      <c r="N79" s="20"/>
      <c r="P79" s="2"/>
    </row>
    <row r="80" spans="1:16" ht="12.75">
      <c r="A80" t="s">
        <v>93</v>
      </c>
      <c r="B80" s="21">
        <v>670</v>
      </c>
      <c r="C80" s="18" t="s">
        <v>177</v>
      </c>
      <c r="D80" s="18">
        <v>21.01302687769639</v>
      </c>
      <c r="E80" s="18">
        <v>1.6417691647858426</v>
      </c>
      <c r="F80" s="19">
        <v>0.2829938800281585</v>
      </c>
      <c r="G80" s="19">
        <v>6.326652091176339E-05</v>
      </c>
      <c r="H80" s="19">
        <v>0.0014092981600175374</v>
      </c>
      <c r="I80" s="19">
        <f t="shared" si="1"/>
        <v>0.28299372139670453</v>
      </c>
      <c r="J80" s="18">
        <f>IF(E80&lt;&gt;0,10000*((F80/K!$F$14)-1),"")+0.8</f>
        <v>8.186531398712038</v>
      </c>
      <c r="K80" s="18">
        <f>IF(E80&lt;&gt;0,10000*((F80/K!$F$14)-1)-10000*(((F80-G80)/K!$F$14)-1),"")</f>
        <v>2.23726579952066</v>
      </c>
      <c r="L80" s="18">
        <f>IF(E80&lt;&gt;0,10000*((I80/(K!$F$14-(K!$E$14*(EXP((1000000*M80)*1.867*10^-11)-1))))-1),"")+0.8</f>
        <v>8.314764756095805</v>
      </c>
      <c r="M80" s="35">
        <v>6.028616543587824</v>
      </c>
      <c r="N80" s="20"/>
      <c r="P80" s="2"/>
    </row>
    <row r="81" spans="1:16" ht="12.75">
      <c r="A81" t="s">
        <v>93</v>
      </c>
      <c r="B81" s="21">
        <v>671</v>
      </c>
      <c r="C81" s="18" t="s">
        <v>178</v>
      </c>
      <c r="D81" s="18">
        <v>16.265538950134033</v>
      </c>
      <c r="E81" s="18">
        <v>2.4323619198924735</v>
      </c>
      <c r="F81" s="19">
        <v>0.28293531546927186</v>
      </c>
      <c r="G81" s="19">
        <v>4.008728832059053E-05</v>
      </c>
      <c r="H81" s="19">
        <v>0.0010147078896498463</v>
      </c>
      <c r="I81" s="19">
        <f t="shared" si="1"/>
        <v>0.28293508917480986</v>
      </c>
      <c r="J81" s="18">
        <f>IF(E81&lt;&gt;0,10000*((F81/K!$F$14)-1),"")+0.8</f>
        <v>6.115538987988866</v>
      </c>
      <c r="K81" s="18">
        <f>IF(E81&lt;&gt;0,10000*((F81/K!$F$14)-1)-10000*(((F81-G81)/K!$F$14)-1),"")</f>
        <v>1.4175889216394566</v>
      </c>
      <c r="L81" s="18">
        <f>IF(E81&lt;&gt;0,10000*((I81/(K!$F$14-(K!$E$14*(EXP((1000000*M81)*1.867*10^-11)-1))))-1),"")+0.8</f>
        <v>6.372665951267819</v>
      </c>
      <c r="M81" s="35">
        <v>11.9437347055833</v>
      </c>
      <c r="N81" s="20"/>
      <c r="P81" s="2"/>
    </row>
    <row r="82" spans="1:16" ht="12.75">
      <c r="A82" t="s">
        <v>93</v>
      </c>
      <c r="B82" s="21">
        <v>672</v>
      </c>
      <c r="C82" s="18" t="s">
        <v>179</v>
      </c>
      <c r="D82" s="18">
        <v>14.646132108841048</v>
      </c>
      <c r="E82" s="18">
        <v>2.2205260783154124</v>
      </c>
      <c r="F82" s="19">
        <v>0.28272952643445715</v>
      </c>
      <c r="G82" s="19">
        <v>4.265537609202058E-05</v>
      </c>
      <c r="H82" s="19">
        <v>0.0009365725018491207</v>
      </c>
      <c r="I82" s="19">
        <f t="shared" si="1"/>
        <v>0.2827292815929503</v>
      </c>
      <c r="J82" s="18">
        <f>IF(E82&lt;&gt;0,10000*((F82/K!$F$14)-1),"")+0.8</f>
        <v>-1.1616869898642086</v>
      </c>
      <c r="K82" s="18">
        <f>IF(E82&lt;&gt;0,10000*((F82/K!$F$14)-1)-10000*(((F82-G82)/K!$F$14)-1),"")</f>
        <v>1.5084030656498104</v>
      </c>
      <c r="L82" s="18">
        <f>IF(E82&lt;&gt;0,10000*((I82/(K!$F$14-(K!$E$14*(EXP((1000000*M82)*1.867*10^-11)-1))))-1),"")+0.8</f>
        <v>-0.8597788165773064</v>
      </c>
      <c r="M82" s="35">
        <v>14.000468281814776</v>
      </c>
      <c r="N82" s="20"/>
      <c r="P82" s="2"/>
    </row>
    <row r="83" spans="1:16" ht="12.75">
      <c r="A83" t="s">
        <v>93</v>
      </c>
      <c r="B83" s="21">
        <v>673</v>
      </c>
      <c r="C83" s="18" t="s">
        <v>180</v>
      </c>
      <c r="D83" s="18">
        <v>26.724965403814092</v>
      </c>
      <c r="E83" s="18">
        <v>3.5211533123655907</v>
      </c>
      <c r="F83" s="19">
        <v>0.28250376875403693</v>
      </c>
      <c r="G83" s="19">
        <v>3.534558194002508E-05</v>
      </c>
      <c r="H83" s="19">
        <v>0.0016894165738705193</v>
      </c>
      <c r="I83" s="19">
        <f t="shared" si="1"/>
        <v>0.2825032973495639</v>
      </c>
      <c r="J83" s="18">
        <f>IF(E83&lt;&gt;0,10000*((F83/K!$F$14)-1),"")+0.8</f>
        <v>-9.145055288048676</v>
      </c>
      <c r="K83" s="18">
        <f>IF(E83&lt;&gt;0,10000*((F83/K!$F$14)-1)-10000*(((F83-G83)/K!$F$14)-1),"")</f>
        <v>1.2499100709018052</v>
      </c>
      <c r="L83" s="18">
        <f>IF(E83&lt;&gt;0,10000*((I83/(K!$F$14-(K!$E$14*(EXP((1000000*M83)*1.867*10^-11)-1))))-1),"")+0.8</f>
        <v>-8.830501651572975</v>
      </c>
      <c r="M83" s="35">
        <v>14.94349030922675</v>
      </c>
      <c r="N83" s="20"/>
      <c r="P83" s="2"/>
    </row>
    <row r="84" spans="1:16" ht="12.75">
      <c r="A84" t="s">
        <v>93</v>
      </c>
      <c r="B84" s="21">
        <v>674</v>
      </c>
      <c r="C84" s="18" t="s">
        <v>181</v>
      </c>
      <c r="D84" s="18">
        <v>35.63332366476438</v>
      </c>
      <c r="E84" s="18">
        <v>2.35688481344086</v>
      </c>
      <c r="F84" s="19">
        <v>0.28299811973239003</v>
      </c>
      <c r="G84" s="19">
        <v>3.4437437478985576E-05</v>
      </c>
      <c r="H84" s="19">
        <v>0.0021971474625748226</v>
      </c>
      <c r="I84" s="19">
        <f t="shared" si="1"/>
        <v>0.2829974586939146</v>
      </c>
      <c r="J84" s="18">
        <f>IF(E84&lt;&gt;0,10000*((F84/K!$F$14)-1),"")+0.8</f>
        <v>8.336458171049088</v>
      </c>
      <c r="K84" s="18">
        <f>IF(E84&lt;&gt;0,10000*((F84/K!$F$14)-1)-10000*(((F84-G84)/K!$F$14)-1),"")</f>
        <v>1.2177957628223268</v>
      </c>
      <c r="L84" s="18">
        <f>IF(E84&lt;&gt;0,10000*((I84/(K!$F$14-(K!$E$14*(EXP((1000000*M84)*1.867*10^-11)-1))))-1),"")+0.8</f>
        <v>8.670842450723448</v>
      </c>
      <c r="M84" s="35">
        <v>16.11231304535947</v>
      </c>
      <c r="N84" s="20"/>
      <c r="P84" s="2"/>
    </row>
    <row r="85" spans="1:16" ht="12.75">
      <c r="A85" t="s">
        <v>93</v>
      </c>
      <c r="B85" s="21">
        <v>675</v>
      </c>
      <c r="C85" s="18" t="s">
        <v>182</v>
      </c>
      <c r="D85" s="18">
        <v>22.570271034846492</v>
      </c>
      <c r="E85" s="18">
        <v>2.326853566487455</v>
      </c>
      <c r="F85" s="19">
        <v>0.2829086772263258</v>
      </c>
      <c r="G85" s="19">
        <v>3.624417116646899E-05</v>
      </c>
      <c r="H85" s="19">
        <v>0.0013980114811404992</v>
      </c>
      <c r="I85" s="19">
        <f t="shared" si="1"/>
        <v>0.28290823549624117</v>
      </c>
      <c r="J85" s="18">
        <f>IF(E85&lt;&gt;0,10000*((F85/K!$F$14)-1),"")+0.8</f>
        <v>5.173542667601704</v>
      </c>
      <c r="K85" s="18">
        <f>IF(E85&lt;&gt;0,10000*((F85/K!$F$14)-1)-10000*(((F85-G85)/K!$F$14)-1),"")</f>
        <v>1.2816864814779727</v>
      </c>
      <c r="L85" s="18">
        <f>IF(E85&lt;&gt;0,10000*((I85/(K!$F$14-(K!$E$14*(EXP((1000000*M85)*1.867*10^-11)-1))))-1),"")+0.8</f>
        <v>5.53352982586217</v>
      </c>
      <c r="M85" s="35">
        <v>16.92128418941684</v>
      </c>
      <c r="N85" s="20"/>
      <c r="P85" s="2"/>
    </row>
    <row r="86" spans="1:16" ht="12.75">
      <c r="A86" t="s">
        <v>93</v>
      </c>
      <c r="B86" s="21">
        <v>676</v>
      </c>
      <c r="C86" s="18" t="s">
        <v>183</v>
      </c>
      <c r="D86" s="18">
        <v>16.869215696808787</v>
      </c>
      <c r="E86" s="18">
        <v>2.49565127670251</v>
      </c>
      <c r="F86" s="19">
        <v>0.28291364296364646</v>
      </c>
      <c r="G86" s="19">
        <v>3.523689392914928E-05</v>
      </c>
      <c r="H86" s="19">
        <v>0.0009875767209577776</v>
      </c>
      <c r="I86" s="19">
        <f t="shared" si="1"/>
        <v>0.2829121328383562</v>
      </c>
      <c r="J86" s="18">
        <f>IF(E86&lt;&gt;0,10000*((F86/K!$F$14)-1),"")+0.8</f>
        <v>5.349143824688073</v>
      </c>
      <c r="K86" s="18">
        <f>IF(E86&lt;&gt;0,10000*((F86/K!$F$14)-1)-10000*(((F86-G86)/K!$F$14)-1),"")</f>
        <v>1.2460665851854458</v>
      </c>
      <c r="L86" s="18">
        <f>IF(E86&lt;&gt;0,10000*((I86/(K!$F$14-(K!$E$14*(EXP((1000000*M86)*1.867*10^-11)-1))))-1),"")+0.8</f>
        <v>7.113764050878134</v>
      </c>
      <c r="M86" s="35">
        <v>81.84006871626521</v>
      </c>
      <c r="N86" s="20"/>
      <c r="P86" s="2"/>
    </row>
    <row r="87" spans="1:16" ht="12.75">
      <c r="A87" t="s">
        <v>93</v>
      </c>
      <c r="B87" s="21">
        <v>677</v>
      </c>
      <c r="C87" s="18" t="s">
        <v>184</v>
      </c>
      <c r="D87" s="18">
        <v>22.41979892776483</v>
      </c>
      <c r="E87" s="18">
        <v>2.605553235663082</v>
      </c>
      <c r="F87" s="19">
        <v>0.2829993157343725</v>
      </c>
      <c r="G87" s="19">
        <v>3.504942802515108E-05</v>
      </c>
      <c r="H87" s="19">
        <v>0.0013539724723955228</v>
      </c>
      <c r="I87" s="19">
        <f t="shared" si="1"/>
        <v>0.28299724514276126</v>
      </c>
      <c r="J87" s="18">
        <f>IF(E87&lt;&gt;0,10000*((F87/K!$F$14)-1),"")+0.8</f>
        <v>8.378751856445188</v>
      </c>
      <c r="K87" s="18">
        <f>IF(E87&lt;&gt;0,10000*((F87/K!$F$14)-1)-10000*(((F87-G87)/K!$F$14)-1),"")</f>
        <v>1.2394373119195556</v>
      </c>
      <c r="L87" s="18">
        <f>IF(E87&lt;&gt;0,10000*((I87/(K!$F$14-(K!$E$14*(EXP((1000000*M87)*1.867*10^-11)-1))))-1),"")+0.8</f>
        <v>10.124277419342498</v>
      </c>
      <c r="M87" s="35">
        <v>81.84806786133584</v>
      </c>
      <c r="N87" s="20"/>
      <c r="P87" s="2"/>
    </row>
    <row r="88" spans="1:16" ht="12.75">
      <c r="A88" t="s">
        <v>93</v>
      </c>
      <c r="B88" s="21">
        <v>678</v>
      </c>
      <c r="C88" s="18" t="s">
        <v>185</v>
      </c>
      <c r="D88" s="18">
        <v>16.668702607400114</v>
      </c>
      <c r="E88" s="18">
        <v>2.674413522580645</v>
      </c>
      <c r="F88" s="19">
        <v>0.28293428077080923</v>
      </c>
      <c r="G88" s="19">
        <v>3.148869396534782E-05</v>
      </c>
      <c r="H88" s="19">
        <v>0.0009994449747412959</v>
      </c>
      <c r="I88" s="19">
        <f t="shared" si="1"/>
        <v>0.28293270826668315</v>
      </c>
      <c r="J88" s="18">
        <f>IF(E88&lt;&gt;0,10000*((F88/K!$F$14)-1),"")+0.8</f>
        <v>6.07894940711926</v>
      </c>
      <c r="K88" s="18">
        <f>IF(E88&lt;&gt;0,10000*((F88/K!$F$14)-1)-10000*(((F88-G88)/K!$F$14)-1),"")</f>
        <v>1.1135206593482216</v>
      </c>
      <c r="L88" s="18">
        <f>IF(E88&lt;&gt;0,10000*((I88/(K!$F$14-(K!$E$14*(EXP((1000000*M88)*1.867*10^-11)-1))))-1),"")+0.8</f>
        <v>7.894126295108527</v>
      </c>
      <c r="M88" s="35">
        <v>84.20679854628129</v>
      </c>
      <c r="N88" s="20"/>
      <c r="P88" s="2"/>
    </row>
    <row r="89" spans="1:16" ht="12.75">
      <c r="A89" t="s">
        <v>93</v>
      </c>
      <c r="B89" s="21">
        <v>679</v>
      </c>
      <c r="C89" s="18" t="s">
        <v>186</v>
      </c>
      <c r="D89" s="18">
        <v>21.711018597636205</v>
      </c>
      <c r="E89" s="18">
        <v>2.3695607222222224</v>
      </c>
      <c r="F89" s="19">
        <v>0.2829754580911212</v>
      </c>
      <c r="G89" s="19">
        <v>3.732948292580826E-05</v>
      </c>
      <c r="H89" s="19">
        <v>0.0013036497000656377</v>
      </c>
      <c r="I89" s="19">
        <f t="shared" si="1"/>
        <v>0.2829733941241343</v>
      </c>
      <c r="J89" s="18">
        <f>IF(E89&lt;&gt;0,10000*((F89/K!$F$14)-1),"")+0.8</f>
        <v>7.535084644560185</v>
      </c>
      <c r="K89" s="18">
        <f>IF(E89&lt;&gt;0,10000*((F89/K!$F$14)-1)-10000*(((F89-G89)/K!$F$14)-1),"")</f>
        <v>1.3200658778167451</v>
      </c>
      <c r="L89" s="18">
        <f>IF(E89&lt;&gt;0,10000*((I89/(K!$F$14-(K!$E$14*(EXP((1000000*M89)*1.867*10^-11)-1))))-1),"")+0.8</f>
        <v>9.34486063309068</v>
      </c>
      <c r="M89" s="35">
        <v>84.73326743393359</v>
      </c>
      <c r="N89" s="20"/>
      <c r="P89" s="2"/>
    </row>
    <row r="90" spans="1:16" ht="12.75">
      <c r="A90" t="s">
        <v>93</v>
      </c>
      <c r="B90" s="21">
        <v>680</v>
      </c>
      <c r="C90" s="18" t="s">
        <v>187</v>
      </c>
      <c r="D90" s="18">
        <v>27.41976876003479</v>
      </c>
      <c r="E90" s="18">
        <v>2.4909633369175626</v>
      </c>
      <c r="F90" s="19">
        <v>0.28291601622920587</v>
      </c>
      <c r="G90" s="19">
        <v>3.812321025257291E-05</v>
      </c>
      <c r="H90" s="19">
        <v>0.0015721814143726635</v>
      </c>
      <c r="I90" s="19">
        <f t="shared" si="1"/>
        <v>0.2829128521192829</v>
      </c>
      <c r="J90" s="18">
        <f>IF(E90&lt;&gt;0,10000*((F90/K!$F$14)-1),"")+0.8</f>
        <v>5.433068557591269</v>
      </c>
      <c r="K90" s="18">
        <f>IF(E90&lt;&gt;0,10000*((F90/K!$F$14)-1)-10000*(((F90-G90)/K!$F$14)-1),"")</f>
        <v>1.348134103738019</v>
      </c>
      <c r="L90" s="18">
        <f>IF(E90&lt;&gt;0,10000*((I90/(K!$F$14-(K!$E$14*(EXP((1000000*M90)*1.867*10^-11)-1))))-1),"")+0.8</f>
        <v>7.714118519232293</v>
      </c>
      <c r="M90" s="35">
        <v>107.68815366218709</v>
      </c>
      <c r="N90" s="20"/>
      <c r="P90" s="2"/>
    </row>
    <row r="91" spans="1:16" ht="12.75">
      <c r="A91" t="s">
        <v>93</v>
      </c>
      <c r="B91" s="21">
        <v>681</v>
      </c>
      <c r="C91" s="18" t="s">
        <v>188</v>
      </c>
      <c r="D91" s="18">
        <v>13.073272493242431</v>
      </c>
      <c r="E91" s="18">
        <v>2.55174035107527</v>
      </c>
      <c r="F91" s="19">
        <v>0.28284974013042036</v>
      </c>
      <c r="G91" s="19">
        <v>4.33096613619893E-05</v>
      </c>
      <c r="H91" s="19">
        <v>0.0008054660862538958</v>
      </c>
      <c r="I91" s="19">
        <f t="shared" si="1"/>
        <v>0.282847375344718</v>
      </c>
      <c r="J91" s="18">
        <f>IF(E91&lt;&gt;0,10000*((F91/K!$F$14)-1),"")+0.8</f>
        <v>3.08937639621396</v>
      </c>
      <c r="K91" s="18">
        <f>IF(E91&lt;&gt;0,10000*((F91/K!$F$14)-1)-10000*(((F91-G91)/K!$F$14)-1),"")</f>
        <v>1.5315402642279707</v>
      </c>
      <c r="L91" s="18">
        <f>IF(E91&lt;&gt;0,10000*((I91/(K!$F$14-(K!$E$14*(EXP((1000000*M91)*1.867*10^-11)-1))))-1),"")+0.8</f>
        <v>6.496147916178784</v>
      </c>
      <c r="M91" s="35">
        <v>157.02307022591722</v>
      </c>
      <c r="N91" s="20"/>
      <c r="P91" s="2"/>
    </row>
    <row r="92" spans="1:16" ht="12.75">
      <c r="A92" t="s">
        <v>93</v>
      </c>
      <c r="B92" s="21">
        <v>682</v>
      </c>
      <c r="C92" s="18" t="s">
        <v>189</v>
      </c>
      <c r="D92" s="18">
        <v>19.63955620589066</v>
      </c>
      <c r="E92" s="18">
        <v>2.026713930824373</v>
      </c>
      <c r="F92" s="19">
        <v>0.2826750832434019</v>
      </c>
      <c r="G92" s="19">
        <v>3.657636734224707E-05</v>
      </c>
      <c r="H92" s="19">
        <v>0.0011585859623422917</v>
      </c>
      <c r="I92" s="19">
        <f t="shared" si="1"/>
        <v>0.28267023373724426</v>
      </c>
      <c r="J92" s="18">
        <f>IF(E92&lt;&gt;0,10000*((F92/K!$F$14)-1),"")+0.8</f>
        <v>-3.0869373056604763</v>
      </c>
      <c r="K92" s="18">
        <f>IF(E92&lt;&gt;0,10000*((F92/K!$F$14)-1)-10000*(((F92-G92)/K!$F$14)-1),"")</f>
        <v>1.293433786877518</v>
      </c>
      <c r="L92" s="18">
        <f>IF(E92&lt;&gt;0,10000*((I92/(K!$F$14-(K!$E$14*(EXP((1000000*M92)*1.867*10^-11)-1))))-1),"")+0.8</f>
        <v>1.7154129664135092</v>
      </c>
      <c r="M92" s="35">
        <v>223.72658861773056</v>
      </c>
      <c r="N92" s="20"/>
      <c r="P92" s="2"/>
    </row>
    <row r="93" spans="1:16" ht="12.75">
      <c r="A93" t="s">
        <v>93</v>
      </c>
      <c r="B93" s="21">
        <v>683</v>
      </c>
      <c r="C93" s="18" t="s">
        <v>190</v>
      </c>
      <c r="D93" s="18">
        <v>7.633915943345505</v>
      </c>
      <c r="E93" s="18">
        <v>2.5187329519713266</v>
      </c>
      <c r="F93" s="19">
        <v>0.28242451124415296</v>
      </c>
      <c r="G93" s="19">
        <v>3.529209274020475E-05</v>
      </c>
      <c r="H93" s="19">
        <v>0.00047960516710335695</v>
      </c>
      <c r="I93" s="19">
        <f t="shared" si="1"/>
        <v>0.2824221048721805</v>
      </c>
      <c r="J93" s="18">
        <f>IF(E93&lt;&gt;0,10000*((F93/K!$F$14)-1),"")+0.8</f>
        <v>-11.94780330806191</v>
      </c>
      <c r="K93" s="18">
        <f>IF(E93&lt;&gt;0,10000*((F93/K!$F$14)-1)-10000*(((F93-G93)/K!$F$14)-1),"")</f>
        <v>1.248018556155861</v>
      </c>
      <c r="L93" s="18">
        <f>IF(E93&lt;&gt;0,10000*((I93/(K!$F$14-(K!$E$14*(EXP((1000000*M93)*1.867*10^-11)-1))))-1),"")+0.8</f>
        <v>-6.0754115740632395</v>
      </c>
      <c r="M93" s="35">
        <v>268.0694634815786</v>
      </c>
      <c r="N93" s="20"/>
      <c r="P93" s="2"/>
    </row>
    <row r="94" spans="1:16" ht="12.75">
      <c r="A94" t="s">
        <v>93</v>
      </c>
      <c r="B94" s="21">
        <v>684</v>
      </c>
      <c r="C94" s="18" t="s">
        <v>191</v>
      </c>
      <c r="D94" s="18">
        <v>22.80797579691405</v>
      </c>
      <c r="E94" s="18">
        <v>1.6969613707849458</v>
      </c>
      <c r="F94" s="19">
        <v>0.2832029800370257</v>
      </c>
      <c r="G94" s="19">
        <v>5.139704584117442E-05</v>
      </c>
      <c r="H94" s="19">
        <v>0.0016744746508962234</v>
      </c>
      <c r="I94" s="19">
        <f t="shared" si="1"/>
        <v>0.28319328099441693</v>
      </c>
      <c r="J94" s="18">
        <f>IF(E94&lt;&gt;0,10000*((F94/K!$F$14)-1),"")+0.8</f>
        <v>15.580841877246598</v>
      </c>
      <c r="K94" s="18">
        <f>IF(E94&lt;&gt;0,10000*((F94/K!$F$14)-1)-10000*(((F94-G94)/K!$F$14)-1),"")</f>
        <v>1.8175308393719725</v>
      </c>
      <c r="L94" s="18">
        <f>IF(E94&lt;&gt;0,10000*((I94/(K!$F$14-(K!$E$14*(EXP((1000000*M94)*1.867*10^-11)-1))))-1),"")+0.8</f>
        <v>22.134835852349077</v>
      </c>
      <c r="M94" s="35">
        <v>309.35078132811594</v>
      </c>
      <c r="N94" s="20"/>
      <c r="P94" s="2"/>
    </row>
    <row r="95" spans="1:16" ht="12.75">
      <c r="A95" t="s">
        <v>93</v>
      </c>
      <c r="B95" s="21">
        <v>685</v>
      </c>
      <c r="C95" s="18" t="s">
        <v>201</v>
      </c>
      <c r="D95" s="18">
        <v>32.92597136265315</v>
      </c>
      <c r="E95" s="18">
        <v>2.147688718637993</v>
      </c>
      <c r="F95" s="19">
        <v>0.2826205966170979</v>
      </c>
      <c r="G95" s="19">
        <v>3.7326167236896276E-05</v>
      </c>
      <c r="H95" s="19">
        <v>0.001989107172536689</v>
      </c>
      <c r="I95" s="19">
        <f t="shared" si="1"/>
        <v>0.2826084969020333</v>
      </c>
      <c r="J95" s="18">
        <f>IF(E95&lt;&gt;0,10000*((F95/K!$F$14)-1),"")+0.8</f>
        <v>-5.013723602812182</v>
      </c>
      <c r="K95" s="18">
        <f>IF(E95&lt;&gt;0,10000*((F95/K!$F$14)-1)-10000*(((F95-G95)/K!$F$14)-1),"")</f>
        <v>1.3199486265857985</v>
      </c>
      <c r="L95" s="18">
        <f>IF(E95&lt;&gt;0,10000*((I95/(K!$F$14-(K!$E$14*(EXP((1000000*M95)*1.867*10^-11)-1))))-1),"")+0.8</f>
        <v>1.7868086395226073</v>
      </c>
      <c r="M95" s="35">
        <v>324.8292082798389</v>
      </c>
      <c r="N95" s="20"/>
      <c r="P95" s="2"/>
    </row>
    <row r="96" ht="12.75">
      <c r="P96" s="2"/>
    </row>
    <row r="97" spans="1:16" ht="12.75">
      <c r="A97" t="s">
        <v>99</v>
      </c>
      <c r="B97" s="21">
        <v>516</v>
      </c>
      <c r="C97" s="18" t="s">
        <v>251</v>
      </c>
      <c r="D97" s="18">
        <v>83.94817215277271</v>
      </c>
      <c r="E97" s="18">
        <v>1.4683004494623655</v>
      </c>
      <c r="F97" s="19">
        <v>0.2829592790764475</v>
      </c>
      <c r="G97" s="19">
        <v>6.379355037848174E-05</v>
      </c>
      <c r="H97" s="19">
        <v>0.004869506645155433</v>
      </c>
      <c r="I97" s="19">
        <f t="shared" si="1"/>
        <v>0.2829579245552281</v>
      </c>
      <c r="J97" s="18">
        <f>IF(E97&lt;&gt;0,10000*((F97/K!$F$14)-1),"")+0.8</f>
        <v>6.962953354933442</v>
      </c>
      <c r="K97" s="18">
        <f>IF(E97&lt;&gt;0,10000*((F97/K!$F$14)-1)-10000*(((F97-G97)/K!$F$14)-1),"")</f>
        <v>2.255902907808416</v>
      </c>
      <c r="L97" s="18">
        <f>IF(E97&lt;&gt;0,10000*((I97/(K!$F$14-(K!$E$14*(EXP((1000000*M97)*1.867*10^-11)-1))))-1),"")+0.8</f>
        <v>7.245776419652382</v>
      </c>
      <c r="M97" s="35">
        <v>14.896908031737885</v>
      </c>
      <c r="P97" s="2"/>
    </row>
    <row r="98" spans="1:16" ht="12.75">
      <c r="A98" t="s">
        <v>99</v>
      </c>
      <c r="B98" s="21">
        <v>517</v>
      </c>
      <c r="C98" s="18" t="s">
        <v>252</v>
      </c>
      <c r="D98" s="18">
        <v>33.20929333807242</v>
      </c>
      <c r="E98" s="18">
        <v>1.7678844442652324</v>
      </c>
      <c r="F98" s="19">
        <v>0.28288841935690784</v>
      </c>
      <c r="G98" s="19">
        <v>5.0209965556618756E-05</v>
      </c>
      <c r="H98" s="19">
        <v>0.001908358422564628</v>
      </c>
      <c r="I98" s="19">
        <f t="shared" si="1"/>
        <v>0.28288469234857266</v>
      </c>
      <c r="J98" s="18">
        <f>IF(E98&lt;&gt;0,10000*((F98/K!$F$14)-1),"")+0.8</f>
        <v>4.457172654414342</v>
      </c>
      <c r="K98" s="18">
        <f>IF(E98&lt;&gt;0,10000*((F98/K!$F$14)-1)-10000*(((F98-G98)/K!$F$14)-1),"")</f>
        <v>1.775552648006773</v>
      </c>
      <c r="L98" s="18">
        <f>IF(E98&lt;&gt;0,10000*((I98/(K!$F$14-(K!$E$14*(EXP((1000000*M98)*1.867*10^-11)-1))))-1),"")+0.8</f>
        <v>6.6472423463062915</v>
      </c>
      <c r="M98" s="35">
        <v>104.50386624420277</v>
      </c>
      <c r="P98" s="2"/>
    </row>
    <row r="99" spans="1:16" ht="12.75">
      <c r="A99" t="s">
        <v>99</v>
      </c>
      <c r="B99" s="21">
        <v>518</v>
      </c>
      <c r="C99" s="18" t="s">
        <v>253</v>
      </c>
      <c r="D99" s="18">
        <v>26.75197871323695</v>
      </c>
      <c r="E99" s="18">
        <v>1.7992660059139793</v>
      </c>
      <c r="F99" s="19">
        <v>0.2829011297077076</v>
      </c>
      <c r="G99" s="19">
        <v>4.4049057994006994E-05</v>
      </c>
      <c r="H99" s="19">
        <v>0.0015557576273225926</v>
      </c>
      <c r="I99" s="19">
        <f t="shared" si="1"/>
        <v>0.2828977640644918</v>
      </c>
      <c r="J99" s="18">
        <f>IF(E99&lt;&gt;0,10000*((F99/K!$F$14)-1),"")+0.8</f>
        <v>4.906643128438669</v>
      </c>
      <c r="K99" s="18">
        <f>IF(E99&lt;&gt;0,10000*((F99/K!$F$14)-1)-10000*(((F99-G99)/K!$F$14)-1),"")</f>
        <v>1.5576872179901002</v>
      </c>
      <c r="L99" s="18">
        <f>IF(E99&lt;&gt;0,10000*((I99/(K!$F$14-(K!$E$14*(EXP((1000000*M99)*1.867*10^-11)-1))))-1),"")+0.8</f>
        <v>7.359760856128527</v>
      </c>
      <c r="M99" s="35">
        <v>115.7477284705674</v>
      </c>
      <c r="P99" s="2"/>
    </row>
    <row r="100" spans="1:16" ht="12.75">
      <c r="A100" t="s">
        <v>99</v>
      </c>
      <c r="B100" s="21">
        <v>519</v>
      </c>
      <c r="C100" s="18" t="s">
        <v>254</v>
      </c>
      <c r="D100" s="18">
        <v>12.79607126079794</v>
      </c>
      <c r="E100" s="18">
        <v>1.8218760446236564</v>
      </c>
      <c r="F100" s="19">
        <v>0.28300083304367574</v>
      </c>
      <c r="G100" s="19">
        <v>4.030279211611607E-05</v>
      </c>
      <c r="H100" s="19">
        <v>0.0007835430349823455</v>
      </c>
      <c r="I100" s="19">
        <f t="shared" si="1"/>
        <v>0.28299901525128235</v>
      </c>
      <c r="J100" s="18">
        <f>IF(E100&lt;&gt;0,10000*((F100/K!$F$14)-1),"")+0.8</f>
        <v>8.432407789512908</v>
      </c>
      <c r="K100" s="18">
        <f>IF(E100&lt;&gt;0,10000*((F100/K!$F$14)-1)-10000*(((F100-G100)/K!$F$14)-1),"")</f>
        <v>1.4252096863742736</v>
      </c>
      <c r="L100" s="18">
        <f>IF(E100&lt;&gt;0,10000*((I100/(K!$F$14-(K!$E$14*(EXP((1000000*M100)*1.867*10^-11)-1))))-1),"")+0.8</f>
        <v>11.127513060350847</v>
      </c>
      <c r="M100" s="35">
        <v>124.11772929304364</v>
      </c>
      <c r="P100" s="2"/>
    </row>
    <row r="101" spans="1:16" ht="12.75">
      <c r="A101" t="s">
        <v>99</v>
      </c>
      <c r="B101" s="21">
        <v>520</v>
      </c>
      <c r="C101" s="18" t="s">
        <v>255</v>
      </c>
      <c r="D101" s="18">
        <v>16.298204801600868</v>
      </c>
      <c r="E101" s="18">
        <v>1.7503562544802864</v>
      </c>
      <c r="F101" s="19">
        <v>0.2830729435052382</v>
      </c>
      <c r="G101" s="19">
        <v>4.383524259743928E-05</v>
      </c>
      <c r="H101" s="19">
        <v>0.001064071160418495</v>
      </c>
      <c r="I101" s="19">
        <f t="shared" si="1"/>
        <v>0.28307041967011276</v>
      </c>
      <c r="J101" s="18">
        <f>IF(E101&lt;&gt;0,10000*((F101/K!$F$14)-1),"")+0.8</f>
        <v>10.982417923092491</v>
      </c>
      <c r="K101" s="18">
        <f>IF(E101&lt;&gt;0,10000*((F101/K!$F$14)-1)-10000*(((F101-G101)/K!$F$14)-1),"")</f>
        <v>1.5501261593575677</v>
      </c>
      <c r="L101" s="18">
        <f>IF(E101&lt;&gt;0,10000*((I101/(K!$F$14-(K!$E$14*(EXP((1000000*M101)*1.867*10^-11)-1))))-1),"")+0.8</f>
        <v>13.715017507757477</v>
      </c>
      <c r="M101" s="35">
        <v>126.89118515688519</v>
      </c>
      <c r="P101" s="2"/>
    </row>
    <row r="102" spans="1:16" ht="12.75">
      <c r="A102" t="s">
        <v>99</v>
      </c>
      <c r="B102" s="21">
        <v>521</v>
      </c>
      <c r="C102" s="18" t="s">
        <v>256</v>
      </c>
      <c r="D102" s="18">
        <v>10.631666975454282</v>
      </c>
      <c r="E102" s="18">
        <v>1.7300798632616494</v>
      </c>
      <c r="F102" s="19">
        <v>0.2829400809125808</v>
      </c>
      <c r="G102" s="19">
        <v>3.54680681682178E-05</v>
      </c>
      <c r="H102" s="19">
        <v>0.0006473556031569605</v>
      </c>
      <c r="I102" s="19">
        <f t="shared" si="1"/>
        <v>0.2829385202094939</v>
      </c>
      <c r="J102" s="18">
        <f>IF(E102&lt;&gt;0,10000*((F102/K!$F$14)-1),"")+0.8</f>
        <v>6.284057237152839</v>
      </c>
      <c r="K102" s="18">
        <f>IF(E102&lt;&gt;0,10000*((F102/K!$F$14)-1)-10000*(((F102-G102)/K!$F$14)-1),"")</f>
        <v>1.2542414968352844</v>
      </c>
      <c r="L102" s="18">
        <f>IF(E102&lt;&gt;0,10000*((I102/(K!$F$14-(K!$E$14*(EXP((1000000*M102)*1.867*10^-11)-1))))-1),"")+0.8</f>
        <v>9.09581877550556</v>
      </c>
      <c r="M102" s="35">
        <v>128.9763454719795</v>
      </c>
      <c r="P102" s="2"/>
    </row>
    <row r="103" spans="1:16" ht="12.75">
      <c r="A103" t="s">
        <v>99</v>
      </c>
      <c r="B103" s="21">
        <v>522</v>
      </c>
      <c r="C103" s="18" t="s">
        <v>257</v>
      </c>
      <c r="D103" s="18">
        <v>39.38876113941326</v>
      </c>
      <c r="E103" s="18">
        <v>1.7123388277777782</v>
      </c>
      <c r="F103" s="19">
        <v>0.2829632883006189</v>
      </c>
      <c r="G103" s="19">
        <v>3.94616365554657E-05</v>
      </c>
      <c r="H103" s="19">
        <v>0.002634613411981311</v>
      </c>
      <c r="I103" s="19">
        <f t="shared" si="1"/>
        <v>0.2829564976339237</v>
      </c>
      <c r="J103" s="18">
        <f>IF(E103&lt;&gt;0,10000*((F103/K!$F$14)-1),"")+0.8</f>
        <v>7.104729763562111</v>
      </c>
      <c r="K103" s="18">
        <f>IF(E103&lt;&gt;0,10000*((F103/K!$F$14)-1)-10000*(((F103-G103)/K!$F$14)-1),"")</f>
        <v>1.3954642769409276</v>
      </c>
      <c r="L103" s="18">
        <f>IF(E103&lt;&gt;0,10000*((I103/(K!$F$14-(K!$E$14*(EXP((1000000*M103)*1.867*10^-11)-1))))-1),"")+0.8</f>
        <v>9.929906901386154</v>
      </c>
      <c r="M103" s="35">
        <v>137.87708898422093</v>
      </c>
      <c r="P103" s="2"/>
    </row>
    <row r="104" spans="1:16" ht="12.75">
      <c r="A104" t="s">
        <v>99</v>
      </c>
      <c r="B104" s="21">
        <v>523</v>
      </c>
      <c r="C104" s="18" t="s">
        <v>258</v>
      </c>
      <c r="D104" s="18">
        <v>24.32487654579015</v>
      </c>
      <c r="E104" s="18">
        <v>1.8786153508960577</v>
      </c>
      <c r="F104" s="19">
        <v>0.2825872524626459</v>
      </c>
      <c r="G104" s="19">
        <v>5.667988381134876E-05</v>
      </c>
      <c r="H104" s="19">
        <v>0.0015578373564235969</v>
      </c>
      <c r="I104" s="19">
        <f t="shared" si="1"/>
        <v>0.28257994740648945</v>
      </c>
      <c r="J104" s="18">
        <f>IF(E104&lt;&gt;0,10000*((F104/K!$F$14)-1),"")+0.8</f>
        <v>-6.192858084909903</v>
      </c>
      <c r="K104" s="18">
        <f>IF(E104&lt;&gt;0,10000*((F104/K!$F$14)-1)-10000*(((F104-G104)/K!$F$14)-1),"")</f>
        <v>2.0043454854878906</v>
      </c>
      <c r="L104" s="18">
        <f>IF(E104&lt;&gt;0,10000*((I104/(K!$F$14-(K!$E$14*(EXP((1000000*M104)*1.867*10^-11)-1))))-1),"")+0.8</f>
        <v>-0.8804630777789153</v>
      </c>
      <c r="M104" s="35">
        <v>250.57679945448425</v>
      </c>
      <c r="P104" s="2"/>
    </row>
    <row r="105" spans="1:16" ht="12.75">
      <c r="A105" t="s">
        <v>99</v>
      </c>
      <c r="B105" s="21">
        <v>524</v>
      </c>
      <c r="C105" s="18" t="s">
        <v>259</v>
      </c>
      <c r="D105" s="18">
        <v>19.517932218407946</v>
      </c>
      <c r="E105" s="18">
        <v>1.9034725001792112</v>
      </c>
      <c r="F105" s="19">
        <v>0.28248980551283265</v>
      </c>
      <c r="G105" s="19">
        <v>3.929193076918164E-05</v>
      </c>
      <c r="H105" s="19">
        <v>0.0012257134120148647</v>
      </c>
      <c r="I105" s="19">
        <f t="shared" si="1"/>
        <v>0.28248328113972376</v>
      </c>
      <c r="J105" s="18">
        <f>IF(E105&lt;&gt;0,10000*((F105/K!$F$14)-1),"")+0.8</f>
        <v>-9.638831167400852</v>
      </c>
      <c r="K105" s="18">
        <f>IF(E105&lt;&gt;0,10000*((F105/K!$F$14)-1)-10000*(((F105-G105)/K!$F$14)-1),"")</f>
        <v>1.3894630468092029</v>
      </c>
      <c r="L105" s="18">
        <f>IF(E105&lt;&gt;0,10000*((I105/(K!$F$14-(K!$E$14*(EXP((1000000*M105)*1.867*10^-11)-1))))-1),"")+0.8</f>
        <v>-3.5477038508921153</v>
      </c>
      <c r="M105" s="35">
        <v>284.349344269183</v>
      </c>
      <c r="P105" s="2"/>
    </row>
    <row r="106" spans="1:16" ht="12.75">
      <c r="A106" t="s">
        <v>99</v>
      </c>
      <c r="B106" s="21">
        <v>525</v>
      </c>
      <c r="C106" s="18" t="s">
        <v>260</v>
      </c>
      <c r="D106" s="18">
        <v>18.961119193595046</v>
      </c>
      <c r="E106" s="18">
        <v>1.760247169713261</v>
      </c>
      <c r="F106" s="19">
        <v>0.2827664484014155</v>
      </c>
      <c r="G106" s="19">
        <v>3.522747495940102E-05</v>
      </c>
      <c r="H106" s="19">
        <v>0.0010522588623457713</v>
      </c>
      <c r="I106" s="19">
        <f t="shared" si="1"/>
        <v>0.2827606434714004</v>
      </c>
      <c r="J106" s="18">
        <f>IF(E106&lt;&gt;0,10000*((F106/K!$F$14)-1),"")+0.8</f>
        <v>0.14396808230707703</v>
      </c>
      <c r="K106" s="18">
        <f>IF(E106&lt;&gt;0,10000*((F106/K!$F$14)-1)-10000*(((F106-G106)/K!$F$14)-1),"")</f>
        <v>1.2457335063520425</v>
      </c>
      <c r="L106" s="18">
        <f>IF(E106&lt;&gt;0,10000*((I106/(K!$F$14-(K!$E$14*(EXP((1000000*M106)*1.867*10^-11)-1))))-1),"")+0.8</f>
        <v>6.4971929960170085</v>
      </c>
      <c r="M106" s="35">
        <v>294.66930588641884</v>
      </c>
      <c r="P106" s="2"/>
    </row>
    <row r="107" spans="1:16" ht="12.75">
      <c r="A107" t="s">
        <v>99</v>
      </c>
      <c r="B107" s="21">
        <v>526</v>
      </c>
      <c r="C107" s="18" t="s">
        <v>261</v>
      </c>
      <c r="D107" s="18">
        <v>13.601538882279813</v>
      </c>
      <c r="E107" s="18">
        <v>1.8424516611111115</v>
      </c>
      <c r="F107" s="19">
        <v>0.28292142471706627</v>
      </c>
      <c r="G107" s="19">
        <v>4.2895813082609645E-05</v>
      </c>
      <c r="H107" s="19">
        <v>0.0007960270232209752</v>
      </c>
      <c r="I107" s="19">
        <f t="shared" si="1"/>
        <v>0.2829169416832134</v>
      </c>
      <c r="J107" s="18">
        <f>IF(E107&lt;&gt;0,10000*((F107/K!$F$14)-1),"")+0.8</f>
        <v>5.624326504808685</v>
      </c>
      <c r="K107" s="18">
        <f>IF(E107&lt;&gt;0,10000*((F107/K!$F$14)-1)-10000*(((F107-G107)/K!$F$14)-1),"")</f>
        <v>1.5169055318553504</v>
      </c>
      <c r="L107" s="18">
        <f>IF(E107&lt;&gt;0,10000*((I107/(K!$F$14-(K!$E$14*(EXP((1000000*M107)*1.867*10^-11)-1))))-1),"")+0.8</f>
        <v>12.164955877855022</v>
      </c>
      <c r="M107" s="35">
        <v>300.80138241887886</v>
      </c>
      <c r="P107" s="2"/>
    </row>
    <row r="108" spans="1:16" ht="12.75">
      <c r="A108" t="s">
        <v>99</v>
      </c>
      <c r="B108" s="21">
        <v>527</v>
      </c>
      <c r="C108" s="18" t="s">
        <v>262</v>
      </c>
      <c r="D108" s="18">
        <v>31.821228603023293</v>
      </c>
      <c r="E108" s="18">
        <v>1.2173841293906806</v>
      </c>
      <c r="F108" s="19">
        <v>0.2825614873247284</v>
      </c>
      <c r="G108" s="19">
        <v>5.6264160978597425E-05</v>
      </c>
      <c r="H108" s="19">
        <v>0.0018060149163210558</v>
      </c>
      <c r="I108" s="19">
        <f t="shared" si="1"/>
        <v>0.282549142375269</v>
      </c>
      <c r="J108" s="18">
        <f>IF(E108&lt;&gt;0,10000*((F108/K!$F$14)-1),"")+0.8</f>
        <v>-7.103979181059784</v>
      </c>
      <c r="K108" s="18">
        <f>IF(E108&lt;&gt;0,10000*((F108/K!$F$14)-1)-10000*(((F108-G108)/K!$F$14)-1),"")</f>
        <v>1.989644464118756</v>
      </c>
      <c r="L108" s="18">
        <f>IF(E108&lt;&gt;0,10000*((I108/(K!$F$14-(K!$E$14*(EXP((1000000*M108)*1.867*10^-11)-1))))-1),"")+0.8</f>
        <v>0.5810678927390172</v>
      </c>
      <c r="M108" s="35">
        <v>364.874550922831</v>
      </c>
      <c r="P108" s="2"/>
    </row>
    <row r="109" spans="1:16" ht="12.75">
      <c r="A109" t="s">
        <v>99</v>
      </c>
      <c r="B109" s="21">
        <v>528</v>
      </c>
      <c r="C109" s="18" t="s">
        <v>263</v>
      </c>
      <c r="D109" s="18">
        <v>4.517905464260697</v>
      </c>
      <c r="E109" s="18">
        <v>2.0673254154121863</v>
      </c>
      <c r="F109" s="19">
        <v>0.2827099357974751</v>
      </c>
      <c r="G109" s="19">
        <v>3.9622143899563355E-05</v>
      </c>
      <c r="H109" s="19">
        <v>0.0003549548175075206</v>
      </c>
      <c r="I109" s="19">
        <f t="shared" si="1"/>
        <v>0.28270790125246226</v>
      </c>
      <c r="J109" s="18">
        <f>IF(E109&lt;&gt;0,10000*((F109/K!$F$14)-1),"")+0.8</f>
        <v>-1.8544619596124974</v>
      </c>
      <c r="K109" s="18">
        <f>IF(E109&lt;&gt;0,10000*((F109/K!$F$14)-1)-10000*(((F109-G109)/K!$F$14)-1),"")</f>
        <v>1.4011402266589368</v>
      </c>
      <c r="L109" s="18">
        <f>IF(E109&lt;&gt;0,10000*((I109/(K!$F$14-(K!$E$14*(EXP((1000000*M109)*1.867*10^-11)-1))))-1),"")+0.8</f>
        <v>4.886845480351098</v>
      </c>
      <c r="M109" s="35">
        <v>306.131640350965</v>
      </c>
      <c r="P109" s="2"/>
    </row>
    <row r="110" spans="1:16" ht="12.75">
      <c r="A110" t="s">
        <v>99</v>
      </c>
      <c r="B110" s="21">
        <v>529</v>
      </c>
      <c r="C110" s="18" t="s">
        <v>264</v>
      </c>
      <c r="D110" s="18">
        <v>12.90222927922284</v>
      </c>
      <c r="E110" s="18">
        <v>2.1767398231182793</v>
      </c>
      <c r="F110" s="19">
        <v>0.28228033278672326</v>
      </c>
      <c r="G110" s="19">
        <v>4.654665700465468E-05</v>
      </c>
      <c r="H110" s="19">
        <v>0.0007876499973353862</v>
      </c>
      <c r="I110" s="19">
        <f t="shared" si="1"/>
        <v>0.28227442720044404</v>
      </c>
      <c r="J110" s="18">
        <f>IF(E110&lt;&gt;0,10000*((F110/K!$F$14)-1),"")+0.8</f>
        <v>-17.046321879758654</v>
      </c>
      <c r="K110" s="18">
        <f>IF(E110&lt;&gt;0,10000*((F110/K!$F$14)-1)-10000*(((F110-G110)/K!$F$14)-1),"")</f>
        <v>1.6460086993530503</v>
      </c>
      <c r="L110" s="18">
        <f>IF(E110&lt;&gt;0,10000*((I110/(K!$F$14-(K!$E$14*(EXP((1000000*M110)*1.867*10^-11)-1))))-1),"")+0.8</f>
        <v>-8.354648592223368</v>
      </c>
      <c r="M110" s="35">
        <v>400.09431214831244</v>
      </c>
      <c r="P110" s="2"/>
    </row>
    <row r="111" spans="1:16" ht="12.75">
      <c r="A111" t="s">
        <v>99</v>
      </c>
      <c r="B111" s="21">
        <v>530</v>
      </c>
      <c r="C111" s="18" t="s">
        <v>265</v>
      </c>
      <c r="D111" s="18">
        <v>22.489199307271857</v>
      </c>
      <c r="E111" s="18">
        <v>1.6543921745519714</v>
      </c>
      <c r="F111" s="19">
        <v>0.2824091583988904</v>
      </c>
      <c r="G111" s="19">
        <v>4.295743773009466E-05</v>
      </c>
      <c r="H111" s="19">
        <v>0.0013326661179078893</v>
      </c>
      <c r="I111" s="19">
        <f t="shared" si="1"/>
        <v>0.2823881994396949</v>
      </c>
      <c r="J111" s="18">
        <f>IF(E111&lt;&gt;0,10000*((F111/K!$F$14)-1),"")+0.8</f>
        <v>-12.490719136785922</v>
      </c>
      <c r="K111" s="18">
        <f>IF(E111&lt;&gt;0,10000*((F111/K!$F$14)-1)-10000*(((F111-G111)/K!$F$14)-1),"")</f>
        <v>1.5190847368173888</v>
      </c>
      <c r="L111" s="18">
        <f>IF(E111&lt;&gt;0,10000*((I111/(K!$F$14-(K!$E$14*(EXP((1000000*M111)*1.867*10^-11)-1))))-1),"")+0.8</f>
        <v>5.463474940709289</v>
      </c>
      <c r="M111" s="35">
        <v>835.8168340672178</v>
      </c>
      <c r="P111" s="2"/>
    </row>
    <row r="112" spans="1:16" ht="12.75">
      <c r="A112" t="s">
        <v>99</v>
      </c>
      <c r="B112" s="21">
        <v>531</v>
      </c>
      <c r="C112" s="18" t="s">
        <v>266</v>
      </c>
      <c r="D112" s="18">
        <v>7.917554739206202</v>
      </c>
      <c r="E112" s="18">
        <v>1.5871655903225805</v>
      </c>
      <c r="F112" s="19">
        <v>0.28228088954496955</v>
      </c>
      <c r="G112" s="19">
        <v>3.929708624690134E-05</v>
      </c>
      <c r="H112" s="19">
        <v>0.0004692398398955682</v>
      </c>
      <c r="I112" s="19">
        <f t="shared" si="1"/>
        <v>0.28227181724008377</v>
      </c>
      <c r="J112" s="18">
        <f>IF(E112&lt;&gt;0,10000*((F112/K!$F$14)-1),"")+0.8</f>
        <v>-17.026633485880094</v>
      </c>
      <c r="K112" s="18">
        <f>IF(E112&lt;&gt;0,10000*((F112/K!$F$14)-1)-10000*(((F112-G112)/K!$F$14)-1),"")</f>
        <v>1.3896453576711636</v>
      </c>
      <c r="L112" s="18">
        <f>IF(E112&lt;&gt;0,10000*((I112/(K!$F$14-(K!$E$14*(EXP((1000000*M112)*1.867*10^-11)-1))))-1),"")+0.8</f>
        <v>5.636018953549015</v>
      </c>
      <c r="M112" s="35">
        <v>1025.6839037039138</v>
      </c>
      <c r="P112" s="2"/>
    </row>
    <row r="113" spans="1:16" ht="12.75">
      <c r="A113" t="s">
        <v>99</v>
      </c>
      <c r="B113" s="21">
        <v>532</v>
      </c>
      <c r="C113" s="18" t="s">
        <v>267</v>
      </c>
      <c r="D113" s="18">
        <v>64.1421894024118</v>
      </c>
      <c r="E113" s="18">
        <v>0.824127361111111</v>
      </c>
      <c r="F113" s="19">
        <v>0.28232911197271854</v>
      </c>
      <c r="G113" s="19">
        <v>6.302734113496959E-05</v>
      </c>
      <c r="H113" s="19">
        <v>0.003642131513885171</v>
      </c>
      <c r="I113" s="19">
        <f t="shared" si="1"/>
        <v>0.28223736578996406</v>
      </c>
      <c r="J113" s="18">
        <f>IF(E113&lt;&gt;0,10000*((F113/K!$F$14)-1),"")+0.8</f>
        <v>-15.32136525209862</v>
      </c>
      <c r="K113" s="18">
        <f>IF(E113&lt;&gt;0,10000*((F113/K!$F$14)-1)-10000*(((F113-G113)/K!$F$14)-1),"")</f>
        <v>2.228807791606613</v>
      </c>
      <c r="L113" s="18">
        <f>IF(E113&lt;&gt;0,10000*((I113/(K!$F$14-(K!$E$14*(EXP((1000000*M113)*1.867*10^-11)-1))))-1),"")+0.8</f>
        <v>11.396562214089112</v>
      </c>
      <c r="M113" s="35">
        <v>1332.5227425033313</v>
      </c>
      <c r="P113" s="2"/>
    </row>
    <row r="114" spans="1:16" ht="12.75">
      <c r="A114" t="s">
        <v>99</v>
      </c>
      <c r="B114" s="21">
        <v>533</v>
      </c>
      <c r="C114" s="18" t="s">
        <v>268</v>
      </c>
      <c r="D114" s="18">
        <v>15.457355149572342</v>
      </c>
      <c r="E114" s="18">
        <v>1.6861004689964165</v>
      </c>
      <c r="F114" s="19">
        <v>0.28299020517056783</v>
      </c>
      <c r="G114" s="19">
        <v>5.728842431865224E-05</v>
      </c>
      <c r="H114" s="19">
        <v>0.000905762487803012</v>
      </c>
      <c r="I114" s="19">
        <f t="shared" si="1"/>
        <v>0.28298796826669737</v>
      </c>
      <c r="J114" s="18">
        <f>IF(E114&lt;&gt;0,10000*((F114/K!$F$14)-1),"")+0.8</f>
        <v>8.056579046548418</v>
      </c>
      <c r="K114" s="18">
        <f>IF(E114&lt;&gt;0,10000*((F114/K!$F$14)-1)-10000*(((F114-G114)/K!$F$14)-1),"")</f>
        <v>2.0258650323978777</v>
      </c>
      <c r="L114" s="18">
        <f>IF(E114&lt;&gt;0,10000*((I114/(K!$F$14-(K!$E$14*(EXP((1000000*M114)*1.867*10^-11)-1))))-1),"")+0.8</f>
        <v>10.914821406299602</v>
      </c>
      <c r="M114" s="35">
        <v>132.11524940165458</v>
      </c>
      <c r="P114" s="2"/>
    </row>
    <row r="116" spans="1:16" ht="12.75">
      <c r="A116" t="s">
        <v>94</v>
      </c>
      <c r="B116" s="21">
        <v>877</v>
      </c>
      <c r="C116" s="18" t="s">
        <v>351</v>
      </c>
      <c r="D116" s="18">
        <v>37.97855914503439</v>
      </c>
      <c r="E116" s="18">
        <v>1.446836810931899</v>
      </c>
      <c r="F116" s="19">
        <v>0.282949720867574</v>
      </c>
      <c r="G116" s="19">
        <v>5.445255426133849E-05</v>
      </c>
      <c r="H116" s="19">
        <v>0.0024949502853373775</v>
      </c>
      <c r="I116" s="19">
        <f t="shared" si="1"/>
        <v>0.2829282529834189</v>
      </c>
      <c r="J116" s="18">
        <f>IF(E116&lt;&gt;0,10000*((F116/K!$F$14)-1),"")+0.8</f>
        <v>6.62495067185107</v>
      </c>
      <c r="K116" s="18">
        <f>IF(E116&lt;&gt;0,10000*((F116/K!$F$14)-1)-10000*(((F116-G116)/K!$F$14)-1),"")</f>
        <v>1.9255814226815104</v>
      </c>
      <c r="L116" s="18">
        <f>IF(E116&lt;&gt;0,10000*((I116/(K!$F$14-(K!$E$14*(EXP((1000000*M116)*1.867*10^-11)-1))))-1),"")+0.8</f>
        <v>16.105189890109095</v>
      </c>
      <c r="M116" s="35">
        <v>458.90336529935814</v>
      </c>
      <c r="N116" s="20"/>
      <c r="P116" s="2"/>
    </row>
    <row r="117" spans="1:16" ht="12.75">
      <c r="A117" t="s">
        <v>94</v>
      </c>
      <c r="B117" s="21">
        <v>878</v>
      </c>
      <c r="C117" s="18" t="s">
        <v>352</v>
      </c>
      <c r="D117" s="18">
        <v>16.026623001427094</v>
      </c>
      <c r="E117" s="18">
        <v>2.3802503215053776</v>
      </c>
      <c r="F117" s="19">
        <v>0.2829886213295206</v>
      </c>
      <c r="G117" s="19">
        <v>3.963880131204675E-05</v>
      </c>
      <c r="H117" s="19">
        <v>0.0010387139084414617</v>
      </c>
      <c r="I117" s="19">
        <f t="shared" si="1"/>
        <v>0.28298843170323035</v>
      </c>
      <c r="J117" s="18">
        <f>IF(E117&lt;&gt;0,10000*((F117/K!$F$14)-1),"")+0.8</f>
        <v>8.00057038105182</v>
      </c>
      <c r="K117" s="18">
        <f>IF(E117&lt;&gt;0,10000*((F117/K!$F$14)-1)-10000*(((F117-G117)/K!$F$14)-1),"")</f>
        <v>1.4017292753165655</v>
      </c>
      <c r="L117" s="18">
        <f>IF(E117&lt;&gt;0,10000*((I117/(K!$F$14-(K!$E$14*(EXP((1000000*M117)*1.867*10^-11)-1))))-1),"")+0.8</f>
        <v>8.21093842854923</v>
      </c>
      <c r="M117" s="35">
        <v>9.777293331753352</v>
      </c>
      <c r="N117" s="20"/>
      <c r="P117" s="2"/>
    </row>
    <row r="118" spans="1:16" ht="12.75">
      <c r="A118" t="s">
        <v>94</v>
      </c>
      <c r="B118" s="21">
        <v>879</v>
      </c>
      <c r="C118" s="18" t="s">
        <v>353</v>
      </c>
      <c r="D118" s="18">
        <v>24.86813588753161</v>
      </c>
      <c r="E118" s="18">
        <v>2.019281700358423</v>
      </c>
      <c r="F118" s="19">
        <v>0.2827511491170007</v>
      </c>
      <c r="G118" s="19">
        <v>3.9843022436998465E-05</v>
      </c>
      <c r="H118" s="19">
        <v>0.0015221726889350336</v>
      </c>
      <c r="I118" s="19">
        <f t="shared" si="1"/>
        <v>0.2827494177512602</v>
      </c>
      <c r="J118" s="18">
        <f>IF(E118&lt;&gt;0,10000*((F118/K!$F$14)-1),"")+0.8</f>
        <v>-0.39705369801437196</v>
      </c>
      <c r="K118" s="18">
        <f>IF(E118&lt;&gt;0,10000*((F118/K!$F$14)-1)-10000*(((F118-G118)/K!$F$14)-1),"")</f>
        <v>1.4089510559955887</v>
      </c>
      <c r="L118" s="18">
        <f>IF(E118&lt;&gt;0,10000*((I118/(K!$F$14-(K!$E$14*(EXP((1000000*M118)*1.867*10^-11)-1))))-1),"")+0.8</f>
        <v>0.8932077174531365</v>
      </c>
      <c r="M118" s="35">
        <v>60.88827960518414</v>
      </c>
      <c r="N118" s="20"/>
      <c r="P118" s="2"/>
    </row>
    <row r="119" spans="1:16" ht="12.75">
      <c r="A119" t="s">
        <v>94</v>
      </c>
      <c r="B119" s="21">
        <v>880</v>
      </c>
      <c r="C119" s="18" t="s">
        <v>123</v>
      </c>
      <c r="D119" s="18">
        <v>9.202684674188195</v>
      </c>
      <c r="E119" s="18">
        <v>2.649801976164875</v>
      </c>
      <c r="F119" s="19">
        <v>0.28246626777509676</v>
      </c>
      <c r="G119" s="19">
        <v>4.9308507693988415E-05</v>
      </c>
      <c r="H119" s="19">
        <v>0.0006152556084249907</v>
      </c>
      <c r="I119" s="19">
        <f t="shared" si="1"/>
        <v>0.2824654312300139</v>
      </c>
      <c r="J119" s="18">
        <f>IF(E119&lt;&gt;0,10000*((F119/K!$F$14)-1),"")+0.8</f>
        <v>-10.471185703034536</v>
      </c>
      <c r="K119" s="18">
        <f>IF(E119&lt;&gt;0,10000*((F119/K!$F$14)-1)-10000*(((F119-G119)/K!$F$14)-1),"")</f>
        <v>1.743674795126049</v>
      </c>
      <c r="L119" s="18">
        <f>IF(E119&lt;&gt;0,10000*((I119/(K!$F$14-(K!$E$14*(EXP((1000000*M119)*1.867*10^-11)-1))))-1),"")+0.8</f>
        <v>-8.886796870801428</v>
      </c>
      <c r="M119" s="35">
        <v>72.77703699722493</v>
      </c>
      <c r="N119" s="20"/>
      <c r="P119" s="2"/>
    </row>
    <row r="120" spans="1:16" ht="12.75">
      <c r="A120" t="s">
        <v>94</v>
      </c>
      <c r="B120" s="21">
        <v>881</v>
      </c>
      <c r="C120" s="18" t="s">
        <v>74</v>
      </c>
      <c r="D120" s="18">
        <v>19.693610268963894</v>
      </c>
      <c r="E120" s="18">
        <v>2.5202887050179203</v>
      </c>
      <c r="F120" s="19">
        <v>0.2826501596110404</v>
      </c>
      <c r="G120" s="19">
        <v>2.7776853884234885E-05</v>
      </c>
      <c r="H120" s="19">
        <v>0.0012905818951801581</v>
      </c>
      <c r="I120" s="19">
        <f t="shared" si="1"/>
        <v>0.28264595137836074</v>
      </c>
      <c r="J120" s="18">
        <f>IF(E120&lt;&gt;0,10000*((F120/K!$F$14)-1),"")+0.8</f>
        <v>-3.96830061564848</v>
      </c>
      <c r="K120" s="18">
        <f>IF(E120&lt;&gt;0,10000*((F120/K!$F$14)-1)-10000*(((F120-G120)/K!$F$14)-1),"")</f>
        <v>0.9822605118448013</v>
      </c>
      <c r="L120" s="18">
        <f>IF(E120&lt;&gt;0,10000*((I120/(K!$F$14-(K!$E$14*(EXP((1000000*M120)*1.867*10^-11)-1))))-1),"")+0.8</f>
        <v>-0.2431843993585765</v>
      </c>
      <c r="M120" s="35">
        <v>174.36638388833845</v>
      </c>
      <c r="N120" s="20"/>
      <c r="P120" s="2"/>
    </row>
    <row r="121" spans="1:16" ht="12.75">
      <c r="A121" t="s">
        <v>94</v>
      </c>
      <c r="B121" s="21">
        <v>882</v>
      </c>
      <c r="C121" s="18" t="s">
        <v>124</v>
      </c>
      <c r="D121" s="18">
        <v>15.98165865740387</v>
      </c>
      <c r="E121" s="18">
        <v>2.58459813781362</v>
      </c>
      <c r="F121" s="19">
        <v>0.282354536436622</v>
      </c>
      <c r="G121" s="19">
        <v>3.767854867863018E-05</v>
      </c>
      <c r="H121" s="19">
        <v>0.0009436254504699542</v>
      </c>
      <c r="I121" s="19">
        <f t="shared" si="1"/>
        <v>0.2823456140106281</v>
      </c>
      <c r="J121" s="18">
        <f>IF(E121&lt;&gt;0,10000*((F121/K!$F$14)-1),"")+0.8</f>
        <v>-14.422291259366915</v>
      </c>
      <c r="K121" s="18">
        <f>IF(E121&lt;&gt;0,10000*((F121/K!$F$14)-1)-10000*(((F121-G121)/K!$F$14)-1),"")</f>
        <v>1.3324097345557284</v>
      </c>
      <c r="L121" s="18">
        <f>IF(E121&lt;&gt;0,10000*((I121/(K!$F$14-(K!$E$14*(EXP((1000000*M121)*1.867*10^-11)-1))))-1),"")+0.8</f>
        <v>-3.5078282608355336</v>
      </c>
      <c r="M121" s="35">
        <v>504.07342794296835</v>
      </c>
      <c r="N121" s="20"/>
      <c r="P121" s="2"/>
    </row>
    <row r="122" spans="1:16" ht="12.75">
      <c r="A122" t="s">
        <v>94</v>
      </c>
      <c r="B122" s="21">
        <v>883</v>
      </c>
      <c r="C122" s="18" t="s">
        <v>125</v>
      </c>
      <c r="D122" s="18">
        <v>11.076520470491802</v>
      </c>
      <c r="E122" s="18">
        <v>2.4058325265232976</v>
      </c>
      <c r="F122" s="19">
        <v>0.28242544946957165</v>
      </c>
      <c r="G122" s="19">
        <v>3.5560424775057954E-05</v>
      </c>
      <c r="H122" s="19">
        <v>0.0006558097266411712</v>
      </c>
      <c r="I122" s="19">
        <f t="shared" si="1"/>
        <v>0.28242064862704874</v>
      </c>
      <c r="J122" s="18">
        <f>IF(E122&lt;&gt;0,10000*((F122/K!$F$14)-1),"")+0.8</f>
        <v>-11.914625260475953</v>
      </c>
      <c r="K122" s="18">
        <f>IF(E122&lt;&gt;0,10000*((F122/K!$F$14)-1)-10000*(((F122-G122)/K!$F$14)-1),"")</f>
        <v>1.2575074623843996</v>
      </c>
      <c r="L122" s="18">
        <f>IF(E122&lt;&gt;0,10000*((I122/(K!$F$14-(K!$E$14*(EXP((1000000*M122)*1.867*10^-11)-1))))-1),"")+0.8</f>
        <v>-3.3899774610687503</v>
      </c>
      <c r="M122" s="35">
        <v>390.6703882945913</v>
      </c>
      <c r="N122" s="20"/>
      <c r="P122" s="2"/>
    </row>
    <row r="123" spans="1:16" ht="12.75">
      <c r="A123" t="s">
        <v>94</v>
      </c>
      <c r="B123" s="21">
        <v>884</v>
      </c>
      <c r="C123" s="18" t="s">
        <v>75</v>
      </c>
      <c r="D123" s="18">
        <v>19.01184480712553</v>
      </c>
      <c r="E123" s="18">
        <v>2.3720394991039435</v>
      </c>
      <c r="F123" s="19">
        <v>0.2829478423668717</v>
      </c>
      <c r="G123" s="19">
        <v>4.8232558244365226E-05</v>
      </c>
      <c r="H123" s="19">
        <v>0.0014144416616073165</v>
      </c>
      <c r="I123" s="19">
        <f t="shared" si="1"/>
        <v>0.28294426793694166</v>
      </c>
      <c r="J123" s="18">
        <f>IF(E123&lt;&gt;0,10000*((F123/K!$F$14)-1),"")+0.8</f>
        <v>6.558522088219475</v>
      </c>
      <c r="K123" s="18">
        <f>IF(E123&lt;&gt;0,10000*((F123/K!$F$14)-1)-10000*(((F123-G123)/K!$F$14)-1),"")</f>
        <v>1.7056264739778726</v>
      </c>
      <c r="L123" s="18">
        <f>IF(E123&lt;&gt;0,10000*((I123/(K!$F$14-(K!$E$14*(EXP((1000000*M123)*1.867*10^-11)-1))))-1),"")+0.8</f>
        <v>9.43736422754613</v>
      </c>
      <c r="M123" s="35">
        <v>135.18523341859006</v>
      </c>
      <c r="N123" s="20"/>
      <c r="P123" s="2"/>
    </row>
    <row r="124" spans="1:16" ht="12.75">
      <c r="A124" t="s">
        <v>94</v>
      </c>
      <c r="B124" s="21">
        <v>885</v>
      </c>
      <c r="C124" s="18" t="s">
        <v>126</v>
      </c>
      <c r="D124" s="18">
        <v>7.516324805323173</v>
      </c>
      <c r="E124" s="18">
        <v>2.1796904072580645</v>
      </c>
      <c r="F124" s="19">
        <v>0.28268413719168134</v>
      </c>
      <c r="G124" s="19">
        <v>4.623336280802138E-05</v>
      </c>
      <c r="H124" s="19">
        <v>0.00046192759184688806</v>
      </c>
      <c r="I124" s="19">
        <f t="shared" si="1"/>
        <v>0.2826810349720554</v>
      </c>
      <c r="J124" s="18">
        <f>IF(E124&lt;&gt;0,10000*((F124/K!$F$14)-1),"")+0.8</f>
        <v>-2.7667665653649207</v>
      </c>
      <c r="K124" s="18">
        <f>IF(E124&lt;&gt;0,10000*((F124/K!$F$14)-1)-10000*(((F124-G124)/K!$F$14)-1),"")</f>
        <v>1.6349298162210424</v>
      </c>
      <c r="L124" s="18">
        <f>IF(E124&lt;&gt;0,10000*((I124/(K!$F$14-(K!$E$14*(EXP((1000000*M124)*1.867*10^-11)-1))))-1),"")+0.8</f>
        <v>5.106575281327607</v>
      </c>
      <c r="M124" s="35">
        <v>358.50900011144967</v>
      </c>
      <c r="N124" s="20"/>
      <c r="P124" s="2"/>
    </row>
    <row r="125" spans="1:16" ht="12.75">
      <c r="A125" t="s">
        <v>94</v>
      </c>
      <c r="B125" s="21">
        <v>886</v>
      </c>
      <c r="C125" s="18" t="s">
        <v>127</v>
      </c>
      <c r="D125" s="18">
        <v>15.031258953089216</v>
      </c>
      <c r="E125" s="18">
        <v>2.2222749591397855</v>
      </c>
      <c r="F125" s="19">
        <v>0.2825812652810693</v>
      </c>
      <c r="G125" s="19">
        <v>4.3765426393355606E-05</v>
      </c>
      <c r="H125" s="19">
        <v>0.0008824605162233125</v>
      </c>
      <c r="I125" s="19">
        <f t="shared" si="1"/>
        <v>0.28257495917699305</v>
      </c>
      <c r="J125" s="18">
        <f>IF(E125&lt;&gt;0,10000*((F125/K!$F$14)-1),"")+0.8</f>
        <v>-6.404580120258042</v>
      </c>
      <c r="K125" s="18">
        <f>IF(E125&lt;&gt;0,10000*((F125/K!$F$14)-1)-10000*(((F125-G125)/K!$F$14)-1),"")</f>
        <v>1.5476572800299238</v>
      </c>
      <c r="L125" s="18">
        <f>IF(E125&lt;&gt;0,10000*((I125/(K!$F$14-(K!$E$14*(EXP((1000000*M125)*1.867*10^-11)-1))))-1),"")+0.8</f>
        <v>1.8641263566091297</v>
      </c>
      <c r="M125" s="35">
        <v>381.39446805062215</v>
      </c>
      <c r="N125" s="20"/>
      <c r="P125" s="2"/>
    </row>
    <row r="126" spans="1:16" ht="12.75">
      <c r="A126" t="s">
        <v>94</v>
      </c>
      <c r="B126" s="21">
        <v>887</v>
      </c>
      <c r="C126" s="18" t="s">
        <v>128</v>
      </c>
      <c r="D126" s="18">
        <v>14.284431264513158</v>
      </c>
      <c r="E126" s="18">
        <v>1.8802932992831547</v>
      </c>
      <c r="F126" s="19">
        <v>0.2825388099548423</v>
      </c>
      <c r="G126" s="19">
        <v>4.319113281987677E-05</v>
      </c>
      <c r="H126" s="19">
        <v>0.0009254252226225194</v>
      </c>
      <c r="I126" s="19">
        <f t="shared" si="1"/>
        <v>0.2825353468023905</v>
      </c>
      <c r="J126" s="18">
        <f>IF(E126&lt;&gt;0,10000*((F126/K!$F$14)-1),"")+0.8</f>
        <v>-7.905908911635918</v>
      </c>
      <c r="K126" s="18">
        <f>IF(E126&lt;&gt;0,10000*((F126/K!$F$14)-1)-10000*(((F126-G126)/K!$F$14)-1),"")</f>
        <v>1.5273487921874107</v>
      </c>
      <c r="L126" s="18">
        <f>IF(E126&lt;&gt;0,10000*((I126/(K!$F$14-(K!$E$14*(EXP((1000000*M126)*1.867*10^-11)-1))))-1),"")+0.8</f>
        <v>-3.583876418746491</v>
      </c>
      <c r="M126" s="35">
        <v>200.06660833397902</v>
      </c>
      <c r="N126" s="20"/>
      <c r="P126" s="2"/>
    </row>
    <row r="127" spans="1:16" ht="12.75">
      <c r="A127" t="s">
        <v>94</v>
      </c>
      <c r="B127" s="21">
        <v>888</v>
      </c>
      <c r="C127" s="18" t="s">
        <v>129</v>
      </c>
      <c r="D127" s="18">
        <v>18.14951647889067</v>
      </c>
      <c r="E127" s="18">
        <v>2.338753660394265</v>
      </c>
      <c r="F127" s="19">
        <v>0.28259750417094015</v>
      </c>
      <c r="G127" s="19">
        <v>4.241081652327307E-05</v>
      </c>
      <c r="H127" s="19">
        <v>0.0013057015248900752</v>
      </c>
      <c r="I127" s="19">
        <f t="shared" si="1"/>
        <v>0.2825931010576316</v>
      </c>
      <c r="J127" s="18">
        <f>IF(E127&lt;&gt;0,10000*((F127/K!$F$14)-1),"")+0.8</f>
        <v>-5.830331490703467</v>
      </c>
      <c r="K127" s="18">
        <f>IF(E127&lt;&gt;0,10000*((F127/K!$F$14)-1)-10000*(((F127-G127)/K!$F$14)-1),"")</f>
        <v>1.499754814551224</v>
      </c>
      <c r="L127" s="18">
        <f>IF(E127&lt;&gt;0,10000*((I127/(K!$F$14-(K!$E$14*(EXP((1000000*M127)*1.867*10^-11)-1))))-1),"")+0.8</f>
        <v>-1.9803398437431514</v>
      </c>
      <c r="M127" s="35">
        <v>180.31854353342845</v>
      </c>
      <c r="N127" s="20"/>
      <c r="P127" s="2"/>
    </row>
    <row r="128" spans="1:16" ht="12.75">
      <c r="A128" t="s">
        <v>94</v>
      </c>
      <c r="B128" s="21">
        <v>889</v>
      </c>
      <c r="C128" s="18" t="s">
        <v>130</v>
      </c>
      <c r="D128" s="18">
        <v>7.71414093213059</v>
      </c>
      <c r="E128" s="18">
        <v>2.2974129541218646</v>
      </c>
      <c r="F128" s="19">
        <v>0.28276813180175625</v>
      </c>
      <c r="G128" s="19">
        <v>3.664682997507152E-05</v>
      </c>
      <c r="H128" s="19">
        <v>0.00047323951683444387</v>
      </c>
      <c r="I128" s="19">
        <f t="shared" si="1"/>
        <v>0.2827672477044827</v>
      </c>
      <c r="J128" s="18">
        <f>IF(E128&lt;&gt;0,10000*((F128/K!$F$14)-1),"")+0.8</f>
        <v>0.2034974187540055</v>
      </c>
      <c r="K128" s="18">
        <f>IF(E128&lt;&gt;0,10000*((F128/K!$F$14)-1)-10000*(((F128-G128)/K!$F$14)-1),"")</f>
        <v>1.2959255255784452</v>
      </c>
      <c r="L128" s="18">
        <f>IF(E128&lt;&gt;0,10000*((I128/(K!$F$14-(K!$E$14*(EXP((1000000*M128)*1.867*10^-11)-1))))-1),"")+0.8</f>
        <v>2.3923261643435714</v>
      </c>
      <c r="M128" s="35">
        <v>99.96992723633534</v>
      </c>
      <c r="N128" s="20"/>
      <c r="P128" s="2"/>
    </row>
    <row r="129" spans="1:16" ht="12.75">
      <c r="A129" t="s">
        <v>94</v>
      </c>
      <c r="B129" s="21">
        <v>890</v>
      </c>
      <c r="C129" s="18" t="s">
        <v>131</v>
      </c>
      <c r="D129" s="18">
        <v>20.531456104123023</v>
      </c>
      <c r="E129" s="18">
        <v>2.3239703154121862</v>
      </c>
      <c r="F129" s="19">
        <v>0.2828306701784279</v>
      </c>
      <c r="G129" s="19">
        <v>3.482650635725305E-05</v>
      </c>
      <c r="H129" s="19">
        <v>0.0012670239177272437</v>
      </c>
      <c r="I129" s="19">
        <f t="shared" si="1"/>
        <v>0.2828281271008107</v>
      </c>
      <c r="J129" s="18">
        <f>IF(E129&lt;&gt;0,10000*((F129/K!$F$14)-1),"")+0.8</f>
        <v>2.4150141778337177</v>
      </c>
      <c r="K129" s="18">
        <f>IF(E129&lt;&gt;0,10000*((F129/K!$F$14)-1)-10000*(((F129-G129)/K!$F$14)-1),"")</f>
        <v>1.2315542322705042</v>
      </c>
      <c r="L129" s="18">
        <f>IF(E129&lt;&gt;0,10000*((I129/(K!$F$14-(K!$E$14*(EXP((1000000*M129)*1.867*10^-11)-1))))-1),"")+0.8</f>
        <v>4.710848689590018</v>
      </c>
      <c r="M129" s="35">
        <v>107.3977063392533</v>
      </c>
      <c r="N129" s="20"/>
      <c r="P129" s="2"/>
    </row>
    <row r="130" spans="1:16" ht="12.75">
      <c r="A130" t="s">
        <v>94</v>
      </c>
      <c r="B130" s="21">
        <v>891</v>
      </c>
      <c r="C130" s="18" t="s">
        <v>132</v>
      </c>
      <c r="D130" s="18">
        <v>10.788621424402544</v>
      </c>
      <c r="E130" s="18">
        <v>2.6083981586021503</v>
      </c>
      <c r="F130" s="19">
        <v>0.2825254457731924</v>
      </c>
      <c r="G130" s="19">
        <v>3.603756271267486E-05</v>
      </c>
      <c r="H130" s="19">
        <v>0.000691062327218495</v>
      </c>
      <c r="I130" s="19">
        <f t="shared" si="1"/>
        <v>0.2825219887346547</v>
      </c>
      <c r="J130" s="18">
        <f>IF(E130&lt;&gt;0,10000*((F130/K!$F$14)-1),"")+0.8</f>
        <v>-8.378500514794851</v>
      </c>
      <c r="K130" s="18">
        <f>IF(E130&lt;&gt;0,10000*((F130/K!$F$14)-1)-10000*(((F130-G130)/K!$F$14)-1),"")</f>
        <v>1.2743802787518188</v>
      </c>
      <c r="L130" s="18">
        <f>IF(E130&lt;&gt;0,10000*((I130/(K!$F$14-(K!$E$14*(EXP((1000000*M130)*1.867*10^-11)-1))))-1),"")+0.8</f>
        <v>-2.5588683702712176</v>
      </c>
      <c r="M130" s="35">
        <v>267.27520000634473</v>
      </c>
      <c r="N130" s="20"/>
      <c r="P130" s="2"/>
    </row>
    <row r="131" spans="1:16" ht="12.75">
      <c r="A131" t="s">
        <v>94</v>
      </c>
      <c r="B131" s="21">
        <v>892</v>
      </c>
      <c r="C131" s="18" t="s">
        <v>133</v>
      </c>
      <c r="D131" s="18">
        <v>8.932436847668717</v>
      </c>
      <c r="E131" s="18">
        <v>2.406747320430107</v>
      </c>
      <c r="F131" s="19">
        <v>0.280605283009388</v>
      </c>
      <c r="G131" s="19">
        <v>3.855596573924427E-05</v>
      </c>
      <c r="H131" s="19">
        <v>0.0005668295614176389</v>
      </c>
      <c r="I131" s="19">
        <f t="shared" si="1"/>
        <v>0.2805678321136912</v>
      </c>
      <c r="J131" s="18">
        <f>IF(E131&lt;&gt;0,10000*((F131/K!$F$14)-1),"")+0.8</f>
        <v>-76.28036107332505</v>
      </c>
      <c r="K131" s="18">
        <f>IF(E131&lt;&gt;0,10000*((F131/K!$F$14)-1)-10000*(((F131-G131)/K!$F$14)-1),"")</f>
        <v>1.3634374432614038</v>
      </c>
      <c r="L131" s="18">
        <f>IF(E131&lt;&gt;0,10000*((I131/(K!$F$14-(K!$E$14*(EXP((1000000*M131)*1.867*10^-11)-1))))-1),"")+0.8</f>
        <v>0.9002181536424729</v>
      </c>
      <c r="M131" s="35">
        <v>3426.8752942804776</v>
      </c>
      <c r="N131" s="20"/>
      <c r="P131" s="2"/>
    </row>
    <row r="132" spans="1:16" ht="12.75">
      <c r="A132" t="s">
        <v>94</v>
      </c>
      <c r="B132" s="21">
        <v>893</v>
      </c>
      <c r="C132" s="18" t="s">
        <v>134</v>
      </c>
      <c r="D132" s="18">
        <v>15.903695544743313</v>
      </c>
      <c r="E132" s="18">
        <v>2.029071607706094</v>
      </c>
      <c r="F132" s="19">
        <v>0.28273376252537613</v>
      </c>
      <c r="G132" s="19">
        <v>4.059113855643051E-05</v>
      </c>
      <c r="H132" s="19">
        <v>0.0010105307228358439</v>
      </c>
      <c r="I132" s="19">
        <f t="shared" si="1"/>
        <v>0.28272807948885836</v>
      </c>
      <c r="J132" s="18">
        <f>IF(E132&lt;&gt;0,10000*((F132/K!$F$14)-1),"")+0.8</f>
        <v>-1.0118879934891918</v>
      </c>
      <c r="K132" s="18">
        <f>IF(E132&lt;&gt;0,10000*((F132/K!$F$14)-1)-10000*(((F132-G132)/K!$F$14)-1),"")</f>
        <v>1.4354063531096806</v>
      </c>
      <c r="L132" s="18">
        <f>IF(E132&lt;&gt;0,10000*((I132/(K!$F$14-(K!$E$14*(EXP((1000000*M132)*1.867*10^-11)-1))))-1),"")+0.8</f>
        <v>5.472380726120639</v>
      </c>
      <c r="M132" s="35">
        <v>300.3780982276413</v>
      </c>
      <c r="N132" s="20"/>
      <c r="P132" s="2"/>
    </row>
    <row r="133" spans="1:16" ht="12.75">
      <c r="A133" t="s">
        <v>94</v>
      </c>
      <c r="B133" s="21">
        <v>894</v>
      </c>
      <c r="C133" s="18" t="s">
        <v>135</v>
      </c>
      <c r="D133" s="18">
        <v>0.4621737725382207</v>
      </c>
      <c r="E133" s="18">
        <v>2.4147274446236557</v>
      </c>
      <c r="F133" s="19">
        <v>0.2823824048239347</v>
      </c>
      <c r="G133" s="19">
        <v>4.452993612692616E-05</v>
      </c>
      <c r="H133" s="19">
        <v>2.2227136058635162E-05</v>
      </c>
      <c r="I133" s="19">
        <f aca="true" t="shared" si="2" ref="I133:I196">IF(E133&lt;&gt;0,F133-(H133*(EXP((1000000*M133)*1.867*10^-11)-1)),"")</f>
        <v>0.2823822139575518</v>
      </c>
      <c r="J133" s="18">
        <f>IF(E133&lt;&gt;0,10000*((F133/K!$F$14)-1),"")+0.8</f>
        <v>-13.436793891660992</v>
      </c>
      <c r="K133" s="18">
        <f>IF(E133&lt;&gt;0,10000*((F133/K!$F$14)-1)-10000*(((F133-G133)/K!$F$14)-1),"")</f>
        <v>1.5746922972192934</v>
      </c>
      <c r="L133" s="18">
        <f>IF(E133&lt;&gt;0,10000*((I133/(K!$F$14-(K!$E$14*(EXP((1000000*M133)*1.867*10^-11)-1))))-1),"")+0.8</f>
        <v>-3.2446476967026525</v>
      </c>
      <c r="M133" s="35">
        <v>457.97692022888424</v>
      </c>
      <c r="N133" s="20"/>
      <c r="P133" s="2"/>
    </row>
    <row r="134" spans="1:16" ht="12.75">
      <c r="A134" t="s">
        <v>94</v>
      </c>
      <c r="B134" s="21">
        <v>895</v>
      </c>
      <c r="C134" s="18" t="s">
        <v>136</v>
      </c>
      <c r="D134" s="18">
        <v>15.758438923037732</v>
      </c>
      <c r="E134" s="18">
        <v>1.9127875926523292</v>
      </c>
      <c r="F134" s="19">
        <v>0.2821795809604169</v>
      </c>
      <c r="G134" s="19">
        <v>4.244822203487379E-05</v>
      </c>
      <c r="H134" s="19">
        <v>0.000984490052175309</v>
      </c>
      <c r="I134" s="19">
        <f t="shared" si="2"/>
        <v>0.28217486726172597</v>
      </c>
      <c r="J134" s="18">
        <f>IF(E134&lt;&gt;0,10000*((F134/K!$F$14)-1),"")+0.8</f>
        <v>-20.609163837654567</v>
      </c>
      <c r="K134" s="18">
        <f>IF(E134&lt;&gt;0,10000*((F134/K!$F$14)-1)-10000*(((F134-G134)/K!$F$14)-1),"")</f>
        <v>1.501077568996088</v>
      </c>
      <c r="L134" s="18">
        <f>IF(E134&lt;&gt;0,10000*((I134/(K!$F$14-(K!$E$14*(EXP((1000000*M134)*1.867*10^-11)-1))))-1),"")+0.8</f>
        <v>-15.095928671963987</v>
      </c>
      <c r="M134" s="35">
        <v>255.8400574912978</v>
      </c>
      <c r="N134" s="20"/>
      <c r="P134" s="2"/>
    </row>
    <row r="135" spans="1:16" ht="12.75">
      <c r="A135" t="s">
        <v>94</v>
      </c>
      <c r="B135" s="21">
        <v>896</v>
      </c>
      <c r="C135" s="18" t="s">
        <v>137</v>
      </c>
      <c r="D135" s="18">
        <v>31.714446047269906</v>
      </c>
      <c r="E135" s="18">
        <v>1.92767863548387</v>
      </c>
      <c r="F135" s="19">
        <v>0.28284450146867335</v>
      </c>
      <c r="G135" s="19">
        <v>4.225746249746453E-05</v>
      </c>
      <c r="H135" s="19">
        <v>0.002144700926352593</v>
      </c>
      <c r="I135" s="19">
        <f t="shared" si="2"/>
        <v>0.28284414106429817</v>
      </c>
      <c r="J135" s="18">
        <f>IF(E135&lt;&gt;0,10000*((F135/K!$F$14)-1),"")+0.8</f>
        <v>2.9041239342012295</v>
      </c>
      <c r="K135" s="18">
        <f>IF(E135&lt;&gt;0,10000*((F135/K!$F$14)-1)-10000*(((F135-G135)/K!$F$14)-1),"")</f>
        <v>1.4943318244409198</v>
      </c>
      <c r="L135" s="18">
        <f>IF(E135&lt;&gt;0,10000*((I135/(K!$F$14-(K!$E$14*(EXP((1000000*M135)*1.867*10^-11)-1))))-1),"")+0.8</f>
        <v>3.091091828505731</v>
      </c>
      <c r="M135" s="35">
        <v>9</v>
      </c>
      <c r="N135" s="20"/>
      <c r="P135" s="2"/>
    </row>
    <row r="136" spans="13:16" ht="12.75">
      <c r="P136" s="2"/>
    </row>
    <row r="137" spans="1:16" ht="12.75">
      <c r="A137" t="s">
        <v>95</v>
      </c>
      <c r="B137" s="21">
        <v>162</v>
      </c>
      <c r="C137" s="18" t="s">
        <v>223</v>
      </c>
      <c r="D137" s="18">
        <v>18.270020037845025</v>
      </c>
      <c r="E137" s="18">
        <v>2.83157342421147</v>
      </c>
      <c r="F137" s="19">
        <v>0.2828317809776674</v>
      </c>
      <c r="G137" s="19">
        <v>4.575816954402055E-05</v>
      </c>
      <c r="H137" s="19">
        <v>0.001148727730646368</v>
      </c>
      <c r="I137" s="19">
        <f t="shared" si="2"/>
        <v>0.28283157219327315</v>
      </c>
      <c r="J137" s="18">
        <f>IF(E137&lt;&gt;0,10000*((F137/K!$F$14)-1),"")+0.8</f>
        <v>2.454294876580753</v>
      </c>
      <c r="K137" s="18">
        <f>IF(E137&lt;&gt;0,10000*((F137/K!$F$14)-1)-10000*(((F137-G137)/K!$F$14)-1),"")</f>
        <v>1.6181257684810824</v>
      </c>
      <c r="L137" s="18">
        <f>IF(E137&lt;&gt;0,10000*((I137/(K!$F$14-(K!$E$14*(EXP((1000000*M137)*1.867*10^-11)-1))))-1),"")+0.8</f>
        <v>2.662907242571321</v>
      </c>
      <c r="M137" s="35">
        <v>9.734130103977508</v>
      </c>
      <c r="N137" s="27"/>
      <c r="P137" s="2"/>
    </row>
    <row r="138" spans="1:16" ht="12.75">
      <c r="A138" t="s">
        <v>95</v>
      </c>
      <c r="B138" s="21">
        <v>163</v>
      </c>
      <c r="C138" s="18" t="s">
        <v>234</v>
      </c>
      <c r="D138" s="18">
        <v>12.78052150093068</v>
      </c>
      <c r="E138" s="18">
        <v>3.537590934767023</v>
      </c>
      <c r="F138" s="19">
        <v>0.2829830099424878</v>
      </c>
      <c r="G138" s="19">
        <v>3.6389728179495475E-05</v>
      </c>
      <c r="H138" s="19">
        <v>0.0007366578885006988</v>
      </c>
      <c r="I138" s="19">
        <f t="shared" si="2"/>
        <v>0.2829829220563005</v>
      </c>
      <c r="J138" s="18">
        <f>IF(E138&lt;&gt;0,10000*((F138/K!$F$14)-1),"")+0.8</f>
        <v>7.802137400775599</v>
      </c>
      <c r="K138" s="18">
        <f>IF(E138&lt;&gt;0,10000*((F138/K!$F$14)-1)-10000*(((F138-G138)/K!$F$14)-1),"")</f>
        <v>1.286833749296612</v>
      </c>
      <c r="L138" s="18">
        <f>IF(E138&lt;&gt;0,10000*((I138/(K!$F$14-(K!$E$14*(EXP((1000000*M138)*1.867*10^-11)-1))))-1),"")+0.8</f>
        <v>7.9408855184662555</v>
      </c>
      <c r="M138" s="35">
        <v>6.389760161932296</v>
      </c>
      <c r="N138" s="28"/>
      <c r="P138" s="2"/>
    </row>
    <row r="139" spans="1:16" ht="12.75">
      <c r="A139" t="s">
        <v>95</v>
      </c>
      <c r="B139" s="21">
        <v>164</v>
      </c>
      <c r="C139" s="18" t="s">
        <v>235</v>
      </c>
      <c r="D139" s="18">
        <v>33.47731116539813</v>
      </c>
      <c r="E139" s="18">
        <v>3.2738766840501783</v>
      </c>
      <c r="F139" s="19">
        <v>0.28308040573712145</v>
      </c>
      <c r="G139" s="19">
        <v>3.2578086414169595E-05</v>
      </c>
      <c r="H139" s="19">
        <v>0.0022938345779437265</v>
      </c>
      <c r="I139" s="19">
        <f t="shared" si="2"/>
        <v>0.283079825281592</v>
      </c>
      <c r="J139" s="18">
        <f>IF(E139&lt;&gt;0,10000*((F139/K!$F$14)-1),"")+0.8</f>
        <v>11.246301505435685</v>
      </c>
      <c r="K139" s="18">
        <f>IF(E139&lt;&gt;0,10000*((F139/K!$F$14)-1)-10000*(((F139-G139)/K!$F$14)-1),"")</f>
        <v>1.1520443592893947</v>
      </c>
      <c r="L139" s="18">
        <f>IF(E139&lt;&gt;0,10000*((I139/(K!$F$14-(K!$E$14*(EXP((1000000*M139)*1.867*10^-11)-1))))-1),"")+0.8</f>
        <v>11.526767406876726</v>
      </c>
      <c r="M139" s="35">
        <v>13.552131160655831</v>
      </c>
      <c r="P139" s="2"/>
    </row>
    <row r="140" spans="1:16" ht="12.75">
      <c r="A140" t="s">
        <v>95</v>
      </c>
      <c r="B140" s="21">
        <v>165</v>
      </c>
      <c r="C140" s="18" t="s">
        <v>236</v>
      </c>
      <c r="D140" s="18">
        <v>14.542347880795024</v>
      </c>
      <c r="E140" s="18">
        <v>3.9719800682795716</v>
      </c>
      <c r="F140" s="19">
        <v>0.2827518592742584</v>
      </c>
      <c r="G140" s="19">
        <v>3.222977663771569E-05</v>
      </c>
      <c r="H140" s="19">
        <v>0.000894948290829404</v>
      </c>
      <c r="I140" s="19">
        <f t="shared" si="2"/>
        <v>0.2827508012345474</v>
      </c>
      <c r="J140" s="18">
        <f>IF(E140&lt;&gt;0,10000*((F140/K!$F$14)-1),"")+0.8</f>
        <v>-0.3719407232213541</v>
      </c>
      <c r="K140" s="18">
        <f>IF(E140&lt;&gt;0,10000*((F140/K!$F$14)-1)-10000*(((F140-G140)/K!$F$14)-1),"")</f>
        <v>1.1397272358049104</v>
      </c>
      <c r="L140" s="18">
        <f>IF(E140&lt;&gt;0,10000*((I140/(K!$F$14-(K!$E$14*(EXP((1000000*M140)*1.867*10^-11)-1))))-1),"")+0.8</f>
        <v>0.9953825743972182</v>
      </c>
      <c r="M140" s="35">
        <v>63.28533953179898</v>
      </c>
      <c r="P140" s="2"/>
    </row>
    <row r="141" spans="1:16" ht="12.75">
      <c r="A141" t="s">
        <v>95</v>
      </c>
      <c r="B141" s="21">
        <v>166</v>
      </c>
      <c r="C141" s="18" t="s">
        <v>237</v>
      </c>
      <c r="D141" s="18">
        <v>34.27981560025341</v>
      </c>
      <c r="E141" s="18">
        <v>3.7479779942652325</v>
      </c>
      <c r="F141" s="19">
        <v>0.2830159454078065</v>
      </c>
      <c r="G141" s="19">
        <v>2.9446764681380017E-05</v>
      </c>
      <c r="H141" s="19">
        <v>0.002306655945440219</v>
      </c>
      <c r="I141" s="19">
        <f t="shared" si="2"/>
        <v>0.28301233594261327</v>
      </c>
      <c r="J141" s="18">
        <f>IF(E141&lt;&gt;0,10000*((F141/K!$F$14)-1),"")+0.8</f>
        <v>8.966819591084452</v>
      </c>
      <c r="K141" s="18">
        <f>IF(E141&lt;&gt;0,10000*((F141/K!$F$14)-1)-10000*(((F141-G141)/K!$F$14)-1),"")</f>
        <v>1.0413128235708946</v>
      </c>
      <c r="L141" s="18">
        <f>IF(E141&lt;&gt;0,10000*((I141/(K!$F$14-(K!$E$14*(EXP((1000000*M141)*1.867*10^-11)-1))))-1),"")+0.8</f>
        <v>10.700292484676943</v>
      </c>
      <c r="M141" s="35">
        <v>83.74832842096606</v>
      </c>
      <c r="P141" s="2"/>
    </row>
    <row r="142" spans="1:16" ht="12.75">
      <c r="A142" t="s">
        <v>95</v>
      </c>
      <c r="B142" s="21">
        <v>167</v>
      </c>
      <c r="C142" s="18" t="s">
        <v>238</v>
      </c>
      <c r="D142" s="18">
        <v>17.527687450891097</v>
      </c>
      <c r="E142" s="18">
        <v>3.1891053865591394</v>
      </c>
      <c r="F142" s="19">
        <v>0.28292840011846593</v>
      </c>
      <c r="G142" s="19">
        <v>2.9553433723445905E-05</v>
      </c>
      <c r="H142" s="19">
        <v>0.0011277559282197786</v>
      </c>
      <c r="I142" s="19">
        <f t="shared" si="2"/>
        <v>0.2829257868268376</v>
      </c>
      <c r="J142" s="18">
        <f>IF(E142&lt;&gt;0,10000*((F142/K!$F$14)-1),"")+0.8</f>
        <v>5.870994517599736</v>
      </c>
      <c r="K142" s="18">
        <f>IF(E142&lt;&gt;0,10000*((F142/K!$F$14)-1)-10000*(((F142-G142)/K!$F$14)-1),"")</f>
        <v>1.0450849133958329</v>
      </c>
      <c r="L142" s="18">
        <f>IF(E142&lt;&gt;0,10000*((I142/(K!$F$14-(K!$E$14*(EXP((1000000*M142)*1.867*10^-11)-1))))-1),"")+0.8</f>
        <v>8.534024785628347</v>
      </c>
      <c r="M142" s="35">
        <v>123.97260911176137</v>
      </c>
      <c r="P142" s="2"/>
    </row>
    <row r="143" spans="1:16" ht="12.75">
      <c r="A143" t="s">
        <v>95</v>
      </c>
      <c r="B143" s="21">
        <v>168</v>
      </c>
      <c r="C143" s="18" t="s">
        <v>239</v>
      </c>
      <c r="D143" s="18">
        <v>40.73080367507105</v>
      </c>
      <c r="E143" s="18">
        <v>4.237809752688171</v>
      </c>
      <c r="F143" s="19">
        <v>0.28250558975680934</v>
      </c>
      <c r="G143" s="19">
        <v>2.9997246654002277E-05</v>
      </c>
      <c r="H143" s="19">
        <v>0.0021845774905100575</v>
      </c>
      <c r="I143" s="19">
        <f t="shared" si="2"/>
        <v>0.2824991474575983</v>
      </c>
      <c r="J143" s="18">
        <f>IF(E143&lt;&gt;0,10000*((F143/K!$F$14)-1),"")+0.8</f>
        <v>-9.080659978098726</v>
      </c>
      <c r="K143" s="18">
        <f>IF(E143&lt;&gt;0,10000*((F143/K!$F$14)-1)-10000*(((F143-G143)/K!$F$14)-1),"")</f>
        <v>1.060779272379353</v>
      </c>
      <c r="L143" s="18">
        <f>IF(E143&lt;&gt;0,10000*((I143/(K!$F$14-(K!$E$14*(EXP((1000000*M143)*1.867*10^-11)-1))))-1),"")+0.8</f>
        <v>-5.806853680360958</v>
      </c>
      <c r="M143" s="35">
        <v>157.72100635486635</v>
      </c>
      <c r="P143" s="2"/>
    </row>
    <row r="144" spans="1:16" ht="12.75">
      <c r="A144" t="s">
        <v>95</v>
      </c>
      <c r="B144" s="21">
        <v>169</v>
      </c>
      <c r="C144" s="18" t="s">
        <v>240</v>
      </c>
      <c r="D144" s="18">
        <v>20.703431595216394</v>
      </c>
      <c r="E144" s="18">
        <v>2.989782685842294</v>
      </c>
      <c r="F144" s="19">
        <v>0.2826106000722069</v>
      </c>
      <c r="G144" s="19">
        <v>3.760746356617061E-05</v>
      </c>
      <c r="H144" s="19">
        <v>0.001248725190311154</v>
      </c>
      <c r="I144" s="19">
        <f t="shared" si="2"/>
        <v>0.2826063859463551</v>
      </c>
      <c r="J144" s="18">
        <f>IF(E144&lt;&gt;0,10000*((F144/K!$F$14)-1),"")+0.8</f>
        <v>-5.367226967240813</v>
      </c>
      <c r="K144" s="18">
        <f>IF(E144&lt;&gt;0,10000*((F144/K!$F$14)-1)-10000*(((F144-G144)/K!$F$14)-1),"")</f>
        <v>1.3298959833851765</v>
      </c>
      <c r="L144" s="18">
        <f>IF(E144&lt;&gt;0,10000*((I144/(K!$F$14-(K!$E$14*(EXP((1000000*M144)*1.867*10^-11)-1))))-1),"")+0.8</f>
        <v>-1.5073668116702084</v>
      </c>
      <c r="M144" s="35">
        <v>180.45317305303612</v>
      </c>
      <c r="P144" s="2"/>
    </row>
    <row r="145" spans="1:16" ht="12.75">
      <c r="A145" t="s">
        <v>95</v>
      </c>
      <c r="B145" s="21">
        <v>170</v>
      </c>
      <c r="C145" s="18" t="s">
        <v>241</v>
      </c>
      <c r="D145" s="18">
        <v>10.487285076732652</v>
      </c>
      <c r="E145" s="18">
        <v>3.6078279989247317</v>
      </c>
      <c r="F145" s="19">
        <v>0.2826286389211843</v>
      </c>
      <c r="G145" s="19">
        <v>3.481793814260444E-05</v>
      </c>
      <c r="H145" s="19">
        <v>0.0006380563956567125</v>
      </c>
      <c r="I145" s="19">
        <f t="shared" si="2"/>
        <v>0.28262640081039636</v>
      </c>
      <c r="J145" s="18">
        <f>IF(E145&lt;&gt;0,10000*((F145/K!$F$14)-1),"")+0.8</f>
        <v>-4.729327185519462</v>
      </c>
      <c r="K145" s="18">
        <f>IF(E145&lt;&gt;0,10000*((F145/K!$F$14)-1)-10000*(((F145-G145)/K!$F$14)-1),"")</f>
        <v>1.2312512383116925</v>
      </c>
      <c r="L145" s="18">
        <f>IF(E145&lt;&gt;0,10000*((I145/(K!$F$14-(K!$E$14*(EXP((1000000*M145)*1.867*10^-11)-1))))-1),"")+0.8</f>
        <v>-0.6412870911040265</v>
      </c>
      <c r="M145" s="35">
        <v>187.55023807941996</v>
      </c>
      <c r="P145" s="2"/>
    </row>
    <row r="146" spans="1:16" ht="12.75">
      <c r="A146" t="s">
        <v>95</v>
      </c>
      <c r="B146" s="21">
        <v>171</v>
      </c>
      <c r="C146" s="18" t="s">
        <v>242</v>
      </c>
      <c r="D146" s="18">
        <v>64.58463106044927</v>
      </c>
      <c r="E146" s="18">
        <v>4.004875765053764</v>
      </c>
      <c r="F146" s="19">
        <v>0.2827252170515864</v>
      </c>
      <c r="G146" s="19">
        <v>3.837736874338936E-05</v>
      </c>
      <c r="H146" s="19">
        <v>0.0037551586385792634</v>
      </c>
      <c r="I146" s="19">
        <f t="shared" si="2"/>
        <v>0.28271192985306925</v>
      </c>
      <c r="J146" s="18">
        <f>IF(E146&lt;&gt;0,10000*((F146/K!$F$14)-1),"")+0.8</f>
        <v>-1.3140777768846597</v>
      </c>
      <c r="K146" s="18">
        <f>IF(E146&lt;&gt;0,10000*((F146/K!$F$14)-1)-10000*(((F146-G146)/K!$F$14)-1),"")</f>
        <v>1.357121797245231</v>
      </c>
      <c r="L146" s="18">
        <f>IF(E146&lt;&gt;0,10000*((I146/(K!$F$14-(K!$E$14*(EXP((1000000*M146)*1.867*10^-11)-1))))-1),"")+0.8</f>
        <v>2.42097969965691</v>
      </c>
      <c r="M146" s="35">
        <v>189.1880046348018</v>
      </c>
      <c r="P146" s="2"/>
    </row>
    <row r="147" spans="1:16" ht="12.75">
      <c r="A147" t="s">
        <v>95</v>
      </c>
      <c r="B147" s="21">
        <v>172</v>
      </c>
      <c r="C147" s="18" t="s">
        <v>243</v>
      </c>
      <c r="D147" s="18">
        <v>133.61079177492135</v>
      </c>
      <c r="E147" s="18">
        <v>1.726044332258064</v>
      </c>
      <c r="F147" s="19">
        <v>0.2827903077629659</v>
      </c>
      <c r="G147" s="19">
        <v>5.4115014700864765E-05</v>
      </c>
      <c r="H147" s="19">
        <v>0.007411104618641927</v>
      </c>
      <c r="I147" s="19">
        <f t="shared" si="2"/>
        <v>0.28276260214941806</v>
      </c>
      <c r="J147" s="18">
        <f>IF(E147&lt;&gt;0,10000*((F147/K!$F$14)-1),"")+0.8</f>
        <v>0.9876960576363552</v>
      </c>
      <c r="K147" s="18">
        <f>IF(E147&lt;&gt;0,10000*((F147/K!$F$14)-1)-10000*(((F147-G147)/K!$F$14)-1),"")</f>
        <v>1.913645161549793</v>
      </c>
      <c r="L147" s="18">
        <f>IF(E147&lt;&gt;0,10000*((I147/(K!$F$14-(K!$E$14*(EXP((1000000*M147)*1.867*10^-11)-1))))-1),"")+0.8</f>
        <v>4.451466083267607</v>
      </c>
      <c r="M147" s="35">
        <v>199.861890161165</v>
      </c>
      <c r="P147" s="2"/>
    </row>
    <row r="148" spans="1:16" ht="12.75">
      <c r="A148" t="s">
        <v>95</v>
      </c>
      <c r="B148" s="21">
        <v>173</v>
      </c>
      <c r="C148" s="18" t="s">
        <v>0</v>
      </c>
      <c r="D148" s="18">
        <v>22.134664988212645</v>
      </c>
      <c r="E148" s="18">
        <v>3.2928754444444435</v>
      </c>
      <c r="F148" s="19">
        <v>0.28257045365752864</v>
      </c>
      <c r="G148" s="19">
        <v>2.956660221825236E-05</v>
      </c>
      <c r="H148" s="19">
        <v>0.0015790443536662392</v>
      </c>
      <c r="I148" s="19">
        <f t="shared" si="2"/>
        <v>0.28256411978591667</v>
      </c>
      <c r="J148" s="18">
        <f>IF(E148&lt;&gt;0,10000*((F148/K!$F$14)-1),"")+0.8</f>
        <v>-6.786906747930611</v>
      </c>
      <c r="K148" s="18">
        <f>IF(E148&lt;&gt;0,10000*((F148/K!$F$14)-1)-10000*(((F148-G148)/K!$F$14)-1),"")</f>
        <v>1.0455505850126556</v>
      </c>
      <c r="L148" s="18">
        <f>IF(E148&lt;&gt;0,10000*((I148/(K!$F$14-(K!$E$14*(EXP((1000000*M148)*1.867*10^-11)-1))))-1),"")+0.8</f>
        <v>-2.2462988363366696</v>
      </c>
      <c r="M148" s="35">
        <v>214.41790037284744</v>
      </c>
      <c r="P148" s="2"/>
    </row>
    <row r="149" spans="1:16" ht="12.75">
      <c r="A149" t="s">
        <v>95</v>
      </c>
      <c r="B149" s="21">
        <v>176</v>
      </c>
      <c r="C149" s="18" t="s">
        <v>1</v>
      </c>
      <c r="D149" s="18">
        <v>26.782071878374367</v>
      </c>
      <c r="E149" s="18">
        <v>3.895721653942653</v>
      </c>
      <c r="F149" s="19">
        <v>0.2823468805775616</v>
      </c>
      <c r="G149" s="19">
        <v>2.7999648040200692E-05</v>
      </c>
      <c r="H149" s="19">
        <v>0.001763312643752611</v>
      </c>
      <c r="I149" s="19">
        <f t="shared" si="2"/>
        <v>0.28233809925257713</v>
      </c>
      <c r="J149" s="18">
        <f>IF(E149&lt;&gt;0,10000*((F149/K!$F$14)-1),"")+0.8</f>
        <v>-14.693021993331357</v>
      </c>
      <c r="K149" s="18">
        <f>IF(E149&lt;&gt;0,10000*((F149/K!$F$14)-1)-10000*(((F149-G149)/K!$F$14)-1),"")</f>
        <v>0.9901390823485734</v>
      </c>
      <c r="L149" s="18">
        <f>IF(E149&lt;&gt;0,10000*((I149/(K!$F$14-(K!$E$14*(EXP((1000000*M149)*1.867*10^-11)-1))))-1),"")+0.8</f>
        <v>-9.09224106466513</v>
      </c>
      <c r="M149" s="35">
        <v>266.07694839351694</v>
      </c>
      <c r="P149" s="2"/>
    </row>
    <row r="150" spans="1:16" ht="12.75">
      <c r="A150" t="s">
        <v>95</v>
      </c>
      <c r="B150" s="21">
        <v>177</v>
      </c>
      <c r="C150" s="18" t="s">
        <v>2</v>
      </c>
      <c r="D150" s="18">
        <v>16.238947617250762</v>
      </c>
      <c r="E150" s="18">
        <v>2.7890484725896063</v>
      </c>
      <c r="F150" s="19">
        <v>0.28261823305874234</v>
      </c>
      <c r="G150" s="19">
        <v>2.8133949926101897E-05</v>
      </c>
      <c r="H150" s="19">
        <v>0.0012799997542992942</v>
      </c>
      <c r="I150" s="19">
        <f t="shared" si="2"/>
        <v>0.28261137514743206</v>
      </c>
      <c r="J150" s="18">
        <f>IF(E150&lt;&gt;0,10000*((F150/K!$F$14)-1),"")+0.8</f>
        <v>-5.097305064188618</v>
      </c>
      <c r="K150" s="18">
        <f>IF(E150&lt;&gt;0,10000*((F150/K!$F$14)-1)-10000*(((F150-G150)/K!$F$14)-1),"")</f>
        <v>0.9948883401222908</v>
      </c>
      <c r="L150" s="18">
        <f>IF(E150&lt;&gt;0,10000*((I150/(K!$F$14-(K!$E$14*(EXP((1000000*M150)*1.867*10^-11)-1))))-1),"")+0.8</f>
        <v>1.0263001128821607</v>
      </c>
      <c r="M150" s="35">
        <v>286.20474495208344</v>
      </c>
      <c r="P150" s="2"/>
    </row>
    <row r="151" spans="1:16" ht="12.75">
      <c r="A151" t="s">
        <v>95</v>
      </c>
      <c r="B151" s="21">
        <v>178</v>
      </c>
      <c r="C151" s="18" t="s">
        <v>3</v>
      </c>
      <c r="D151" s="18">
        <v>5.680190680834049</v>
      </c>
      <c r="E151" s="18">
        <v>3.732753579032258</v>
      </c>
      <c r="F151" s="19">
        <v>0.2824836389965384</v>
      </c>
      <c r="G151" s="19">
        <v>3.640566574966607E-05</v>
      </c>
      <c r="H151" s="19">
        <v>0.0003658338285309703</v>
      </c>
      <c r="I151" s="19">
        <f t="shared" si="2"/>
        <v>0.28248184076097804</v>
      </c>
      <c r="J151" s="18">
        <f>IF(E151&lt;&gt;0,10000*((F151/K!$F$14)-1),"")+0.8</f>
        <v>-9.856894936492688</v>
      </c>
      <c r="K151" s="18">
        <f>IF(E151&lt;&gt;0,10000*((F151/K!$F$14)-1)-10000*(((F151-G151)/K!$F$14)-1),"")</f>
        <v>1.2873973424920582</v>
      </c>
      <c r="L151" s="18">
        <f>IF(E151&lt;&gt;0,10000*((I151/(K!$F$14-(K!$E$14*(EXP((1000000*M151)*1.867*10^-11)-1))))-1),"")+0.8</f>
        <v>-4.082896143469928</v>
      </c>
      <c r="M151" s="35">
        <v>262.63536556668566</v>
      </c>
      <c r="P151" s="2"/>
    </row>
    <row r="152" spans="1:16" ht="12.75">
      <c r="A152" t="s">
        <v>95</v>
      </c>
      <c r="B152" s="21">
        <v>179</v>
      </c>
      <c r="C152" s="18" t="s">
        <v>4</v>
      </c>
      <c r="D152" s="18">
        <v>8.260128299276673</v>
      </c>
      <c r="E152" s="18">
        <v>3.4683333216845873</v>
      </c>
      <c r="F152" s="19">
        <v>0.2824535739893593</v>
      </c>
      <c r="G152" s="19">
        <v>2.8339458171369077E-05</v>
      </c>
      <c r="H152" s="19">
        <v>0.0005265002773235037</v>
      </c>
      <c r="I152" s="19">
        <f t="shared" si="2"/>
        <v>0.28245093995202064</v>
      </c>
      <c r="J152" s="18">
        <f>IF(E152&lt;&gt;0,10000*((F152/K!$F$14)-1),"")+0.8</f>
        <v>-10.920070394141135</v>
      </c>
      <c r="K152" s="18">
        <f>IF(E152&lt;&gt;0,10000*((F152/K!$F$14)-1)-10000*(((F152-G152)/K!$F$14)-1),"")</f>
        <v>1.0021556366635043</v>
      </c>
      <c r="L152" s="18">
        <f>IF(E152&lt;&gt;0,10000*((I152/(K!$F$14-(K!$E$14*(EXP((1000000*M152)*1.867*10^-11)-1))))-1),"")+0.8</f>
        <v>-5.07233198011683</v>
      </c>
      <c r="M152" s="35">
        <v>267.2974975475234</v>
      </c>
      <c r="N152" s="32"/>
      <c r="P152" s="2"/>
    </row>
    <row r="153" spans="1:16" ht="12.75">
      <c r="A153" t="s">
        <v>95</v>
      </c>
      <c r="B153" s="21">
        <v>180</v>
      </c>
      <c r="C153" s="18" t="s">
        <v>5</v>
      </c>
      <c r="D153" s="18">
        <v>13.358026897145201</v>
      </c>
      <c r="E153" s="18">
        <v>3.336019391577061</v>
      </c>
      <c r="F153" s="19">
        <v>0.28260986963488327</v>
      </c>
      <c r="G153" s="19">
        <v>3.0471027760443108E-05</v>
      </c>
      <c r="H153" s="19">
        <v>0.0008008611789936513</v>
      </c>
      <c r="I153" s="19">
        <f t="shared" si="2"/>
        <v>0.28260539374375904</v>
      </c>
      <c r="J153" s="18">
        <f>IF(E153&lt;&gt;0,10000*((F153/K!$F$14)-1),"")+0.8</f>
        <v>-5.393057096972599</v>
      </c>
      <c r="K153" s="18">
        <f>IF(E153&lt;&gt;0,10000*((F153/K!$F$14)-1)-10000*(((F153-G153)/K!$F$14)-1),"")</f>
        <v>1.0775333826207323</v>
      </c>
      <c r="L153" s="18">
        <f>IF(E153&lt;&gt;0,10000*((I153/(K!$F$14-(K!$E$14*(EXP((1000000*M153)*1.867*10^-11)-1))))-1),"")+0.8</f>
        <v>1.089423413475376</v>
      </c>
      <c r="M153" s="35">
        <v>298.5156933726457</v>
      </c>
      <c r="N153" s="32"/>
      <c r="P153" s="2"/>
    </row>
    <row r="154" spans="1:16" ht="12.75">
      <c r="A154" t="s">
        <v>95</v>
      </c>
      <c r="B154" s="21">
        <v>181</v>
      </c>
      <c r="C154" s="18" t="s">
        <v>6</v>
      </c>
      <c r="D154" s="18">
        <v>21.986487837275654</v>
      </c>
      <c r="E154" s="18">
        <v>3.2702045998207887</v>
      </c>
      <c r="F154" s="19">
        <v>0.28266150236547266</v>
      </c>
      <c r="G154" s="19">
        <v>3.169382815367614E-05</v>
      </c>
      <c r="H154" s="19">
        <v>0.0012007821343326328</v>
      </c>
      <c r="I154" s="19">
        <f t="shared" si="2"/>
        <v>0.28265364225265865</v>
      </c>
      <c r="J154" s="18">
        <f>IF(E154&lt;&gt;0,10000*((F154/K!$F$14)-1),"")+0.8</f>
        <v>-3.5671918428256353</v>
      </c>
      <c r="K154" s="18">
        <f>IF(E154&lt;&gt;0,10000*((F154/K!$F$14)-1)-10000*(((F154-G154)/K!$F$14)-1),"")</f>
        <v>1.1207747282793168</v>
      </c>
      <c r="L154" s="18">
        <f>IF(E154&lt;&gt;0,10000*((I154/(K!$F$14-(K!$E$14*(EXP((1000000*M154)*1.867*10^-11)-1))))-1),"")+0.8</f>
        <v>3.9349261415414274</v>
      </c>
      <c r="M154" s="35">
        <v>349.46420390242696</v>
      </c>
      <c r="N154" s="34"/>
      <c r="P154" s="2"/>
    </row>
    <row r="155" spans="1:16" ht="12.75">
      <c r="A155" t="s">
        <v>95</v>
      </c>
      <c r="B155" s="21">
        <v>182</v>
      </c>
      <c r="C155" s="18" t="s">
        <v>7</v>
      </c>
      <c r="D155" s="18">
        <v>10.05521209997979</v>
      </c>
      <c r="E155" s="18">
        <v>4.711619270430107</v>
      </c>
      <c r="F155" s="19">
        <v>0.2824345830017264</v>
      </c>
      <c r="G155" s="19">
        <v>5.058117133134133E-05</v>
      </c>
      <c r="H155" s="19">
        <v>0.0006141311428193156</v>
      </c>
      <c r="I155" s="19">
        <f t="shared" si="2"/>
        <v>0.2824299913114283</v>
      </c>
      <c r="J155" s="18">
        <f>IF(E155&lt;&gt;0,10000*((F155/K!$F$14)-1),"")+0.8</f>
        <v>-11.59164023104422</v>
      </c>
      <c r="K155" s="18">
        <f>IF(E155&lt;&gt;0,10000*((F155/K!$F$14)-1)-10000*(((F155-G155)/K!$F$14)-1),"")</f>
        <v>1.7886794324784017</v>
      </c>
      <c r="L155" s="18">
        <f>IF(E155&lt;&gt;0,10000*((I155/(K!$F$14-(K!$E$14*(EXP((1000000*M155)*1.867*10^-11)-1))))-1),"")+0.8</f>
        <v>-2.8735675785048995</v>
      </c>
      <c r="M155" s="35">
        <v>398.9777103376584</v>
      </c>
      <c r="N155" s="34"/>
      <c r="P155" s="2"/>
    </row>
    <row r="156" spans="1:16" ht="12.75">
      <c r="A156" t="s">
        <v>95</v>
      </c>
      <c r="B156" s="21">
        <v>183</v>
      </c>
      <c r="C156" s="18" t="s">
        <v>8</v>
      </c>
      <c r="D156" s="18">
        <v>21.451394517258322</v>
      </c>
      <c r="E156" s="18">
        <v>1.7005549992535833</v>
      </c>
      <c r="F156" s="19">
        <v>0.2823117971225108</v>
      </c>
      <c r="G156" s="19">
        <v>6.625622111083399E-05</v>
      </c>
      <c r="H156" s="19">
        <v>0.0012828689662056508</v>
      </c>
      <c r="I156" s="19">
        <f t="shared" si="2"/>
        <v>0.28230116714645265</v>
      </c>
      <c r="J156" s="18">
        <f>IF(E156&lt;&gt;0,10000*((F156/K!$F$14)-1),"")+0.8</f>
        <v>-15.9336625878034</v>
      </c>
      <c r="K156" s="18">
        <f>IF(E156&lt;&gt;0,10000*((F156/K!$F$14)-1)-10000*(((F156-G156)/K!$F$14)-1),"")</f>
        <v>2.3429892360216087</v>
      </c>
      <c r="L156" s="18">
        <f>IF(E156&lt;&gt;0,10000*((I156/(K!$F$14-(K!$E$14*(EXP((1000000*M156)*1.867*10^-11)-1))))-1),"")+0.8</f>
        <v>-6.471335264158463</v>
      </c>
      <c r="M156" s="35">
        <v>441.9901058783509</v>
      </c>
      <c r="N156" s="34"/>
      <c r="P156" s="2"/>
    </row>
    <row r="157" spans="1:16" ht="12.75">
      <c r="A157" t="s">
        <v>95</v>
      </c>
      <c r="B157" s="21">
        <v>184</v>
      </c>
      <c r="C157" s="18" t="s">
        <v>9</v>
      </c>
      <c r="D157" s="18">
        <v>4.595802986170783</v>
      </c>
      <c r="E157" s="18">
        <v>3.2604072876344095</v>
      </c>
      <c r="F157" s="19">
        <v>0.2825095562556961</v>
      </c>
      <c r="G157" s="19">
        <v>5.784626128577142E-05</v>
      </c>
      <c r="H157" s="19">
        <v>0.0003733681951290128</v>
      </c>
      <c r="I157" s="19">
        <f t="shared" si="2"/>
        <v>0.2825064291799846</v>
      </c>
      <c r="J157" s="18">
        <f>IF(E157&lt;&gt;0,10000*((F157/K!$F$14)-1),"")+0.8</f>
        <v>-8.940394444679445</v>
      </c>
      <c r="K157" s="18">
        <f>IF(E157&lt;&gt;0,10000*((F157/K!$F$14)-1)-10000*(((F157-G157)/K!$F$14)-1),"")</f>
        <v>2.045591572601424</v>
      </c>
      <c r="L157" s="18">
        <f>IF(E157&lt;&gt;0,10000*((I157/(K!$F$14-(K!$E$14*(EXP((1000000*M157)*1.867*10^-11)-1))))-1),"")+0.8</f>
        <v>0.9005196418346622</v>
      </c>
      <c r="M157" s="35">
        <v>446.7292577072912</v>
      </c>
      <c r="N157" s="34"/>
      <c r="P157" s="2"/>
    </row>
    <row r="158" spans="1:16" ht="12.75">
      <c r="A158" t="s">
        <v>95</v>
      </c>
      <c r="B158" s="21">
        <v>185</v>
      </c>
      <c r="C158" s="18" t="s">
        <v>10</v>
      </c>
      <c r="D158" s="18">
        <v>6.5072361135062105</v>
      </c>
      <c r="E158" s="18">
        <v>3.0552354777777784</v>
      </c>
      <c r="F158" s="19">
        <v>0.28239997752585866</v>
      </c>
      <c r="G158" s="19">
        <v>6.017630390807662E-05</v>
      </c>
      <c r="H158" s="19">
        <v>0.00043646257868387456</v>
      </c>
      <c r="I158" s="19">
        <f t="shared" si="2"/>
        <v>0.28239606774966225</v>
      </c>
      <c r="J158" s="18">
        <f>IF(E158&lt;&gt;0,10000*((F158/K!$F$14)-1),"")+0.8</f>
        <v>-12.815378260564136</v>
      </c>
      <c r="K158" s="18">
        <f>IF(E158&lt;&gt;0,10000*((F158/K!$F$14)-1)-10000*(((F158-G158)/K!$F$14)-1),"")</f>
        <v>2.127987832030165</v>
      </c>
      <c r="L158" s="18">
        <f>IF(E158&lt;&gt;0,10000*((I158/(K!$F$14-(K!$E$14*(EXP((1000000*M158)*1.867*10^-11)-1))))-1),"")+0.8</f>
        <v>-2.3133701190744214</v>
      </c>
      <c r="M158" s="35">
        <v>477.6641089623421</v>
      </c>
      <c r="N158" s="34"/>
      <c r="P158" s="2"/>
    </row>
    <row r="159" spans="1:16" ht="12.75">
      <c r="A159" t="s">
        <v>95</v>
      </c>
      <c r="B159" s="21">
        <v>186</v>
      </c>
      <c r="C159" s="18" t="s">
        <v>11</v>
      </c>
      <c r="D159" s="18">
        <v>7.445010977698937</v>
      </c>
      <c r="E159" s="18">
        <v>3.5308023005376348</v>
      </c>
      <c r="F159" s="19">
        <v>0.28164366233931065</v>
      </c>
      <c r="G159" s="19">
        <v>4.4174278601601425E-05</v>
      </c>
      <c r="H159" s="19">
        <v>0.00040191212761942337</v>
      </c>
      <c r="I159" s="19">
        <f t="shared" si="2"/>
        <v>0.28163945708778876</v>
      </c>
      <c r="J159" s="18">
        <f>IF(E159&lt;&gt;0,10000*((F159/K!$F$14)-1),"")+0.8</f>
        <v>-39.56061533282731</v>
      </c>
      <c r="K159" s="18">
        <f>IF(E159&lt;&gt;0,10000*((F159/K!$F$14)-1)-10000*(((F159-G159)/K!$F$14)-1),"")</f>
        <v>1.562115338564766</v>
      </c>
      <c r="L159" s="18">
        <f>IF(E159&lt;&gt;0,10000*((I159/(K!$F$14-(K!$E$14*(EXP((1000000*M159)*1.867*10^-11)-1))))-1),"")+0.8</f>
        <v>-27.312193710531087</v>
      </c>
      <c r="M159" s="35">
        <v>557.5121740123236</v>
      </c>
      <c r="N159" s="34"/>
      <c r="P159" s="2"/>
    </row>
    <row r="160" spans="1:16" ht="12.75">
      <c r="A160" t="s">
        <v>95</v>
      </c>
      <c r="B160" s="21">
        <v>187</v>
      </c>
      <c r="C160" s="18" t="s">
        <v>12</v>
      </c>
      <c r="D160" s="18">
        <v>15.54616554948666</v>
      </c>
      <c r="E160" s="18">
        <v>3.668991243512543</v>
      </c>
      <c r="F160" s="19">
        <v>0.2822882929413579</v>
      </c>
      <c r="G160" s="19">
        <v>4.934954231758504E-05</v>
      </c>
      <c r="H160" s="19">
        <v>0.0008541124497607516</v>
      </c>
      <c r="I160" s="19">
        <f t="shared" si="2"/>
        <v>0.28227596540279876</v>
      </c>
      <c r="J160" s="18">
        <f>IF(E160&lt;&gt;0,10000*((F160/K!$F$14)-1),"")+0.8</f>
        <v>-16.764830476939352</v>
      </c>
      <c r="K160" s="18">
        <f>IF(E160&lt;&gt;0,10000*((F160/K!$F$14)-1)-10000*(((F160-G160)/K!$F$14)-1),"")</f>
        <v>1.7451258842449135</v>
      </c>
      <c r="L160" s="18">
        <f>IF(E160&lt;&gt;0,10000*((I160/(K!$F$14-(K!$E$14*(EXP((1000000*M160)*1.867*10^-11)-1))))-1),"")+0.8</f>
        <v>-0.0530123518346588</v>
      </c>
      <c r="M160" s="35">
        <v>767.5409683449326</v>
      </c>
      <c r="N160" s="34"/>
      <c r="P160" s="2"/>
    </row>
    <row r="161" spans="1:16" ht="12.75">
      <c r="A161" t="s">
        <v>95</v>
      </c>
      <c r="B161" s="21">
        <v>188</v>
      </c>
      <c r="C161" s="18" t="s">
        <v>13</v>
      </c>
      <c r="D161" s="18">
        <v>3.338750079777837</v>
      </c>
      <c r="E161" s="18">
        <v>4.796723676989247</v>
      </c>
      <c r="F161" s="19">
        <v>0.28240534960947483</v>
      </c>
      <c r="G161" s="19">
        <v>3.943504417121683E-05</v>
      </c>
      <c r="H161" s="19">
        <v>0.0004235826914810223</v>
      </c>
      <c r="I161" s="19">
        <f t="shared" si="2"/>
        <v>0.2823972544104771</v>
      </c>
      <c r="J161" s="18">
        <f>IF(E161&lt;&gt;0,10000*((F161/K!$F$14)-1),"")+0.8</f>
        <v>-12.625407660420107</v>
      </c>
      <c r="K161" s="18">
        <f>IF(E161&lt;&gt;0,10000*((F161/K!$F$14)-1)-10000*(((F161-G161)/K!$F$14)-1),"")</f>
        <v>1.3945239022994382</v>
      </c>
      <c r="L161" s="18">
        <f>IF(E161&lt;&gt;0,10000*((I161/(K!$F$14-(K!$E$14*(EXP((1000000*M161)*1.867*10^-11)-1))))-1),"")+0.8</f>
        <v>9.816451768208978</v>
      </c>
      <c r="M161" s="35">
        <v>1013.9761044736795</v>
      </c>
      <c r="N161" s="34"/>
      <c r="P161" s="2"/>
    </row>
    <row r="162" spans="1:16" ht="12.75">
      <c r="A162" t="s">
        <v>95</v>
      </c>
      <c r="B162" s="21">
        <v>189</v>
      </c>
      <c r="C162" s="18" t="s">
        <v>14</v>
      </c>
      <c r="D162" s="18">
        <v>18.38587222663472</v>
      </c>
      <c r="E162" s="18">
        <v>3.546009820501791</v>
      </c>
      <c r="F162" s="19">
        <v>0.2821561824616401</v>
      </c>
      <c r="G162" s="19">
        <v>4.229647859888127E-05</v>
      </c>
      <c r="H162" s="19">
        <v>0.0010109973940040714</v>
      </c>
      <c r="I162" s="19">
        <f t="shared" si="2"/>
        <v>0.28212908931537306</v>
      </c>
      <c r="J162" s="18">
        <f>IF(E162&lt;&gt;0,10000*((F162/K!$F$14)-1),"")+0.8</f>
        <v>-21.436594527995645</v>
      </c>
      <c r="K162" s="18">
        <f>IF(E162&lt;&gt;0,10000*((F162/K!$F$14)-1)-10000*(((F162-G162)/K!$F$14)-1),"")</f>
        <v>1.495711533456845</v>
      </c>
      <c r="L162" s="18">
        <f>IF(E162&lt;&gt;0,10000*((I162/(K!$F$14-(K!$E$14*(EXP((1000000*M162)*1.867*10^-11)-1))))-1),"")+0.8</f>
        <v>9.474354655318074</v>
      </c>
      <c r="M162" s="35">
        <v>1416.477998999447</v>
      </c>
      <c r="N162" s="34"/>
      <c r="P162" s="2"/>
    </row>
    <row r="163" spans="1:16" ht="12.75">
      <c r="A163" t="s">
        <v>95</v>
      </c>
      <c r="B163" s="21">
        <v>190</v>
      </c>
      <c r="C163" s="18" t="s">
        <v>15</v>
      </c>
      <c r="D163" s="18">
        <v>9.066131437445186</v>
      </c>
      <c r="E163" s="18">
        <v>3.7198902646953407</v>
      </c>
      <c r="F163" s="19">
        <v>0.28177985269132955</v>
      </c>
      <c r="G163" s="19">
        <v>3.5275979413445186E-05</v>
      </c>
      <c r="H163" s="19">
        <v>0.0005834350808778849</v>
      </c>
      <c r="I163" s="19">
        <f t="shared" si="2"/>
        <v>0.2817653521204881</v>
      </c>
      <c r="J163" s="18">
        <f>IF(E163&lt;&gt;0,10000*((F163/K!$F$14)-1),"")+0.8</f>
        <v>-34.74457657479971</v>
      </c>
      <c r="K163" s="18">
        <f>IF(E163&lt;&gt;0,10000*((F163/K!$F$14)-1)-10000*(((F163-G163)/K!$F$14)-1),"")</f>
        <v>1.2474487477565077</v>
      </c>
      <c r="L163" s="18">
        <f>IF(E163&lt;&gt;0,10000*((I163/(K!$F$14-(K!$E$14*(EXP((1000000*M163)*1.867*10^-11)-1))))-1),"")+0.8</f>
        <v>-5.7458668448936665</v>
      </c>
      <c r="M163" s="35">
        <v>1314.9413464853476</v>
      </c>
      <c r="N163" s="34"/>
      <c r="P163" s="2"/>
    </row>
    <row r="164" spans="13:16" ht="12.75">
      <c r="N164" s="34"/>
      <c r="P164" s="2"/>
    </row>
    <row r="165" spans="1:16" ht="12.75">
      <c r="A165" t="s">
        <v>96</v>
      </c>
      <c r="B165" s="21">
        <v>1035</v>
      </c>
      <c r="C165" s="18" t="s">
        <v>202</v>
      </c>
      <c r="D165" s="18">
        <v>29.260694112161286</v>
      </c>
      <c r="E165" s="18">
        <v>2.370961208243727</v>
      </c>
      <c r="F165" s="19">
        <v>0.282985866022653</v>
      </c>
      <c r="G165" s="19">
        <v>4.071935717178015E-05</v>
      </c>
      <c r="H165" s="19">
        <v>0.0019699969756494483</v>
      </c>
      <c r="I165" s="19">
        <f t="shared" si="2"/>
        <v>0.2829855079118238</v>
      </c>
      <c r="J165" s="18">
        <f>IF(E165&lt;&gt;0,10000*((F165/K!$F$14)-1),"")+0.8</f>
        <v>7.90313569153298</v>
      </c>
      <c r="K165" s="18">
        <f>IF(E165&lt;&gt;0,10000*((F165/K!$F$14)-1)-10000*(((F165-G165)/K!$F$14)-1),"")</f>
        <v>1.4399404908949087</v>
      </c>
      <c r="L165" s="18">
        <f>IF(E165&lt;&gt;0,10000*((I165/(K!$F$14-(K!$E$14*(EXP((1000000*M165)*1.867*10^-11)-1))))-1),"")+0.8</f>
        <v>8.106620370115536</v>
      </c>
      <c r="M165" s="35">
        <v>9.735720699260353</v>
      </c>
      <c r="N165" s="20"/>
      <c r="P165" s="2"/>
    </row>
    <row r="166" spans="1:16" ht="12.75">
      <c r="A166" t="s">
        <v>96</v>
      </c>
      <c r="B166" s="21">
        <v>1036</v>
      </c>
      <c r="C166" s="18" t="s">
        <v>203</v>
      </c>
      <c r="D166" s="18">
        <v>44.37035396520459</v>
      </c>
      <c r="E166" s="18">
        <v>2.161845431362007</v>
      </c>
      <c r="F166" s="19">
        <v>0.28244080473488775</v>
      </c>
      <c r="G166" s="19">
        <v>3.9123184443105325E-05</v>
      </c>
      <c r="H166" s="19">
        <v>0.0026357299045487183</v>
      </c>
      <c r="I166" s="19">
        <f t="shared" si="2"/>
        <v>0.28242822724271593</v>
      </c>
      <c r="J166" s="18">
        <f>IF(E166&lt;&gt;0,10000*((F166/K!$F$14)-1),"")+0.8</f>
        <v>-11.371623852476054</v>
      </c>
      <c r="K166" s="18">
        <f>IF(E166&lt;&gt;0,10000*((F166/K!$F$14)-1)-10000*(((F166-G166)/K!$F$14)-1),"")</f>
        <v>1.3834957456415609</v>
      </c>
      <c r="L166" s="18">
        <f>IF(E166&lt;&gt;0,10000*((I166/(K!$F$14-(K!$E$14*(EXP((1000000*M166)*1.867*10^-11)-1))))-1),"")+0.8</f>
        <v>-6.150428310323886</v>
      </c>
      <c r="M166" s="35">
        <v>254.9850269622564</v>
      </c>
      <c r="N166" s="20"/>
      <c r="P166" s="2"/>
    </row>
    <row r="167" spans="1:16" ht="12.75">
      <c r="A167" t="s">
        <v>96</v>
      </c>
      <c r="B167" s="21">
        <v>1037</v>
      </c>
      <c r="C167" s="18" t="s">
        <v>204</v>
      </c>
      <c r="D167" s="18">
        <v>4.3425542730695375</v>
      </c>
      <c r="E167" s="18">
        <v>2.027016756451613</v>
      </c>
      <c r="F167" s="19">
        <v>0.28229360283936444</v>
      </c>
      <c r="G167" s="19">
        <v>3.876945717601879E-05</v>
      </c>
      <c r="H167" s="19">
        <v>0.00026477287710258515</v>
      </c>
      <c r="I167" s="19">
        <f t="shared" si="2"/>
        <v>0.282292298401844</v>
      </c>
      <c r="J167" s="18">
        <f>IF(E167&lt;&gt;0,10000*((F167/K!$F$14)-1),"")+0.8</f>
        <v>-16.57705891880936</v>
      </c>
      <c r="K167" s="18">
        <f>IF(E167&lt;&gt;0,10000*((F167/K!$F$14)-1)-10000*(((F167-G167)/K!$F$14)-1),"")</f>
        <v>1.3709870458489277</v>
      </c>
      <c r="L167" s="18">
        <f>IF(E167&lt;&gt;0,10000*((I167/(K!$F$14-(K!$E$14*(EXP((1000000*M167)*1.867*10^-11)-1))))-1),"")+0.8</f>
        <v>-10.776233456339623</v>
      </c>
      <c r="M167" s="35">
        <v>263.2314981436862</v>
      </c>
      <c r="N167" s="20"/>
      <c r="P167" s="2"/>
    </row>
    <row r="168" spans="1:16" ht="12.75">
      <c r="A168" t="s">
        <v>96</v>
      </c>
      <c r="B168" s="21">
        <v>1038</v>
      </c>
      <c r="C168" s="18" t="s">
        <v>205</v>
      </c>
      <c r="D168" s="18">
        <v>12.919719566983336</v>
      </c>
      <c r="E168" s="18">
        <v>2.920709988709677</v>
      </c>
      <c r="F168" s="19">
        <v>0.28240138930369746</v>
      </c>
      <c r="G168" s="19">
        <v>3.141393080452139E-05</v>
      </c>
      <c r="H168" s="19">
        <v>0.000765141374866083</v>
      </c>
      <c r="I168" s="19">
        <f t="shared" si="2"/>
        <v>0.2823924222411887</v>
      </c>
      <c r="J168" s="18">
        <f>IF(E168&lt;&gt;0,10000*((F168/K!$F$14)-1),"")+0.8</f>
        <v>-12.765454189669034</v>
      </c>
      <c r="K168" s="18">
        <f>IF(E168&lt;&gt;0,10000*((F168/K!$F$14)-1)-10000*(((F168-G168)/K!$F$14)-1),"")</f>
        <v>1.1108768429912708</v>
      </c>
      <c r="L168" s="18">
        <f>IF(E168&lt;&gt;0,10000*((I168/(K!$F$14-(K!$E$14*(EXP((1000000*M168)*1.867*10^-11)-1))))-1),"")+0.8</f>
        <v>0.8423852234043843</v>
      </c>
      <c r="M168" s="35">
        <v>624.0676617669665</v>
      </c>
      <c r="N168" s="20"/>
      <c r="P168" s="2"/>
    </row>
    <row r="169" spans="1:16" ht="12.75">
      <c r="A169" t="s">
        <v>96</v>
      </c>
      <c r="B169" s="21">
        <v>1039</v>
      </c>
      <c r="C169" s="18" t="s">
        <v>206</v>
      </c>
      <c r="D169" s="18">
        <v>9.709732440511859</v>
      </c>
      <c r="E169" s="18">
        <v>1.9670869383512544</v>
      </c>
      <c r="F169" s="19">
        <v>0.28246736022715824</v>
      </c>
      <c r="G169" s="19">
        <v>4.522157931849667E-05</v>
      </c>
      <c r="H169" s="19">
        <v>0.0005781599794993331</v>
      </c>
      <c r="I169" s="19">
        <f t="shared" si="2"/>
        <v>0.2824634903724728</v>
      </c>
      <c r="J169" s="18">
        <f>IF(E169&lt;&gt;0,10000*((F169/K!$F$14)-1),"")+0.8</f>
        <v>-10.432553807372091</v>
      </c>
      <c r="K169" s="18">
        <f>IF(E169&lt;&gt;0,10000*((F169/K!$F$14)-1)-10000*(((F169-G169)/K!$F$14)-1),"")</f>
        <v>1.5991505673396134</v>
      </c>
      <c r="L169" s="18">
        <f>IF(E169&lt;&gt;0,10000*((I169/(K!$F$14-(K!$E$14*(EXP((1000000*M169)*1.867*10^-11)-1))))-1),"")+0.8</f>
        <v>-2.619147419964075</v>
      </c>
      <c r="M169" s="35">
        <v>357.31635710775845</v>
      </c>
      <c r="N169" s="20"/>
      <c r="P169" s="2"/>
    </row>
    <row r="170" spans="1:16" ht="12.75">
      <c r="A170" t="s">
        <v>96</v>
      </c>
      <c r="B170" s="21">
        <v>1040</v>
      </c>
      <c r="C170" s="18" t="s">
        <v>207</v>
      </c>
      <c r="D170" s="18">
        <v>10.633085137802285</v>
      </c>
      <c r="E170" s="18">
        <v>2.0951408949820784</v>
      </c>
      <c r="F170" s="19">
        <v>0.2826189145212026</v>
      </c>
      <c r="G170" s="19">
        <v>3.4836643774002785E-05</v>
      </c>
      <c r="H170" s="19">
        <v>0.0006719968233614391</v>
      </c>
      <c r="I170" s="19">
        <f t="shared" si="2"/>
        <v>0.28261633264949193</v>
      </c>
      <c r="J170" s="18">
        <f>IF(E170&lt;&gt;0,10000*((F170/K!$F$14)-1),"")+0.8</f>
        <v>-5.073206810736997</v>
      </c>
      <c r="K170" s="18">
        <f>IF(E170&lt;&gt;0,10000*((F170/K!$F$14)-1)-10000*(((F170-G170)/K!$F$14)-1),"")</f>
        <v>1.2319127172244482</v>
      </c>
      <c r="L170" s="18">
        <f>IF(E170&lt;&gt;0,10000*((I170/(K!$F$14-(K!$E$14*(EXP((1000000*M170)*1.867*10^-11)-1))))-1),"")+0.8</f>
        <v>-0.600046979924685</v>
      </c>
      <c r="M170" s="35">
        <v>205.39513585691216</v>
      </c>
      <c r="N170" s="20"/>
      <c r="P170" s="2"/>
    </row>
    <row r="171" spans="1:16" ht="12.75">
      <c r="A171" t="s">
        <v>96</v>
      </c>
      <c r="B171" s="21">
        <v>1041</v>
      </c>
      <c r="C171" s="18" t="s">
        <v>208</v>
      </c>
      <c r="D171" s="18">
        <v>13.796989848228922</v>
      </c>
      <c r="E171" s="18">
        <v>2.5561678840501796</v>
      </c>
      <c r="F171" s="19">
        <v>0.28216756780717217</v>
      </c>
      <c r="G171" s="19">
        <v>2.9902929146034217E-05</v>
      </c>
      <c r="H171" s="19">
        <v>0.000804725907803047</v>
      </c>
      <c r="I171" s="19">
        <f t="shared" si="2"/>
        <v>0.2821508195854578</v>
      </c>
      <c r="J171" s="18">
        <f>IF(E171&lt;&gt;0,10000*((F171/K!$F$14)-1),"")+0.8</f>
        <v>-21.033979625079933</v>
      </c>
      <c r="K171" s="18">
        <f>IF(E171&lt;&gt;0,10000*((F171/K!$F$14)-1)-10000*(((F171-G171)/K!$F$14)-1),"")</f>
        <v>1.0574439643551443</v>
      </c>
      <c r="L171" s="18">
        <f>IF(E171&lt;&gt;0,10000*((I171/(K!$F$14-(K!$E$14*(EXP((1000000*M171)*1.867*10^-11)-1))))-1),"")+0.8</f>
        <v>3.108301895330711</v>
      </c>
      <c r="M171" s="35">
        <v>1103.3054622875848</v>
      </c>
      <c r="N171" s="20"/>
      <c r="P171" s="2"/>
    </row>
    <row r="172" spans="1:16" ht="12.75">
      <c r="A172" t="s">
        <v>96</v>
      </c>
      <c r="B172" s="21">
        <v>1042</v>
      </c>
      <c r="C172" s="18" t="s">
        <v>209</v>
      </c>
      <c r="D172" s="18">
        <v>19.05909662578428</v>
      </c>
      <c r="E172" s="18">
        <v>2.226567648566309</v>
      </c>
      <c r="F172" s="19">
        <v>0.28233980601401826</v>
      </c>
      <c r="G172" s="19">
        <v>3.3646014900577804E-05</v>
      </c>
      <c r="H172" s="19">
        <v>0.0011187254234041864</v>
      </c>
      <c r="I172" s="19">
        <f t="shared" si="2"/>
        <v>0.2823263254719884</v>
      </c>
      <c r="J172" s="18">
        <f>IF(E172&lt;&gt;0,10000*((F172/K!$F$14)-1),"")+0.8</f>
        <v>-14.943196632839184</v>
      </c>
      <c r="K172" s="18">
        <f>IF(E172&lt;&gt;0,10000*((F172/K!$F$14)-1)-10000*(((F172-G172)/K!$F$14)-1),"")</f>
        <v>1.1898090386897042</v>
      </c>
      <c r="L172" s="18">
        <f>IF(E172&lt;&gt;0,10000*((I172/(K!$F$14-(K!$E$14*(EXP((1000000*M172)*1.867*10^-11)-1))))-1),"")+0.8</f>
        <v>-1.1051451108842432</v>
      </c>
      <c r="M172" s="35">
        <v>641.5580629324177</v>
      </c>
      <c r="N172" s="20"/>
      <c r="P172" s="2"/>
    </row>
    <row r="173" spans="1:16" ht="12.75">
      <c r="A173" t="s">
        <v>96</v>
      </c>
      <c r="B173" s="21">
        <v>1043</v>
      </c>
      <c r="C173" s="18" t="s">
        <v>210</v>
      </c>
      <c r="D173" s="18">
        <v>10.31555337610568</v>
      </c>
      <c r="E173" s="18">
        <v>2.3762467374121856</v>
      </c>
      <c r="F173" s="19">
        <v>0.28278517012702975</v>
      </c>
      <c r="G173" s="19">
        <v>3.842464211515666E-05</v>
      </c>
      <c r="H173" s="19">
        <v>0.0007213907282954534</v>
      </c>
      <c r="I173" s="19">
        <f t="shared" si="2"/>
        <v>0.2827843272252162</v>
      </c>
      <c r="J173" s="18">
        <f>IF(E173&lt;&gt;0,10000*((F173/K!$F$14)-1),"")+0.8</f>
        <v>0.8060161263770731</v>
      </c>
      <c r="K173" s="18">
        <f>IF(E173&lt;&gt;0,10000*((F173/K!$F$14)-1)-10000*(((F173-G173)/K!$F$14)-1),"")</f>
        <v>1.3587935044356847</v>
      </c>
      <c r="L173" s="18">
        <f>IF(E173&lt;&gt;0,10000*((I173/(K!$F$14-(K!$E$14*(EXP((1000000*M173)*1.867*10^-11)-1))))-1),"")+0.8</f>
        <v>2.1647176648445834</v>
      </c>
      <c r="M173" s="35">
        <v>62.54729235068835</v>
      </c>
      <c r="N173" s="20"/>
      <c r="P173" s="2"/>
    </row>
    <row r="174" spans="1:16" ht="12.75">
      <c r="A174" t="s">
        <v>96</v>
      </c>
      <c r="B174" s="21">
        <v>1044</v>
      </c>
      <c r="C174" s="18" t="s">
        <v>211</v>
      </c>
      <c r="D174" s="18">
        <v>18.813883230146168</v>
      </c>
      <c r="E174" s="18">
        <v>2.4698035557347673</v>
      </c>
      <c r="F174" s="19">
        <v>0.2826820052703105</v>
      </c>
      <c r="G174" s="19">
        <v>3.7510880649291404E-05</v>
      </c>
      <c r="H174" s="19">
        <v>0.001385294447839243</v>
      </c>
      <c r="I174" s="19">
        <f t="shared" si="2"/>
        <v>0.28267429617085565</v>
      </c>
      <c r="J174" s="18">
        <f>IF(E174&lt;&gt;0,10000*((F174/K!$F$14)-1),"")+0.8</f>
        <v>-2.84215675122459</v>
      </c>
      <c r="K174" s="18">
        <f>IF(E174&lt;&gt;0,10000*((F174/K!$F$14)-1)-10000*(((F174-G174)/K!$F$14)-1),"")</f>
        <v>1.3264805647150713</v>
      </c>
      <c r="L174" s="18">
        <f>IF(E174&lt;&gt;0,10000*((I174/(K!$F$14-(K!$E$14*(EXP((1000000*M174)*1.867*10^-11)-1))))-1),"")+0.8</f>
        <v>3.4991914393192927</v>
      </c>
      <c r="M174" s="35">
        <v>297.24298591386287</v>
      </c>
      <c r="N174" s="20"/>
      <c r="P174" s="2"/>
    </row>
    <row r="175" spans="1:16" ht="12.75">
      <c r="A175" t="s">
        <v>96</v>
      </c>
      <c r="B175" s="21">
        <v>1045</v>
      </c>
      <c r="C175" s="18" t="s">
        <v>212</v>
      </c>
      <c r="D175" s="18">
        <v>13.517188322114453</v>
      </c>
      <c r="E175" s="18">
        <v>2.457320794444444</v>
      </c>
      <c r="F175" s="19">
        <v>0.282410849884885</v>
      </c>
      <c r="G175" s="19">
        <v>3.4166577996505615E-05</v>
      </c>
      <c r="H175" s="19">
        <v>0.0007366484194287222</v>
      </c>
      <c r="I175" s="19">
        <f t="shared" si="2"/>
        <v>0.2824045671866195</v>
      </c>
      <c r="J175" s="18">
        <f>IF(E175&lt;&gt;0,10000*((F175/K!$F$14)-1),"")+0.8</f>
        <v>-12.430903870962151</v>
      </c>
      <c r="K175" s="18">
        <f>IF(E175&lt;&gt;0,10000*((F175/K!$F$14)-1)-10000*(((F175-G175)/K!$F$14)-1),"")</f>
        <v>1.2082174795857714</v>
      </c>
      <c r="L175" s="18">
        <f>IF(E175&lt;&gt;0,10000*((I175/(K!$F$14-(K!$E$14*(EXP((1000000*M175)*1.867*10^-11)-1))))-1),"")+0.8</f>
        <v>-2.5227244702283</v>
      </c>
      <c r="M175" s="35">
        <v>454.8793003305606</v>
      </c>
      <c r="N175" s="20"/>
      <c r="P175" s="2"/>
    </row>
    <row r="176" spans="1:16" ht="12.75">
      <c r="A176" t="s">
        <v>96</v>
      </c>
      <c r="B176" s="21">
        <v>1046</v>
      </c>
      <c r="C176" s="18" t="s">
        <v>213</v>
      </c>
      <c r="D176" s="18">
        <v>31.243908033141167</v>
      </c>
      <c r="E176" s="18">
        <v>2.020130117634409</v>
      </c>
      <c r="F176" s="19">
        <v>0.2828126087095718</v>
      </c>
      <c r="G176" s="19">
        <v>4.886057237024941E-05</v>
      </c>
      <c r="H176" s="19">
        <v>0.0019313055353329918</v>
      </c>
      <c r="I176" s="19">
        <f t="shared" si="2"/>
        <v>0.2828087573356378</v>
      </c>
      <c r="J176" s="18">
        <f>IF(E176&lt;&gt;0,10000*((F176/K!$F$14)-1),"")+0.8</f>
        <v>1.7763144994190398</v>
      </c>
      <c r="K176" s="18">
        <f>IF(E176&lt;&gt;0,10000*((F176/K!$F$14)-1)-10000*(((F176-G176)/K!$F$14)-1),"")</f>
        <v>1.727834657788696</v>
      </c>
      <c r="L176" s="18">
        <f>IF(E176&lt;&gt;0,10000*((I176/(K!$F$14-(K!$E$14*(EXP((1000000*M176)*1.867*10^-11)-1))))-1),"")+0.8</f>
        <v>4.010331084200213</v>
      </c>
      <c r="M176" s="35">
        <v>106.70572279795383</v>
      </c>
      <c r="N176" s="20"/>
      <c r="P176" s="2"/>
    </row>
    <row r="177" spans="1:16" ht="12.75">
      <c r="A177" t="s">
        <v>96</v>
      </c>
      <c r="B177" s="21">
        <v>1047</v>
      </c>
      <c r="C177" s="18" t="s">
        <v>214</v>
      </c>
      <c r="D177" s="18">
        <v>34.09527789762246</v>
      </c>
      <c r="E177" s="18">
        <v>2.0727365754480287</v>
      </c>
      <c r="F177" s="19">
        <v>0.2825431515183394</v>
      </c>
      <c r="G177" s="19">
        <v>3.4772843625596076E-05</v>
      </c>
      <c r="H177" s="19">
        <v>0.0021920610890805094</v>
      </c>
      <c r="I177" s="19">
        <f t="shared" si="2"/>
        <v>0.28253572753187106</v>
      </c>
      <c r="J177" s="18">
        <f>IF(E177&lt;&gt;0,10000*((F177/K!$F$14)-1),"")+0.8</f>
        <v>-7.752380135459226</v>
      </c>
      <c r="K177" s="18">
        <f>IF(E177&lt;&gt;0,10000*((F177/K!$F$14)-1)-10000*(((F177-G177)/K!$F$14)-1),"")</f>
        <v>1.2296565809921667</v>
      </c>
      <c r="L177" s="18">
        <f>IF(E177&lt;&gt;0,10000*((I177/(K!$F$14-(K!$E$14*(EXP((1000000*M177)*1.867*10^-11)-1))))-1),"")+0.8</f>
        <v>-3.9927523020641074</v>
      </c>
      <c r="M177" s="35">
        <v>181.0947293280174</v>
      </c>
      <c r="N177" s="20"/>
      <c r="P177" s="2"/>
    </row>
    <row r="178" spans="1:16" ht="12.75">
      <c r="A178" t="s">
        <v>96</v>
      </c>
      <c r="B178" s="21">
        <v>1048</v>
      </c>
      <c r="C178" s="18" t="s">
        <v>215</v>
      </c>
      <c r="D178" s="18">
        <v>22.858849239894965</v>
      </c>
      <c r="E178" s="18">
        <v>2.2300525200716845</v>
      </c>
      <c r="F178" s="19">
        <v>0.2824930953617308</v>
      </c>
      <c r="G178" s="19">
        <v>5.28575844541224E-05</v>
      </c>
      <c r="H178" s="19">
        <v>0.0013805847228602615</v>
      </c>
      <c r="I178" s="19">
        <f t="shared" si="2"/>
        <v>0.28248114861009505</v>
      </c>
      <c r="J178" s="18">
        <f>IF(E178&lt;&gt;0,10000*((F178/K!$F$14)-1),"")+0.8</f>
        <v>-9.52249370614524</v>
      </c>
      <c r="K178" s="18">
        <f>IF(E178&lt;&gt;0,10000*((F178/K!$F$14)-1)-10000*(((F178-G178)/K!$F$14)-1),"")</f>
        <v>1.8691792158043175</v>
      </c>
      <c r="L178" s="18">
        <f>IF(E178&lt;&gt;0,10000*((I178/(K!$F$14-(K!$E$14*(EXP((1000000*M178)*1.867*10^-11)-1))))-1),"")+0.8</f>
        <v>0.3363744539100815</v>
      </c>
      <c r="M178" s="35">
        <v>461.49832819963984</v>
      </c>
      <c r="N178" s="20"/>
      <c r="P178" s="2"/>
    </row>
    <row r="179" spans="1:16" ht="12.75">
      <c r="A179" t="s">
        <v>96</v>
      </c>
      <c r="B179" s="21">
        <v>1049</v>
      </c>
      <c r="C179" s="18" t="s">
        <v>216</v>
      </c>
      <c r="D179" s="18">
        <v>10.006815054048884</v>
      </c>
      <c r="E179" s="18">
        <v>2.85625174139785</v>
      </c>
      <c r="F179" s="19">
        <v>0.28253065291899715</v>
      </c>
      <c r="G179" s="19">
        <v>3.356968787756482E-05</v>
      </c>
      <c r="H179" s="19">
        <v>0.0006183219956678554</v>
      </c>
      <c r="I179" s="19">
        <f t="shared" si="2"/>
        <v>0.2825261357511564</v>
      </c>
      <c r="J179" s="18">
        <f>IF(E179&lt;&gt;0,10000*((F179/K!$F$14)-1),"")+0.8</f>
        <v>-8.194362537010358</v>
      </c>
      <c r="K179" s="18">
        <f>IF(E179&lt;&gt;0,10000*((F179/K!$F$14)-1)-10000*(((F179-G179)/K!$F$14)-1),"")</f>
        <v>1.1871099201710145</v>
      </c>
      <c r="L179" s="18">
        <f>IF(E179&lt;&gt;0,10000*((I179/(K!$F$14-(K!$E$14*(EXP((1000000*M179)*1.867*10^-11)-1))))-1),"")+0.8</f>
        <v>0.3257813324334162</v>
      </c>
      <c r="M179" s="35">
        <v>389.87523226267746</v>
      </c>
      <c r="N179" s="20"/>
      <c r="P179" s="2"/>
    </row>
    <row r="180" spans="1:16" ht="12.75">
      <c r="A180" t="s">
        <v>96</v>
      </c>
      <c r="B180" s="21">
        <v>1050</v>
      </c>
      <c r="C180" s="18" t="s">
        <v>217</v>
      </c>
      <c r="D180" s="18">
        <v>17.512619938586607</v>
      </c>
      <c r="E180" s="18">
        <v>3.2711367792114707</v>
      </c>
      <c r="F180" s="19">
        <v>0.2821623578787604</v>
      </c>
      <c r="G180" s="19">
        <v>3.060350163439094E-05</v>
      </c>
      <c r="H180" s="19">
        <v>0.000989368802249882</v>
      </c>
      <c r="I180" s="19">
        <f t="shared" si="2"/>
        <v>0.2821416602182679</v>
      </c>
      <c r="J180" s="18">
        <f>IF(E180&lt;&gt;0,10000*((F180/K!$F$14)-1),"")+0.8</f>
        <v>-21.218216002958055</v>
      </c>
      <c r="K180" s="18">
        <f>IF(E180&lt;&gt;0,10000*((F180/K!$F$14)-1)-10000*(((F180-G180)/K!$F$14)-1),"")</f>
        <v>1.0822179972203045</v>
      </c>
      <c r="L180" s="18">
        <f>IF(E180&lt;&gt;0,10000*((I180/(K!$F$14-(K!$E$14*(EXP((1000000*M180)*1.867*10^-11)-1))))-1),"")+0.8</f>
        <v>2.9119537117320062</v>
      </c>
      <c r="M180" s="35">
        <v>1108.958010626133</v>
      </c>
      <c r="N180" s="20"/>
      <c r="P180" s="2"/>
    </row>
    <row r="181" spans="1:16" ht="12.75">
      <c r="A181" t="s">
        <v>96</v>
      </c>
      <c r="B181" s="21">
        <v>1051</v>
      </c>
      <c r="C181" s="18" t="s">
        <v>218</v>
      </c>
      <c r="D181" s="18">
        <v>8.551494632279853</v>
      </c>
      <c r="E181" s="18">
        <v>2.3901346455197134</v>
      </c>
      <c r="F181" s="19">
        <v>0.28191433609419303</v>
      </c>
      <c r="G181" s="19">
        <v>3.981846582766246E-05</v>
      </c>
      <c r="H181" s="19">
        <v>0.0005047007304012412</v>
      </c>
      <c r="I181" s="19">
        <f t="shared" si="2"/>
        <v>0.28190898526866853</v>
      </c>
      <c r="J181" s="18">
        <f>IF(E181&lt;&gt;0,10000*((F181/K!$F$14)-1),"")+0.8</f>
        <v>-29.988899899463206</v>
      </c>
      <c r="K181" s="18">
        <f>IF(E181&lt;&gt;0,10000*((F181/K!$F$14)-1)-10000*(((F181-G181)/K!$F$14)-1),"")</f>
        <v>1.4080826715590113</v>
      </c>
      <c r="L181" s="18">
        <f>IF(E181&lt;&gt;0,10000*((I181/(K!$F$14-(K!$E$14*(EXP((1000000*M181)*1.867*10^-11)-1))))-1),"")+0.8</f>
        <v>-17.604226251277357</v>
      </c>
      <c r="M181" s="35">
        <v>564.8725289534053</v>
      </c>
      <c r="N181" s="20"/>
      <c r="P181" s="2"/>
    </row>
    <row r="182" spans="1:16" ht="12.75">
      <c r="A182" t="s">
        <v>96</v>
      </c>
      <c r="B182" s="21">
        <v>1052</v>
      </c>
      <c r="C182" s="18" t="s">
        <v>219</v>
      </c>
      <c r="D182" s="18">
        <v>14.633957271676886</v>
      </c>
      <c r="E182" s="18">
        <v>2.546537348566309</v>
      </c>
      <c r="F182" s="19">
        <v>0.28228052801906167</v>
      </c>
      <c r="G182" s="19">
        <v>4.031760905380409E-05</v>
      </c>
      <c r="H182" s="19">
        <v>0.000854982130407078</v>
      </c>
      <c r="I182" s="19">
        <f t="shared" si="2"/>
        <v>0.2822639002852821</v>
      </c>
      <c r="J182" s="18">
        <f>IF(E182&lt;&gt;0,10000*((F182/K!$F$14)-1),"")+0.8</f>
        <v>-17.039417965533897</v>
      </c>
      <c r="K182" s="18">
        <f>IF(E182&lt;&gt;0,10000*((F182/K!$F$14)-1)-10000*(((F182-G182)/K!$F$14)-1),"")</f>
        <v>1.4257336511414067</v>
      </c>
      <c r="L182" s="18">
        <f>IF(E182&lt;&gt;0,10000*((I182/(K!$F$14-(K!$E$14*(EXP((1000000*M182)*1.867*10^-11)-1))))-1),"")+0.8</f>
        <v>5.491241043444094</v>
      </c>
      <c r="M182" s="35">
        <v>1031.6739008502884</v>
      </c>
      <c r="N182" s="20"/>
      <c r="P182" s="2"/>
    </row>
    <row r="183" spans="1:16" ht="12.75">
      <c r="A183" t="s">
        <v>96</v>
      </c>
      <c r="B183" s="21">
        <v>1053</v>
      </c>
      <c r="C183" s="18" t="s">
        <v>220</v>
      </c>
      <c r="D183" s="18">
        <v>20.853188233545822</v>
      </c>
      <c r="E183" s="18">
        <v>2.9149343768817206</v>
      </c>
      <c r="F183" s="19">
        <v>0.2813915173835505</v>
      </c>
      <c r="G183" s="19">
        <v>4.03479302668337E-05</v>
      </c>
      <c r="H183" s="19">
        <v>0.001162278059600145</v>
      </c>
      <c r="I183" s="19">
        <f t="shared" si="2"/>
        <v>0.28134544048841725</v>
      </c>
      <c r="J183" s="18">
        <f>IF(E183&lt;&gt;0,10000*((F183/K!$F$14)-1),"")+0.8</f>
        <v>-48.47710509572636</v>
      </c>
      <c r="K183" s="18">
        <f>IF(E183&lt;&gt;0,10000*((F183/K!$F$14)-1)-10000*(((F183-G183)/K!$F$14)-1),"")</f>
        <v>1.4268058866939768</v>
      </c>
      <c r="L183" s="18">
        <f>IF(E183&lt;&gt;0,10000*((I183/(K!$F$14-(K!$E$14*(EXP((1000000*M183)*1.867*10^-11)-1))))-1),"")+0.8</f>
        <v>-3.0206844895538607</v>
      </c>
      <c r="M183" s="35">
        <v>2082.376500877067</v>
      </c>
      <c r="N183" s="20"/>
      <c r="P183" s="2"/>
    </row>
    <row r="184" spans="1:16" ht="12.75">
      <c r="A184" t="s">
        <v>96</v>
      </c>
      <c r="B184" s="21">
        <v>1054</v>
      </c>
      <c r="C184" s="18" t="s">
        <v>221</v>
      </c>
      <c r="D184" s="18">
        <v>1.381028414048713</v>
      </c>
      <c r="E184" s="18">
        <v>2.5193123741935493</v>
      </c>
      <c r="F184" s="19">
        <v>0.2820737674299021</v>
      </c>
      <c r="G184" s="19">
        <v>3.2811218827046044E-05</v>
      </c>
      <c r="H184" s="19">
        <v>7.246877889752783E-05</v>
      </c>
      <c r="I184" s="19">
        <f t="shared" si="2"/>
        <v>0.2820729676637355</v>
      </c>
      <c r="J184" s="18">
        <f>IF(E184&lt;&gt;0,10000*((F184/K!$F$14)-1),"")+0.8</f>
        <v>-24.35100058694486</v>
      </c>
      <c r="K184" s="18">
        <f>IF(E184&lt;&gt;0,10000*((F184/K!$F$14)-1)-10000*(((F184-G184)/K!$F$14)-1),"")</f>
        <v>1.1602885169659238</v>
      </c>
      <c r="L184" s="18">
        <f>IF(E184&lt;&gt;0,10000*((I184/(K!$F$14-(K!$E$14*(EXP((1000000*M184)*1.867*10^-11)-1))))-1),"")+0.8</f>
        <v>-11.282339103925976</v>
      </c>
      <c r="M184" s="35">
        <v>587.8713216880064</v>
      </c>
      <c r="N184" s="20"/>
      <c r="P184" s="2"/>
    </row>
    <row r="185" spans="1:16" ht="12.75">
      <c r="A185" t="s">
        <v>96</v>
      </c>
      <c r="B185" s="21">
        <v>1055</v>
      </c>
      <c r="C185" s="18" t="s">
        <v>222</v>
      </c>
      <c r="D185" s="18">
        <v>4.028194071670733</v>
      </c>
      <c r="E185" s="18">
        <v>2.570010008960574</v>
      </c>
      <c r="F185" s="19">
        <v>0.28233417683874207</v>
      </c>
      <c r="G185" s="19">
        <v>3.473147518171184E-05</v>
      </c>
      <c r="H185" s="19">
        <v>0.00022468635394089684</v>
      </c>
      <c r="I185" s="19">
        <f t="shared" si="2"/>
        <v>0.2823319090841912</v>
      </c>
      <c r="J185" s="18">
        <f>IF(E185&lt;&gt;0,10000*((F185/K!$F$14)-1),"")+0.8</f>
        <v>-15.142258650846196</v>
      </c>
      <c r="K185" s="18">
        <f>IF(E185&lt;&gt;0,10000*((F185/K!$F$14)-1)-10000*(((F185-G185)/K!$F$14)-1),"")</f>
        <v>1.2281936871372228</v>
      </c>
      <c r="L185" s="18">
        <f>IF(E185&lt;&gt;0,10000*((I185/(K!$F$14-(K!$E$14*(EXP((1000000*M185)*1.867*10^-11)-1))))-1),"")+0.8</f>
        <v>-3.234997365442994</v>
      </c>
      <c r="M185" s="35">
        <v>537.8888369892529</v>
      </c>
      <c r="N185" s="20"/>
      <c r="P185" s="2"/>
    </row>
    <row r="186" spans="13:16" ht="12.75">
      <c r="P186" s="2"/>
    </row>
    <row r="187" spans="1:16" ht="12.75">
      <c r="A187" t="s">
        <v>97</v>
      </c>
      <c r="B187" s="21">
        <v>142</v>
      </c>
      <c r="C187" s="18" t="s">
        <v>16</v>
      </c>
      <c r="D187" s="18">
        <v>25.581430949235074</v>
      </c>
      <c r="E187" s="18">
        <v>4.062668892114695</v>
      </c>
      <c r="F187" s="19">
        <v>0.28301740739749087</v>
      </c>
      <c r="G187" s="19">
        <v>2.7956276826693304E-05</v>
      </c>
      <c r="H187" s="19">
        <v>0.0016049161619728061</v>
      </c>
      <c r="I187" s="19">
        <f t="shared" si="2"/>
        <v>0.2830170449386114</v>
      </c>
      <c r="J187" s="18">
        <f>IF(E187&lt;&gt;0,10000*((F187/K!$F$14)-1),"")+0.8</f>
        <v>9.01851928110906</v>
      </c>
      <c r="K187" s="18">
        <f>IF(E187&lt;&gt;0,10000*((F187/K!$F$14)-1)-10000*(((F187-G187)/K!$F$14)-1),"")</f>
        <v>0.9886053654417637</v>
      </c>
      <c r="L187" s="18">
        <f>IF(E187&lt;&gt;0,10000*((I187/(K!$F$14-(K!$E$14*(EXP((1000000*M187)*1.867*10^-11)-1))))-1),"")+0.8</f>
        <v>9.274271610803275</v>
      </c>
      <c r="M187" s="35">
        <v>12.095199566797511</v>
      </c>
      <c r="P187" s="2"/>
    </row>
    <row r="188" spans="1:16" ht="12.75">
      <c r="A188" t="s">
        <v>97</v>
      </c>
      <c r="B188" s="21">
        <v>143</v>
      </c>
      <c r="C188" s="18" t="s">
        <v>17</v>
      </c>
      <c r="D188" s="18">
        <v>13.9606168023364</v>
      </c>
      <c r="E188" s="18">
        <v>4.36617179767025</v>
      </c>
      <c r="F188" s="19">
        <v>0.2828354830979573</v>
      </c>
      <c r="G188" s="19">
        <v>2.6809878265676782E-05</v>
      </c>
      <c r="H188" s="19">
        <v>0.0010055606539397595</v>
      </c>
      <c r="I188" s="19">
        <f t="shared" si="2"/>
        <v>0.28283429469722376</v>
      </c>
      <c r="J188" s="18">
        <f>IF(E188&lt;&gt;0,10000*((F188/K!$F$14)-1),"")+0.8</f>
        <v>2.5852113074345864</v>
      </c>
      <c r="K188" s="18">
        <f>IF(E188&lt;&gt;0,10000*((F188/K!$F$14)-1)-10000*(((F188-G188)/K!$F$14)-1),"")</f>
        <v>0.9480657837479534</v>
      </c>
      <c r="L188" s="18">
        <f>IF(E188&lt;&gt;0,10000*((I188/(K!$F$14-(K!$E$14*(EXP((1000000*M188)*1.867*10^-11)-1))))-1),"")+0.8</f>
        <v>3.9478561912123835</v>
      </c>
      <c r="M188" s="35">
        <v>63.26358764628513</v>
      </c>
      <c r="P188" s="2"/>
    </row>
    <row r="189" spans="1:16" ht="12.75">
      <c r="A189" t="s">
        <v>97</v>
      </c>
      <c r="B189" s="21">
        <v>144</v>
      </c>
      <c r="C189" s="18" t="s">
        <v>18</v>
      </c>
      <c r="D189" s="18">
        <v>24.632285709831486</v>
      </c>
      <c r="E189" s="18">
        <v>3.4495515396057335</v>
      </c>
      <c r="F189" s="19">
        <v>0.2827476481291081</v>
      </c>
      <c r="G189" s="19">
        <v>3.263221796904592E-05</v>
      </c>
      <c r="H189" s="19">
        <v>0.001462932622078239</v>
      </c>
      <c r="I189" s="19">
        <f t="shared" si="2"/>
        <v>0.2827453395090871</v>
      </c>
      <c r="J189" s="18">
        <f>IF(E189&lt;&gt;0,10000*((F189/K!$F$14)-1),"")+0.8</f>
        <v>-0.5208575734902083</v>
      </c>
      <c r="K189" s="18">
        <f>IF(E189&lt;&gt;0,10000*((F189/K!$F$14)-1)-10000*(((F189-G189)/K!$F$14)-1),"")</f>
        <v>1.153958589353854</v>
      </c>
      <c r="L189" s="18">
        <f>IF(E189&lt;&gt;0,10000*((I189/(K!$F$14-(K!$E$14*(EXP((1000000*M189)*1.867*10^-11)-1))))-1),"")+0.8</f>
        <v>1.2726345247463293</v>
      </c>
      <c r="M189" s="35">
        <v>84.45811132762334</v>
      </c>
      <c r="P189" s="2"/>
    </row>
    <row r="190" spans="1:16" ht="12.75">
      <c r="A190" t="s">
        <v>97</v>
      </c>
      <c r="B190" s="21">
        <v>145</v>
      </c>
      <c r="C190" s="18" t="s">
        <v>19</v>
      </c>
      <c r="D190" s="18">
        <v>15.217978694902449</v>
      </c>
      <c r="E190" s="18">
        <v>4.19175792562724</v>
      </c>
      <c r="F190" s="19">
        <v>0.28288623577647065</v>
      </c>
      <c r="G190" s="19">
        <v>2.8905347657121016E-05</v>
      </c>
      <c r="H190" s="19">
        <v>0.0011707150190230472</v>
      </c>
      <c r="I190" s="19">
        <f t="shared" si="2"/>
        <v>0.282883493114181</v>
      </c>
      <c r="J190" s="18">
        <f>IF(E190&lt;&gt;0,10000*((F190/K!$F$14)-1),"")+0.8</f>
        <v>4.379955671999535</v>
      </c>
      <c r="K190" s="18">
        <f>IF(E190&lt;&gt;0,10000*((F190/K!$F$14)-1)-10000*(((F190-G190)/K!$F$14)-1),"")</f>
        <v>1.0221669344945283</v>
      </c>
      <c r="L190" s="18">
        <f>IF(E190&lt;&gt;0,10000*((I190/(K!$F$14-(K!$E$14*(EXP((1000000*M190)*1.867*10^-11)-1))))-1),"")+0.8</f>
        <v>7.068295177223049</v>
      </c>
      <c r="M190" s="35">
        <v>125.3339154040726</v>
      </c>
      <c r="P190" s="2"/>
    </row>
    <row r="191" spans="1:16" ht="12.75">
      <c r="A191" t="s">
        <v>97</v>
      </c>
      <c r="B191" s="21">
        <v>146</v>
      </c>
      <c r="C191" s="18" t="s">
        <v>20</v>
      </c>
      <c r="D191" s="18">
        <v>18.774820103225423</v>
      </c>
      <c r="E191" s="18">
        <v>4.127100338709678</v>
      </c>
      <c r="F191" s="19">
        <v>0.2827638048644203</v>
      </c>
      <c r="G191" s="19">
        <v>3.133296437318012E-05</v>
      </c>
      <c r="H191" s="19">
        <v>0.0013420960724409752</v>
      </c>
      <c r="I191" s="19">
        <f t="shared" si="2"/>
        <v>0.28276049963984745</v>
      </c>
      <c r="J191" s="18">
        <f>IF(E191&lt;&gt;0,10000*((F191/K!$F$14)-1),"")+0.8</f>
        <v>0.050485861000958865</v>
      </c>
      <c r="K191" s="18">
        <f>IF(E191&lt;&gt;0,10000*((F191/K!$F$14)-1)-10000*(((F191-G191)/K!$F$14)-1),"")</f>
        <v>1.1080136631436144</v>
      </c>
      <c r="L191" s="18">
        <f>IF(E191&lt;&gt;0,10000*((I191/(K!$F$14-(K!$E$14*(EXP((1000000*M191)*1.867*10^-11)-1))))-1),"")+0.8</f>
        <v>2.860382447062192</v>
      </c>
      <c r="M191" s="35">
        <v>131.74641968061212</v>
      </c>
      <c r="P191" s="2"/>
    </row>
    <row r="192" spans="1:16" ht="12.75">
      <c r="A192" t="s">
        <v>97</v>
      </c>
      <c r="B192" s="21">
        <v>147</v>
      </c>
      <c r="C192" s="18" t="s">
        <v>21</v>
      </c>
      <c r="D192" s="18">
        <v>37.92429175846866</v>
      </c>
      <c r="E192" s="18">
        <v>3.4567865152329738</v>
      </c>
      <c r="F192" s="19">
        <v>0.28251219010901285</v>
      </c>
      <c r="G192" s="19">
        <v>3.36393946184484E-05</v>
      </c>
      <c r="H192" s="19">
        <v>0.0022328996710786492</v>
      </c>
      <c r="I192" s="19">
        <f t="shared" si="2"/>
        <v>0.2825044192666521</v>
      </c>
      <c r="J192" s="18">
        <f>IF(E192&lt;&gt;0,10000*((F192/K!$F$14)-1),"")+0.8</f>
        <v>-8.847254662982218</v>
      </c>
      <c r="K192" s="18">
        <f>IF(E192&lt;&gt;0,10000*((F192/K!$F$14)-1)-10000*(((F192-G192)/K!$F$14)-1),"")</f>
        <v>1.1895749286006119</v>
      </c>
      <c r="L192" s="18">
        <f>IF(E192&lt;&gt;0,10000*((I192/(K!$F$14-(K!$E$14*(EXP((1000000*M192)*1.867*10^-11)-1))))-1),"")+0.8</f>
        <v>-4.989385617726017</v>
      </c>
      <c r="M192" s="35">
        <v>186.08011176311237</v>
      </c>
      <c r="P192" s="2"/>
    </row>
    <row r="193" spans="1:16" ht="12.75">
      <c r="A193" t="s">
        <v>97</v>
      </c>
      <c r="B193" s="21">
        <v>148</v>
      </c>
      <c r="C193" s="18" t="s">
        <v>22</v>
      </c>
      <c r="D193" s="18">
        <v>29.896650553114934</v>
      </c>
      <c r="E193" s="18">
        <v>3.7578751704301068</v>
      </c>
      <c r="F193" s="19">
        <v>0.2824510594732126</v>
      </c>
      <c r="G193" s="19">
        <v>3.658092350972405E-05</v>
      </c>
      <c r="H193" s="19">
        <v>0.0020024148453978556</v>
      </c>
      <c r="I193" s="19">
        <f t="shared" si="2"/>
        <v>0.28244396230968555</v>
      </c>
      <c r="J193" s="18">
        <f>IF(E193&lt;&gt;0,10000*((F193/K!$F$14)-1),"")+0.8</f>
        <v>-11.00899010864822</v>
      </c>
      <c r="K193" s="18">
        <f>IF(E193&lt;&gt;0,10000*((F193/K!$F$14)-1)-10000*(((F193-G193)/K!$F$14)-1),"")</f>
        <v>1.293594904600015</v>
      </c>
      <c r="L193" s="18">
        <f>IF(E193&lt;&gt;0,10000*((I193/(K!$F$14-(K!$E$14*(EXP((1000000*M193)*1.867*10^-11)-1))))-1),"")+0.8</f>
        <v>-7.0519950337851975</v>
      </c>
      <c r="M193" s="35">
        <v>189.5038058404295</v>
      </c>
      <c r="P193" s="2"/>
    </row>
    <row r="194" spans="1:16" ht="12.75">
      <c r="A194" t="s">
        <v>97</v>
      </c>
      <c r="B194" s="21">
        <v>149</v>
      </c>
      <c r="C194" s="18" t="s">
        <v>23</v>
      </c>
      <c r="D194" s="18">
        <v>12.366213091264331</v>
      </c>
      <c r="E194" s="18">
        <v>4.203656115949822</v>
      </c>
      <c r="F194" s="19">
        <v>0.28241549901385854</v>
      </c>
      <c r="G194" s="19">
        <v>3.329215097821386E-05</v>
      </c>
      <c r="H194" s="19">
        <v>0.0008898990445753866</v>
      </c>
      <c r="I194" s="19">
        <f t="shared" si="2"/>
        <v>0.2824114457674938</v>
      </c>
      <c r="J194" s="18">
        <f>IF(E194&lt;&gt;0,10000*((F194/K!$F$14)-1),"")+0.8</f>
        <v>-12.26649879383559</v>
      </c>
      <c r="K194" s="18">
        <f>IF(E194&lt;&gt;0,10000*((F194/K!$F$14)-1)-10000*(((F194-G194)/K!$F$14)-1),"")</f>
        <v>1.1772955064159873</v>
      </c>
      <c r="L194" s="18">
        <f>IF(E194&lt;&gt;0,10000*((I194/(K!$F$14-(K!$E$14*(EXP((1000000*M194)*1.867*10^-11)-1))))-1),"")+0.8</f>
        <v>-7.002211615171029</v>
      </c>
      <c r="M194" s="35">
        <v>243.40571397809282</v>
      </c>
      <c r="P194" s="2"/>
    </row>
    <row r="195" spans="1:16" ht="12.75">
      <c r="A195" t="s">
        <v>97</v>
      </c>
      <c r="B195" s="21">
        <v>150</v>
      </c>
      <c r="C195" s="18" t="s">
        <v>24</v>
      </c>
      <c r="D195" s="18">
        <v>21.784272549324278</v>
      </c>
      <c r="E195" s="18">
        <v>3.7040454832078846</v>
      </c>
      <c r="F195" s="19">
        <v>0.2824016565654886</v>
      </c>
      <c r="G195" s="19">
        <v>3.0035364041727267E-05</v>
      </c>
      <c r="H195" s="19">
        <v>0.001354467744347675</v>
      </c>
      <c r="I195" s="19">
        <f t="shared" si="2"/>
        <v>0.28239505964036277</v>
      </c>
      <c r="J195" s="18">
        <f>IF(E195&lt;&gt;0,10000*((F195/K!$F$14)-1),"")+0.8</f>
        <v>-12.756003129989724</v>
      </c>
      <c r="K195" s="18">
        <f>IF(E195&lt;&gt;0,10000*((F195/K!$F$14)-1)-10000*(((F195-G195)/K!$F$14)-1),"")</f>
        <v>1.0621272005839621</v>
      </c>
      <c r="L195" s="18">
        <f>IF(E195&lt;&gt;0,10000*((I195/(K!$F$14-(K!$E$14*(EXP((1000000*M195)*1.867*10^-11)-1))))-1),"")+0.8</f>
        <v>-7.206890035586745</v>
      </c>
      <c r="M195" s="35">
        <v>260.23942811692723</v>
      </c>
      <c r="P195" s="2"/>
    </row>
    <row r="196" spans="1:16" ht="12.75">
      <c r="A196" t="s">
        <v>97</v>
      </c>
      <c r="B196" s="21">
        <v>151</v>
      </c>
      <c r="C196" s="18" t="s">
        <v>25</v>
      </c>
      <c r="D196" s="18">
        <v>11.925463547060774</v>
      </c>
      <c r="E196" s="18">
        <v>3.397568324741039</v>
      </c>
      <c r="F196" s="19">
        <v>0.28251880972129734</v>
      </c>
      <c r="G196" s="19">
        <v>3.099698637828776E-05</v>
      </c>
      <c r="H196" s="19">
        <v>0.0008898930976075736</v>
      </c>
      <c r="I196" s="19">
        <f t="shared" si="2"/>
        <v>0.28251428804569934</v>
      </c>
      <c r="J196" s="18">
        <f>IF(E196&lt;&gt;0,10000*((F196/K!$F$14)-1),"")+0.8</f>
        <v>-8.613168262201176</v>
      </c>
      <c r="K196" s="18">
        <f>IF(E196&lt;&gt;0,10000*((F196/K!$F$14)-1)-10000*(((F196-G196)/K!$F$14)-1),"")</f>
        <v>1.0961326229563806</v>
      </c>
      <c r="L196" s="18">
        <f>IF(E196&lt;&gt;0,10000*((I196/(K!$F$14-(K!$E$14*(EXP((1000000*M196)*1.867*10^-11)-1))))-1),"")+0.8</f>
        <v>-2.7378783623341016</v>
      </c>
      <c r="M196" s="35">
        <v>271.46648357643693</v>
      </c>
      <c r="P196" s="2"/>
    </row>
    <row r="197" spans="1:16" ht="12.75">
      <c r="A197" t="s">
        <v>97</v>
      </c>
      <c r="B197" s="21">
        <v>152</v>
      </c>
      <c r="C197" s="18" t="s">
        <v>26</v>
      </c>
      <c r="D197" s="18">
        <v>17.145813943304486</v>
      </c>
      <c r="E197" s="18">
        <v>4.499711249283154</v>
      </c>
      <c r="F197" s="19">
        <v>0.28255552469684075</v>
      </c>
      <c r="G197" s="19">
        <v>2.7530842276420917E-05</v>
      </c>
      <c r="H197" s="19">
        <v>0.0011905037040508808</v>
      </c>
      <c r="I197" s="19">
        <f aca="true" t="shared" si="3" ref="I197:I260">IF(E197&lt;&gt;0,F197-(H197*(EXP((1000000*M197)*1.867*10^-11)-1)),"")</f>
        <v>0.2825485044833969</v>
      </c>
      <c r="J197" s="18">
        <f>IF(E197&lt;&gt;0,10000*((F197/K!$F$14)-1),"")+0.8</f>
        <v>-7.314832935242067</v>
      </c>
      <c r="K197" s="18">
        <f>IF(E197&lt;&gt;0,10000*((F197/K!$F$14)-1)-10000*(((F197-G197)/K!$F$14)-1),"")</f>
        <v>0.9735609129346567</v>
      </c>
      <c r="L197" s="18">
        <f>IF(E197&lt;&gt;0,10000*((I197/(K!$F$14-(K!$E$14*(EXP((1000000*M197)*1.867*10^-11)-1))))-1),"")+0.8</f>
        <v>-0.5575150200872965</v>
      </c>
      <c r="M197" s="35">
        <v>314.91830094945414</v>
      </c>
      <c r="P197" s="2"/>
    </row>
    <row r="198" spans="1:16" ht="12.75">
      <c r="A198" t="s">
        <v>97</v>
      </c>
      <c r="B198" s="21">
        <v>153</v>
      </c>
      <c r="C198" s="18" t="s">
        <v>27</v>
      </c>
      <c r="D198" s="18">
        <v>10.070189972615866</v>
      </c>
      <c r="E198" s="18">
        <v>4.170738472043011</v>
      </c>
      <c r="F198" s="19">
        <v>0.2826596915252798</v>
      </c>
      <c r="G198" s="19">
        <v>4.179348749015525E-05</v>
      </c>
      <c r="H198" s="19">
        <v>0.0006211467299782655</v>
      </c>
      <c r="I198" s="19">
        <f t="shared" si="3"/>
        <v>0.2826559986928715</v>
      </c>
      <c r="J198" s="18">
        <f>IF(E198&lt;&gt;0,10000*((F198/K!$F$14)-1),"")+0.8</f>
        <v>-3.6312277780012012</v>
      </c>
      <c r="K198" s="18">
        <f>IF(E198&lt;&gt;0,10000*((F198/K!$F$14)-1)-10000*(((F198-G198)/K!$F$14)-1),"")</f>
        <v>1.477924482916615</v>
      </c>
      <c r="L198" s="18">
        <f>IF(E198&lt;&gt;0,10000*((I198/(K!$F$14-(K!$E$14*(EXP((1000000*M198)*1.867*10^-11)-1))))-1),"")+0.8</f>
        <v>3.3039141645599726</v>
      </c>
      <c r="M198" s="35">
        <v>317.49236314123044</v>
      </c>
      <c r="P198" s="2"/>
    </row>
    <row r="199" spans="1:16" ht="12.75">
      <c r="A199" t="s">
        <v>97</v>
      </c>
      <c r="B199" s="21">
        <v>154</v>
      </c>
      <c r="C199" s="18" t="s">
        <v>28</v>
      </c>
      <c r="D199" s="18">
        <v>13.93853796564062</v>
      </c>
      <c r="E199" s="18">
        <v>4.6185040806451605</v>
      </c>
      <c r="F199" s="19">
        <v>0.28249686946032054</v>
      </c>
      <c r="G199" s="19">
        <v>3.791704647735377E-05</v>
      </c>
      <c r="H199" s="19">
        <v>0.0009087151160710001</v>
      </c>
      <c r="I199" s="19">
        <f t="shared" si="3"/>
        <v>0.2824906910473618</v>
      </c>
      <c r="J199" s="18">
        <f>IF(E199&lt;&gt;0,10000*((F199/K!$F$14)-1),"")+0.8</f>
        <v>-9.389031938733217</v>
      </c>
      <c r="K199" s="18">
        <f>IF(E199&lt;&gt;0,10000*((F199/K!$F$14)-1)-10000*(((F199-G199)/K!$F$14)-1),"")</f>
        <v>1.3408436259831902</v>
      </c>
      <c r="L199" s="18">
        <f>IF(E199&lt;&gt;0,10000*((I199/(K!$F$14-(K!$E$14*(EXP((1000000*M199)*1.867*10^-11)-1))))-1),"")+0.8</f>
        <v>-1.5308741217697992</v>
      </c>
      <c r="M199" s="35">
        <v>362.9381571937058</v>
      </c>
      <c r="P199" s="2"/>
    </row>
    <row r="200" spans="1:16" ht="12.75">
      <c r="A200" t="s">
        <v>97</v>
      </c>
      <c r="B200" s="21">
        <v>155</v>
      </c>
      <c r="C200" s="18" t="s">
        <v>29</v>
      </c>
      <c r="D200" s="18">
        <v>6.238561110386058</v>
      </c>
      <c r="E200" s="18">
        <v>4.304057914695342</v>
      </c>
      <c r="F200" s="19">
        <v>0.28257899533260983</v>
      </c>
      <c r="G200" s="19">
        <v>4.6540865014364586E-05</v>
      </c>
      <c r="H200" s="19">
        <v>0.00041887664055474753</v>
      </c>
      <c r="I200" s="19">
        <f t="shared" si="3"/>
        <v>0.2825760658507253</v>
      </c>
      <c r="J200" s="18">
        <f>IF(E200&lt;&gt;0,10000*((F200/K!$F$14)-1),"")+0.8</f>
        <v>-6.484851296573969</v>
      </c>
      <c r="K200" s="18">
        <f>IF(E200&lt;&gt;0,10000*((F200/K!$F$14)-1)-10000*(((F200-G200)/K!$F$14)-1),"")</f>
        <v>1.6458038797806385</v>
      </c>
      <c r="L200" s="18">
        <f>IF(E200&lt;&gt;0,10000*((I200/(K!$F$14-(K!$E$14*(EXP((1000000*M200)*1.867*10^-11)-1))))-1),"")+0.8</f>
        <v>1.722063778026061</v>
      </c>
      <c r="M200" s="35">
        <v>373.2897881679137</v>
      </c>
      <c r="P200" s="2"/>
    </row>
    <row r="201" spans="1:16" ht="12.75">
      <c r="A201" t="s">
        <v>97</v>
      </c>
      <c r="B201" s="21">
        <v>156</v>
      </c>
      <c r="C201" s="18" t="s">
        <v>30</v>
      </c>
      <c r="D201" s="18">
        <v>30.37045523479012</v>
      </c>
      <c r="E201" s="18">
        <v>5.499471636738352</v>
      </c>
      <c r="F201" s="19">
        <v>0.2824388947655912</v>
      </c>
      <c r="G201" s="19">
        <v>3.877452464446438E-05</v>
      </c>
      <c r="H201" s="19">
        <v>0.001660315868830151</v>
      </c>
      <c r="I201" s="19">
        <f t="shared" si="3"/>
        <v>0.28242424586329257</v>
      </c>
      <c r="J201" s="18">
        <f>IF(E201&lt;&gt;0,10000*((F201/K!$F$14)-1),"")+0.8</f>
        <v>-11.439165245993</v>
      </c>
      <c r="K201" s="18">
        <f>IF(E201&lt;&gt;0,10000*((F201/K!$F$14)-1)-10000*(((F201-G201)/K!$F$14)-1),"")</f>
        <v>1.3711662444770845</v>
      </c>
      <c r="L201" s="18">
        <f>IF(E201&lt;&gt;0,10000*((I201/(K!$F$14-(K!$E$14*(EXP((1000000*M201)*1.867*10^-11)-1))))-1),"")+0.8</f>
        <v>-1.4762920694818777</v>
      </c>
      <c r="M201" s="35">
        <v>470.50167108128886</v>
      </c>
      <c r="P201" s="2"/>
    </row>
    <row r="202" spans="1:16" ht="12.75">
      <c r="A202" t="s">
        <v>97</v>
      </c>
      <c r="B202" s="21">
        <v>157</v>
      </c>
      <c r="C202" s="18" t="s">
        <v>31</v>
      </c>
      <c r="D202" s="18">
        <v>26.43867023189227</v>
      </c>
      <c r="E202" s="18">
        <v>4.603500908960572</v>
      </c>
      <c r="F202" s="19">
        <v>0.282417263123624</v>
      </c>
      <c r="G202" s="19">
        <v>3.653435493600802E-05</v>
      </c>
      <c r="H202" s="19">
        <v>0.0016841183321774688</v>
      </c>
      <c r="I202" s="19">
        <f t="shared" si="3"/>
        <v>0.28240220947439265</v>
      </c>
      <c r="J202" s="18">
        <f>IF(E202&lt;&gt;0,10000*((F202/K!$F$14)-1),"")+0.8</f>
        <v>-12.20411536595103</v>
      </c>
      <c r="K202" s="18">
        <f>IF(E202&lt;&gt;0,10000*((F202/K!$F$14)-1)-10000*(((F202-G202)/K!$F$14)-1),"")</f>
        <v>1.2919481208684136</v>
      </c>
      <c r="L202" s="18">
        <f>IF(E202&lt;&gt;0,10000*((I202/(K!$F$14-(K!$E$14*(EXP((1000000*M202)*1.867*10^-11)-1))))-1),"")+0.8</f>
        <v>-2.1188764436682836</v>
      </c>
      <c r="M202" s="35">
        <v>476.64064168630523</v>
      </c>
      <c r="P202" s="2"/>
    </row>
    <row r="203" spans="1:16" ht="12.75">
      <c r="A203" t="s">
        <v>97</v>
      </c>
      <c r="B203" s="21">
        <v>158</v>
      </c>
      <c r="C203" s="18" t="s">
        <v>32</v>
      </c>
      <c r="D203" s="18">
        <v>5.258898866227156</v>
      </c>
      <c r="E203" s="18">
        <v>4.8506948722222205</v>
      </c>
      <c r="F203" s="19">
        <v>0.28245013650888134</v>
      </c>
      <c r="G203" s="19">
        <v>3.976506877816557E-05</v>
      </c>
      <c r="H203" s="19">
        <v>0.00033957819687599803</v>
      </c>
      <c r="I203" s="19">
        <f t="shared" si="3"/>
        <v>0.28244601481429615</v>
      </c>
      <c r="J203" s="18">
        <f>IF(E203&lt;&gt;0,10000*((F203/K!$F$14)-1),"")+0.8</f>
        <v>-11.04162848519743</v>
      </c>
      <c r="K203" s="18">
        <f>IF(E203&lt;&gt;0,10000*((F203/K!$F$14)-1)-10000*(((F203-G203)/K!$F$14)-1),"")</f>
        <v>1.4061944154808437</v>
      </c>
      <c r="L203" s="18">
        <f>IF(E203&lt;&gt;0,10000*((I203/(K!$F$14-(K!$E$14*(EXP((1000000*M203)*1.867*10^-11)-1))))-1),"")+0.8</f>
        <v>3.2379154942133495</v>
      </c>
      <c r="M203" s="35">
        <v>646.2034307355477</v>
      </c>
      <c r="P203" s="2"/>
    </row>
    <row r="204" spans="1:16" ht="12.75">
      <c r="A204" t="s">
        <v>97</v>
      </c>
      <c r="B204" s="21">
        <v>159</v>
      </c>
      <c r="C204" s="18" t="s">
        <v>33</v>
      </c>
      <c r="D204" s="18">
        <v>13.550017016944606</v>
      </c>
      <c r="E204" s="18">
        <v>4.217981921057348</v>
      </c>
      <c r="F204" s="19">
        <v>0.28232480369649776</v>
      </c>
      <c r="G204" s="19">
        <v>5.104150047407817E-05</v>
      </c>
      <c r="H204" s="19">
        <v>0.0009335618935244172</v>
      </c>
      <c r="I204" s="19">
        <f t="shared" si="3"/>
        <v>0.28230630305329424</v>
      </c>
      <c r="J204" s="18">
        <f>IF(E204&lt;&gt;0,10000*((F204/K!$F$14)-1),"")+0.8</f>
        <v>-15.47371690514856</v>
      </c>
      <c r="K204" s="18">
        <f>IF(E204&lt;&gt;0,10000*((F204/K!$F$14)-1)-10000*(((F204-G204)/K!$F$14)-1),"")</f>
        <v>1.8049578469181426</v>
      </c>
      <c r="L204" s="18">
        <f>IF(E204&lt;&gt;0,10000*((I204/(K!$F$14-(K!$E$14*(EXP((1000000*M204)*1.867*10^-11)-1))))-1),"")+0.8</f>
        <v>7.43418826966744</v>
      </c>
      <c r="M204" s="35">
        <v>1051.0690433654274</v>
      </c>
      <c r="P204" s="2"/>
    </row>
    <row r="205" spans="1:16" ht="12.75">
      <c r="A205" t="s">
        <v>97</v>
      </c>
      <c r="B205" s="21">
        <v>160</v>
      </c>
      <c r="C205" s="18" t="s">
        <v>34</v>
      </c>
      <c r="D205" s="18">
        <v>13.773431582362857</v>
      </c>
      <c r="E205" s="18">
        <v>3.4768725568100347</v>
      </c>
      <c r="F205" s="19">
        <v>0.2813683517642398</v>
      </c>
      <c r="G205" s="19">
        <v>5.116303145401677E-05</v>
      </c>
      <c r="H205" s="19">
        <v>0.0007910298021650669</v>
      </c>
      <c r="I205" s="19">
        <f t="shared" si="3"/>
        <v>0.2813405261273084</v>
      </c>
      <c r="J205" s="18">
        <f>IF(E205&lt;&gt;0,10000*((F205/K!$F$14)-1),"")+0.8</f>
        <v>-49.29630057323467</v>
      </c>
      <c r="K205" s="18">
        <f>IF(E205&lt;&gt;0,10000*((F205/K!$F$14)-1)-10000*(((F205-G205)/K!$F$14)-1),"")</f>
        <v>1.8092554928306228</v>
      </c>
      <c r="L205" s="18">
        <f>IF(E205&lt;&gt;0,10000*((I205/(K!$F$14-(K!$E$14*(EXP((1000000*M205)*1.867*10^-11)-1))))-1),"")+0.8</f>
        <v>-8.523209617472238</v>
      </c>
      <c r="M205" s="35">
        <v>1851.7362403947059</v>
      </c>
      <c r="P205" s="2"/>
    </row>
    <row r="206" spans="1:16" ht="12.75">
      <c r="A206" t="s">
        <v>97</v>
      </c>
      <c r="B206" s="21">
        <v>161</v>
      </c>
      <c r="C206" s="18" t="s">
        <v>35</v>
      </c>
      <c r="D206" s="18">
        <v>10.751540460628304</v>
      </c>
      <c r="E206" s="18">
        <v>4.482746239937277</v>
      </c>
      <c r="F206" s="19">
        <v>0.28129468444465944</v>
      </c>
      <c r="G206" s="19">
        <v>6.079803780187041E-05</v>
      </c>
      <c r="H206" s="19">
        <v>0.0006949374646978499</v>
      </c>
      <c r="I206" s="19">
        <f t="shared" si="3"/>
        <v>0.2812591977967194</v>
      </c>
      <c r="J206" s="18">
        <f>IF(E206&lt;&gt;0,10000*((F206/K!$F$14)-1),"")+0.8</f>
        <v>-51.901365183462914</v>
      </c>
      <c r="K206" s="18">
        <f>IF(E206&lt;&gt;0,10000*((F206/K!$F$14)-1)-10000*(((F206-G206)/K!$F$14)-1),"")</f>
        <v>2.1499739307906367</v>
      </c>
      <c r="L206" s="18">
        <f>IF(E206&lt;&gt;0,10000*((I206/(K!$F$14-(K!$E$14*(EXP((1000000*M206)*1.867*10^-11)-1))))-1),"")+0.8</f>
        <v>7.5586786802187325</v>
      </c>
      <c r="M206" s="35">
        <v>2667.5671662029</v>
      </c>
      <c r="P206" s="2"/>
    </row>
    <row r="207" spans="13:16" ht="12.75">
      <c r="P207" s="2"/>
    </row>
    <row r="208" spans="1:16" ht="12.75">
      <c r="A208" t="s">
        <v>98</v>
      </c>
      <c r="B208" s="21">
        <v>1</v>
      </c>
      <c r="C208" s="18" t="s">
        <v>56</v>
      </c>
      <c r="D208" s="18">
        <v>16.594990829471577</v>
      </c>
      <c r="E208" s="18">
        <v>2.7287853756272407</v>
      </c>
      <c r="F208" s="19">
        <v>0.2828580543176907</v>
      </c>
      <c r="G208" s="19">
        <v>3.521114775893726E-05</v>
      </c>
      <c r="H208" s="19">
        <v>0.0009465093216019732</v>
      </c>
      <c r="I208" s="19">
        <f t="shared" si="3"/>
        <v>0.2828561873596005</v>
      </c>
      <c r="J208" s="18">
        <f>IF(E208&lt;&gt;0,10000*((F208/K!$F$14)-1),"")+0.8</f>
        <v>3.3833872974412307</v>
      </c>
      <c r="K208" s="18">
        <f>IF(E208&lt;&gt;0,10000*((F208/K!$F$14)-1)-10000*(((F208-G208)/K!$F$14)-1),"")</f>
        <v>1.245156134837</v>
      </c>
      <c r="L208" s="18">
        <f>IF(E208&lt;&gt;0,10000*((I208/(K!$F$14-(K!$E$14*(EXP((1000000*M208)*1.867*10^-11)-1))))-1),"")+0.8</f>
        <v>5.662155475224838</v>
      </c>
      <c r="M208" s="35">
        <v>105.54493371034462</v>
      </c>
      <c r="P208" s="2"/>
    </row>
    <row r="209" spans="1:16" ht="12.75">
      <c r="A209" t="s">
        <v>98</v>
      </c>
      <c r="B209" s="21">
        <v>2</v>
      </c>
      <c r="C209" s="18" t="s">
        <v>57</v>
      </c>
      <c r="D209" s="18">
        <v>34.897701962304126</v>
      </c>
      <c r="E209" s="18">
        <v>1.9770944958781358</v>
      </c>
      <c r="F209" s="19">
        <v>0.2825815540952096</v>
      </c>
      <c r="G209" s="19">
        <v>3.531450990978405E-05</v>
      </c>
      <c r="H209" s="19">
        <v>0.0019648620848689625</v>
      </c>
      <c r="I209" s="19">
        <f t="shared" si="3"/>
        <v>0.28257213054033464</v>
      </c>
      <c r="J209" s="18">
        <f>IF(E209&lt;&gt;0,10000*((F209/K!$F$14)-1),"")+0.8</f>
        <v>-6.394366914455852</v>
      </c>
      <c r="K209" s="18">
        <f>IF(E209&lt;&gt;0,10000*((F209/K!$F$14)-1)-10000*(((F209-G209)/K!$F$14)-1),"")</f>
        <v>1.2488112845376875</v>
      </c>
      <c r="L209" s="18">
        <f>IF(E209&lt;&gt;0,10000*((I209/(K!$F$14-(K!$E$14*(EXP((1000000*M209)*1.867*10^-11)-1))))-1),"")+0.8</f>
        <v>-1.0300845474894522</v>
      </c>
      <c r="M209" s="35">
        <v>256.27072775032394</v>
      </c>
      <c r="P209" s="2"/>
    </row>
    <row r="210" spans="1:16" ht="12.75">
      <c r="A210" t="s">
        <v>98</v>
      </c>
      <c r="B210" s="21">
        <v>3</v>
      </c>
      <c r="C210" s="18" t="s">
        <v>58</v>
      </c>
      <c r="D210" s="18">
        <v>30.97803149408543</v>
      </c>
      <c r="E210" s="18">
        <v>2.983031438888889</v>
      </c>
      <c r="F210" s="19">
        <v>0.28288707166665</v>
      </c>
      <c r="G210" s="19">
        <v>4.007791925463092E-05</v>
      </c>
      <c r="H210" s="19">
        <v>0.001713006746285645</v>
      </c>
      <c r="I210" s="19">
        <f t="shared" si="3"/>
        <v>0.2828843575352733</v>
      </c>
      <c r="J210" s="18">
        <f>IF(E210&lt;&gt;0,10000*((F210/K!$F$14)-1),"")+0.8</f>
        <v>4.4095148840997735</v>
      </c>
      <c r="K210" s="18">
        <f>IF(E210&lt;&gt;0,10000*((F210/K!$F$14)-1)-10000*(((F210-G210)/K!$F$14)-1),"")</f>
        <v>1.4172576075344168</v>
      </c>
      <c r="L210" s="18">
        <f>IF(E210&lt;&gt;0,10000*((I210/(K!$F$14-(K!$E$14*(EXP((1000000*M210)*1.867*10^-11)-1))))-1),"")+0.8</f>
        <v>6.197137784841632</v>
      </c>
      <c r="M210" s="35">
        <v>84.79761699178731</v>
      </c>
      <c r="P210" s="2"/>
    </row>
    <row r="211" spans="1:16" ht="12.75">
      <c r="A211" t="s">
        <v>98</v>
      </c>
      <c r="B211" s="21">
        <v>4</v>
      </c>
      <c r="C211" s="18" t="s">
        <v>59</v>
      </c>
      <c r="D211" s="18">
        <v>9.399200095529704</v>
      </c>
      <c r="E211" s="18">
        <v>2.594767735304659</v>
      </c>
      <c r="F211" s="19">
        <v>0.28282606514863035</v>
      </c>
      <c r="G211" s="19">
        <v>3.714540847793969E-05</v>
      </c>
      <c r="H211" s="19">
        <v>0.0006457318251506596</v>
      </c>
      <c r="I211" s="19">
        <f t="shared" si="3"/>
        <v>0.28282419220404487</v>
      </c>
      <c r="J211" s="18">
        <f>IF(E211&lt;&gt;0,10000*((F211/K!$F$14)-1),"")+0.8</f>
        <v>2.252168560225342</v>
      </c>
      <c r="K211" s="18">
        <f>IF(E211&lt;&gt;0,10000*((F211/K!$F$14)-1)-10000*(((F211-G211)/K!$F$14)-1),"")</f>
        <v>1.313556535103011</v>
      </c>
      <c r="L211" s="18">
        <f>IF(E211&lt;&gt;0,10000*((I211/(K!$F$14-(K!$E$14*(EXP((1000000*M211)*1.867*10^-11)-1))))-1),"")+0.8</f>
        <v>5.633922734923668</v>
      </c>
      <c r="M211" s="35">
        <v>155.13126838325914</v>
      </c>
      <c r="P211" s="2"/>
    </row>
    <row r="212" spans="1:16" ht="12.75">
      <c r="A212" t="s">
        <v>98</v>
      </c>
      <c r="B212" s="21">
        <v>5</v>
      </c>
      <c r="C212" s="18" t="s">
        <v>60</v>
      </c>
      <c r="D212" s="18">
        <v>26.582558455688922</v>
      </c>
      <c r="E212" s="18">
        <v>2.885785921505376</v>
      </c>
      <c r="F212" s="19">
        <v>0.28240421575739216</v>
      </c>
      <c r="G212" s="19">
        <v>3.845221843996463E-05</v>
      </c>
      <c r="H212" s="19">
        <v>0.0014051413680619077</v>
      </c>
      <c r="I212" s="19">
        <f t="shared" si="3"/>
        <v>0.28237686463263106</v>
      </c>
      <c r="J212" s="18">
        <f>IF(E212&lt;&gt;0,10000*((F212/K!$F$14)-1),"")+0.8</f>
        <v>-12.66550356659093</v>
      </c>
      <c r="K212" s="18">
        <f>IF(E212&lt;&gt;0,10000*((F212/K!$F$14)-1)-10000*(((F212-G212)/K!$F$14)-1),"")</f>
        <v>1.3597686737254477</v>
      </c>
      <c r="L212" s="18">
        <f>IF(E212&lt;&gt;0,10000*((I212/(K!$F$14-(K!$E$14*(EXP((1000000*M212)*1.867*10^-11)-1))))-1),"")+0.8</f>
        <v>9.515447898104412</v>
      </c>
      <c r="M212" s="35">
        <v>1032.566332034793</v>
      </c>
      <c r="P212" s="2"/>
    </row>
    <row r="213" spans="1:16" ht="12.75">
      <c r="A213" t="s">
        <v>98</v>
      </c>
      <c r="B213" s="21">
        <v>6</v>
      </c>
      <c r="C213" s="18" t="s">
        <v>61</v>
      </c>
      <c r="D213" s="18">
        <v>26.846155653973835</v>
      </c>
      <c r="E213" s="18">
        <v>2.5873281892473123</v>
      </c>
      <c r="F213" s="19">
        <v>0.2824041827020353</v>
      </c>
      <c r="G213" s="19">
        <v>4.711309032768374E-05</v>
      </c>
      <c r="H213" s="19">
        <v>0.0014936445543788047</v>
      </c>
      <c r="I213" s="19">
        <f t="shared" si="3"/>
        <v>0.28239709690347</v>
      </c>
      <c r="J213" s="18">
        <f>IF(E213&lt;&gt;0,10000*((F213/K!$F$14)-1),"")+0.8</f>
        <v>-12.666672488451347</v>
      </c>
      <c r="K213" s="18">
        <f>IF(E213&lt;&gt;0,10000*((F213/K!$F$14)-1)-10000*(((F213-G213)/K!$F$14)-1),"")</f>
        <v>1.6660392286615977</v>
      </c>
      <c r="L213" s="18">
        <f>IF(E213&lt;&gt;0,10000*((I213/(K!$F$14-(K!$E$14*(EXP((1000000*M213)*1.867*10^-11)-1))))-1),"")+0.8</f>
        <v>-7.285107862809693</v>
      </c>
      <c r="M213" s="35">
        <v>253.49483542969693</v>
      </c>
      <c r="P213" s="2"/>
    </row>
    <row r="214" spans="1:16" ht="12.75">
      <c r="A214" t="s">
        <v>98</v>
      </c>
      <c r="B214" s="21">
        <v>7</v>
      </c>
      <c r="C214" s="18" t="s">
        <v>62</v>
      </c>
      <c r="D214" s="18">
        <v>52.95844801911369</v>
      </c>
      <c r="E214" s="18">
        <v>2.180043648745519</v>
      </c>
      <c r="F214" s="19">
        <v>0.28272657209161106</v>
      </c>
      <c r="G214" s="19">
        <v>3.2195840547017676E-05</v>
      </c>
      <c r="H214" s="19">
        <v>0.0027757938641506845</v>
      </c>
      <c r="I214" s="19">
        <f t="shared" si="3"/>
        <v>0.2827079744796967</v>
      </c>
      <c r="J214" s="18">
        <f>IF(E214&lt;&gt;0,10000*((F214/K!$F$14)-1),"")+0.8</f>
        <v>-1.2661601000393492</v>
      </c>
      <c r="K214" s="18">
        <f>IF(E214&lt;&gt;0,10000*((F214/K!$F$14)-1)-10000*(((F214-G214)/K!$F$14)-1),"")</f>
        <v>1.138527168945691</v>
      </c>
      <c r="L214" s="18">
        <f>IF(E214&lt;&gt;0,10000*((I214/(K!$F$14-(K!$E$14*(EXP((1000000*M214)*1.867*10^-11)-1))))-1),"")+0.8</f>
        <v>6.041082811171527</v>
      </c>
      <c r="M214" s="35">
        <v>357.66366818877685</v>
      </c>
      <c r="P214" s="2"/>
    </row>
    <row r="215" spans="1:16" ht="12.75">
      <c r="A215" t="s">
        <v>98</v>
      </c>
      <c r="B215" s="21">
        <v>8</v>
      </c>
      <c r="C215" s="18" t="s">
        <v>63</v>
      </c>
      <c r="D215" s="18">
        <v>13.860619570621724</v>
      </c>
      <c r="E215" s="18">
        <v>3.5253667560931894</v>
      </c>
      <c r="F215" s="19">
        <v>0.2824990982595412</v>
      </c>
      <c r="G215" s="19">
        <v>2.849921496114229E-05</v>
      </c>
      <c r="H215" s="19">
        <v>0.0007558210486429648</v>
      </c>
      <c r="I215" s="19">
        <f t="shared" si="3"/>
        <v>0.2824953956659505</v>
      </c>
      <c r="J215" s="18">
        <f>IF(E215&lt;&gt;0,10000*((F215/K!$F$14)-1),"")+0.8</f>
        <v>-9.310215904619579</v>
      </c>
      <c r="K215" s="18">
        <f>IF(E215&lt;&gt;0,10000*((F215/K!$F$14)-1)-10000*(((F215-G215)/K!$F$14)-1),"")</f>
        <v>1.0078050448614206</v>
      </c>
      <c r="L215" s="18">
        <f>IF(E215&lt;&gt;0,10000*((I215/(K!$F$14-(K!$E$14*(EXP((1000000*M215)*1.867*10^-11)-1))))-1),"")+0.8</f>
        <v>-3.6230938910483355</v>
      </c>
      <c r="M215" s="35">
        <v>261.7466640320889</v>
      </c>
      <c r="P215" s="2"/>
    </row>
    <row r="216" spans="1:16" ht="12.75">
      <c r="A216" t="s">
        <v>98</v>
      </c>
      <c r="B216" s="21">
        <v>9</v>
      </c>
      <c r="C216" s="18" t="s">
        <v>64</v>
      </c>
      <c r="D216" s="18">
        <v>11.206858746436042</v>
      </c>
      <c r="E216" s="18">
        <v>2.67742181953405</v>
      </c>
      <c r="F216" s="19">
        <v>0.28245370219415566</v>
      </c>
      <c r="G216" s="19">
        <v>4.872439674048776E-05</v>
      </c>
      <c r="H216" s="19">
        <v>0.0005932689329441162</v>
      </c>
      <c r="I216" s="19">
        <f t="shared" si="3"/>
        <v>0.2824508654830886</v>
      </c>
      <c r="J216" s="18">
        <f>IF(E216&lt;&gt;0,10000*((F216/K!$F$14)-1),"")+0.8</f>
        <v>-10.915536745030563</v>
      </c>
      <c r="K216" s="18">
        <f>IF(E216&lt;&gt;0,10000*((F216/K!$F$14)-1)-10000*(((F216-G216)/K!$F$14)-1),"")</f>
        <v>1.7230191396455652</v>
      </c>
      <c r="L216" s="18">
        <f>IF(E216&lt;&gt;0,10000*((I216/(K!$F$14-(K!$E$14*(EXP((1000000*M216)*1.867*10^-11)-1))))-1),"")+0.8</f>
        <v>-5.33805454049432</v>
      </c>
      <c r="M216" s="35">
        <v>255.49532214918528</v>
      </c>
      <c r="P216" s="2"/>
    </row>
    <row r="217" spans="1:16" ht="12.75">
      <c r="A217" t="s">
        <v>98</v>
      </c>
      <c r="B217" s="21">
        <v>10</v>
      </c>
      <c r="C217" s="18" t="s">
        <v>65</v>
      </c>
      <c r="D217" s="18">
        <v>16.623101077503502</v>
      </c>
      <c r="E217" s="18">
        <v>2.8961872845878136</v>
      </c>
      <c r="F217" s="19">
        <v>0.28242841216528974</v>
      </c>
      <c r="G217" s="19">
        <v>3.661220645234857E-05</v>
      </c>
      <c r="H217" s="19">
        <v>0.00082862508356306</v>
      </c>
      <c r="I217" s="19">
        <f t="shared" si="3"/>
        <v>0.2824207981894002</v>
      </c>
      <c r="J217" s="18">
        <f>IF(E217&lt;&gt;0,10000*((F217/K!$F$14)-1),"")+0.8</f>
        <v>-11.809856771408356</v>
      </c>
      <c r="K217" s="18">
        <f>IF(E217&lt;&gt;0,10000*((F217/K!$F$14)-1)-10000*(((F217-G217)/K!$F$14)-1),"")</f>
        <v>1.2947011493658067</v>
      </c>
      <c r="L217" s="18">
        <f>IF(E217&lt;&gt;0,10000*((I217/(K!$F$14-(K!$E$14*(EXP((1000000*M217)*1.867*10^-11)-1))))-1),"")+0.8</f>
        <v>-1.1634199869256185</v>
      </c>
      <c r="M217" s="35">
        <v>489.91575163484936</v>
      </c>
      <c r="P217" s="2"/>
    </row>
    <row r="218" spans="1:16" ht="12.75">
      <c r="A218" t="s">
        <v>98</v>
      </c>
      <c r="B218" s="21">
        <v>11</v>
      </c>
      <c r="C218" s="18" t="s">
        <v>66</v>
      </c>
      <c r="D218" s="18">
        <v>23.85287491952797</v>
      </c>
      <c r="E218" s="18">
        <v>2.445435447132616</v>
      </c>
      <c r="F218" s="19">
        <v>0.2826953217818447</v>
      </c>
      <c r="G218" s="19">
        <v>4.282055782434059E-05</v>
      </c>
      <c r="H218" s="19">
        <v>0.0014809967161733874</v>
      </c>
      <c r="I218" s="19">
        <f t="shared" si="3"/>
        <v>0.28268670250158745</v>
      </c>
      <c r="J218" s="18">
        <f>IF(E218&lt;&gt;0,10000*((F218/K!$F$14)-1),"")+0.8</f>
        <v>-2.3712508851355905</v>
      </c>
      <c r="K218" s="18">
        <f>IF(E218&lt;&gt;0,10000*((F218/K!$F$14)-1)-10000*(((F218-G218)/K!$F$14)-1),"")</f>
        <v>1.5142443136784145</v>
      </c>
      <c r="L218" s="18">
        <f>IF(E218&lt;&gt;0,10000*((I218/(K!$F$14-(K!$E$14*(EXP((1000000*M218)*1.867*10^-11)-1))))-1),"")+0.8</f>
        <v>4.241450646144428</v>
      </c>
      <c r="M218" s="35">
        <v>310.82208065083995</v>
      </c>
      <c r="P218" s="2"/>
    </row>
    <row r="219" spans="1:16" ht="12.75">
      <c r="A219" t="s">
        <v>98</v>
      </c>
      <c r="B219" s="21">
        <v>12</v>
      </c>
      <c r="C219" s="18" t="s">
        <v>67</v>
      </c>
      <c r="D219" s="18">
        <v>27.969545652427197</v>
      </c>
      <c r="E219" s="18">
        <v>2.1110829745519712</v>
      </c>
      <c r="F219" s="19">
        <v>0.28271199008358094</v>
      </c>
      <c r="G219" s="19">
        <v>5.0405983612847E-05</v>
      </c>
      <c r="H219" s="19">
        <v>0.0016212100837946204</v>
      </c>
      <c r="I219" s="19">
        <f t="shared" si="3"/>
        <v>0.28267808323747073</v>
      </c>
      <c r="J219" s="18">
        <f>IF(E219&lt;&gt;0,10000*((F219/K!$F$14)-1),"")+0.8</f>
        <v>-1.7818171550495705</v>
      </c>
      <c r="K219" s="18">
        <f>IF(E219&lt;&gt;0,10000*((F219/K!$F$14)-1)-10000*(((F219-G219)/K!$F$14)-1),"")</f>
        <v>1.782484347219171</v>
      </c>
      <c r="L219" s="18">
        <f>IF(E219&lt;&gt;0,10000*((I219/(K!$F$14-(K!$E$14*(EXP((1000000*M219)*1.867*10^-11)-1))))-1),"")+0.8</f>
        <v>21.92190264848657</v>
      </c>
      <c r="M219" s="35">
        <v>1108.6675486802606</v>
      </c>
      <c r="P219" s="2"/>
    </row>
    <row r="220" spans="1:16" ht="12.75">
      <c r="A220" t="s">
        <v>98</v>
      </c>
      <c r="B220" s="21">
        <v>13</v>
      </c>
      <c r="C220" s="18" t="s">
        <v>68</v>
      </c>
      <c r="D220" s="18">
        <v>25.157146833287275</v>
      </c>
      <c r="E220" s="18">
        <v>2.2372304417562723</v>
      </c>
      <c r="F220" s="19">
        <v>0.28272743649292714</v>
      </c>
      <c r="G220" s="19">
        <v>5.6656864483072666E-05</v>
      </c>
      <c r="H220" s="19">
        <v>0.0015671833749754645</v>
      </c>
      <c r="I220" s="19">
        <f t="shared" si="3"/>
        <v>0.2827225575020647</v>
      </c>
      <c r="J220" s="18">
        <f>IF(E220&lt;&gt;0,10000*((F220/K!$F$14)-1),"")+0.8</f>
        <v>-1.2355926613102592</v>
      </c>
      <c r="K220" s="18">
        <f>IF(E220&lt;&gt;0,10000*((F220/K!$F$14)-1)-10000*(((F220-G220)/K!$F$14)-1),"")</f>
        <v>2.0035314632349532</v>
      </c>
      <c r="L220" s="18">
        <f>IF(E220&lt;&gt;0,10000*((I220/(K!$F$14-(K!$E$14*(EXP((1000000*M220)*1.867*10^-11)-1))))-1),"")+0.8</f>
        <v>2.2915001364901313</v>
      </c>
      <c r="M220" s="35">
        <v>166.49098337138093</v>
      </c>
      <c r="P220" s="2"/>
    </row>
    <row r="221" spans="1:16" ht="12.75">
      <c r="A221" t="s">
        <v>98</v>
      </c>
      <c r="B221" s="21">
        <v>14</v>
      </c>
      <c r="C221" s="18" t="s">
        <v>69</v>
      </c>
      <c r="D221" s="18">
        <v>12.741323915095641</v>
      </c>
      <c r="E221" s="18">
        <v>2.6987022403225804</v>
      </c>
      <c r="F221" s="19">
        <v>0.28265530368739744</v>
      </c>
      <c r="G221" s="19">
        <v>4.035166103300813E-05</v>
      </c>
      <c r="H221" s="19">
        <v>0.0007676187952612145</v>
      </c>
      <c r="I221" s="19">
        <f t="shared" si="3"/>
        <v>0.28265104462897755</v>
      </c>
      <c r="J221" s="18">
        <f>IF(E221&lt;&gt;0,10000*((F221/K!$F$14)-1),"")+0.8</f>
        <v>-3.7863929346523504</v>
      </c>
      <c r="K221" s="18">
        <f>IF(E221&lt;&gt;0,10000*((F221/K!$F$14)-1)-10000*(((F221-G221)/K!$F$14)-1),"")</f>
        <v>1.4269378161146928</v>
      </c>
      <c r="L221" s="18">
        <f>IF(E221&lt;&gt;0,10000*((I221/(K!$F$14-(K!$E$14*(EXP((1000000*M221)*1.867*10^-11)-1))))-1),"")+0.8</f>
        <v>2.656731575466952</v>
      </c>
      <c r="M221" s="35">
        <v>296.36139813177635</v>
      </c>
      <c r="P221" s="2"/>
    </row>
    <row r="222" spans="1:16" ht="12.75">
      <c r="A222" t="s">
        <v>98</v>
      </c>
      <c r="B222" s="21">
        <v>15</v>
      </c>
      <c r="C222" s="18" t="s">
        <v>70</v>
      </c>
      <c r="D222" s="18">
        <v>11.887702511184164</v>
      </c>
      <c r="E222" s="18">
        <v>2.390770378494624</v>
      </c>
      <c r="F222" s="19">
        <v>0.282841836275045</v>
      </c>
      <c r="G222" s="19">
        <v>3.302838736201815E-05</v>
      </c>
      <c r="H222" s="19">
        <v>0.0008122391800969075</v>
      </c>
      <c r="I222" s="19">
        <f t="shared" si="3"/>
        <v>0.28283479546089335</v>
      </c>
      <c r="J222" s="18">
        <f>IF(E222&lt;&gt;0,10000*((F222/K!$F$14)-1),"")+0.8</f>
        <v>2.8098758790254577</v>
      </c>
      <c r="K222" s="18">
        <f>IF(E222&lt;&gt;0,10000*((F222/K!$F$14)-1)-10000*(((F222-G222)/K!$F$14)-1),"")</f>
        <v>1.1679681511411744</v>
      </c>
      <c r="L222" s="18">
        <f>IF(E222&lt;&gt;0,10000*((I222/(K!$F$14-(K!$E$14*(EXP((1000000*M222)*1.867*10^-11)-1))))-1),"")+0.8</f>
        <v>12.872964892761996</v>
      </c>
      <c r="M222" s="35">
        <v>462.2948681897544</v>
      </c>
      <c r="P222" s="2"/>
    </row>
    <row r="223" spans="1:16" ht="12.75">
      <c r="A223" t="s">
        <v>98</v>
      </c>
      <c r="B223" s="21">
        <v>16</v>
      </c>
      <c r="C223" s="18" t="s">
        <v>71</v>
      </c>
      <c r="D223" s="18">
        <v>13.307297018123393</v>
      </c>
      <c r="E223" s="18">
        <v>1.9248506593189965</v>
      </c>
      <c r="F223" s="19">
        <v>0.2823637871077884</v>
      </c>
      <c r="G223" s="19">
        <v>4.435210837762236E-05</v>
      </c>
      <c r="H223" s="19">
        <v>0.0007974510417319895</v>
      </c>
      <c r="I223" s="19">
        <f t="shared" si="3"/>
        <v>0.28236013565323975</v>
      </c>
      <c r="J223" s="18">
        <f>IF(E223&lt;&gt;0,10000*((F223/K!$F$14)-1),"")+0.8</f>
        <v>-14.095163895241036</v>
      </c>
      <c r="K223" s="18">
        <f>IF(E223&lt;&gt;0,10000*((F223/K!$F$14)-1)-10000*(((F223-G223)/K!$F$14)-1),"")</f>
        <v>1.5684038537266964</v>
      </c>
      <c r="L223" s="18">
        <f>IF(E223&lt;&gt;0,10000*((I223/(K!$F$14-(K!$E$14*(EXP((1000000*M223)*1.867*10^-11)-1))))-1),"")+0.8</f>
        <v>-8.788930883998036</v>
      </c>
      <c r="M223" s="35">
        <v>244.69502869046022</v>
      </c>
      <c r="P223" s="2"/>
    </row>
    <row r="224" spans="1:16" ht="12.75">
      <c r="A224" t="s">
        <v>98</v>
      </c>
      <c r="B224" s="21">
        <v>17</v>
      </c>
      <c r="C224" s="18" t="s">
        <v>72</v>
      </c>
      <c r="D224" s="18">
        <v>10.844328624778752</v>
      </c>
      <c r="E224" s="18">
        <v>2.2995479989247323</v>
      </c>
      <c r="F224" s="19">
        <v>0.28289214208011754</v>
      </c>
      <c r="G224" s="19">
        <v>3.8952697555366777E-05</v>
      </c>
      <c r="H224" s="19">
        <v>0.0006670203347490496</v>
      </c>
      <c r="I224" s="19">
        <f t="shared" si="3"/>
        <v>0.2828907880737125</v>
      </c>
      <c r="J224" s="18">
        <f>IF(E224&lt;&gt;0,10000*((F224/K!$F$14)-1),"")+0.8</f>
        <v>4.588817657144339</v>
      </c>
      <c r="K224" s="18">
        <f>IF(E224&lt;&gt;0,10000*((F224/K!$F$14)-1)-10000*(((F224-G224)/K!$F$14)-1),"")</f>
        <v>1.3774668937682755</v>
      </c>
      <c r="L224" s="18">
        <f>IF(E224&lt;&gt;0,10000*((I224/(K!$F$14-(K!$E$14*(EXP((1000000*M224)*1.867*10^-11)-1))))-1),"")+0.8</f>
        <v>6.954350104807804</v>
      </c>
      <c r="M224" s="35">
        <v>108.61677528260297</v>
      </c>
      <c r="P224" s="2"/>
    </row>
    <row r="225" spans="1:16" ht="12.75">
      <c r="A225" t="s">
        <v>98</v>
      </c>
      <c r="B225" s="21">
        <v>18</v>
      </c>
      <c r="C225" s="18" t="s">
        <v>73</v>
      </c>
      <c r="D225" s="18">
        <v>50.06240738572578</v>
      </c>
      <c r="E225" s="18">
        <v>2.074804137275985</v>
      </c>
      <c r="F225" s="19">
        <v>0.2830104556441279</v>
      </c>
      <c r="G225" s="19">
        <v>4.9045569371714715E-05</v>
      </c>
      <c r="H225" s="19">
        <v>0.003030137946951081</v>
      </c>
      <c r="I225" s="19">
        <f t="shared" si="3"/>
        <v>0.2830076343122461</v>
      </c>
      <c r="J225" s="18">
        <f>IF(E225&lt;&gt;0,10000*((F225/K!$F$14)-1),"")+0.8</f>
        <v>8.77268752330993</v>
      </c>
      <c r="K225" s="18">
        <f>IF(E225&lt;&gt;0,10000*((F225/K!$F$14)-1)-10000*(((F225-G225)/K!$F$14)-1),"")</f>
        <v>1.7343766243538283</v>
      </c>
      <c r="L225" s="18">
        <f>IF(E225&lt;&gt;0,10000*((I225/(K!$F$14-(K!$E$14*(EXP((1000000*M225)*1.867*10^-11)-1))))-1),"")+0.8</f>
        <v>9.780216020502142</v>
      </c>
      <c r="M225" s="35">
        <v>49.84772623574487</v>
      </c>
      <c r="P225" s="2"/>
    </row>
    <row r="226" ht="12.75">
      <c r="P226" s="2"/>
    </row>
    <row r="227" spans="1:16" ht="12.75">
      <c r="A227" t="s">
        <v>100</v>
      </c>
      <c r="B227" s="21">
        <v>837</v>
      </c>
      <c r="C227" s="18" t="s">
        <v>312</v>
      </c>
      <c r="D227" s="18">
        <v>56.855758518010504</v>
      </c>
      <c r="E227" s="18">
        <v>3.127087576881722</v>
      </c>
      <c r="F227" s="19">
        <v>0.2830243404222129</v>
      </c>
      <c r="G227" s="19">
        <v>3.283660184342133E-05</v>
      </c>
      <c r="H227" s="19">
        <v>0.00341642209212719</v>
      </c>
      <c r="I227" s="19">
        <f t="shared" si="3"/>
        <v>0.28302389893990526</v>
      </c>
      <c r="J227" s="18">
        <f>IF(E227&lt;&gt;0,10000*((F227/K!$F$14)-1),"")+0.8</f>
        <v>9.263688746322973</v>
      </c>
      <c r="K227" s="18">
        <f>IF(E227&lt;&gt;0,10000*((F227/K!$F$14)-1)-10000*(((F227-G227)/K!$F$14)-1),"")</f>
        <v>1.1611861252691646</v>
      </c>
      <c r="L227" s="18">
        <f>IF(E227&lt;&gt;0,10000*((I227/(K!$F$14-(K!$E$14*(EXP((1000000*M227)*1.867*10^-11)-1))))-1),"")+0.8</f>
        <v>9.401749991570263</v>
      </c>
      <c r="M227" s="35">
        <v>6.921008863663069</v>
      </c>
      <c r="N227" s="20"/>
      <c r="P227" s="2"/>
    </row>
    <row r="228" spans="1:16" ht="12.75">
      <c r="A228" t="s">
        <v>100</v>
      </c>
      <c r="B228" s="21">
        <v>838</v>
      </c>
      <c r="C228" s="18" t="s">
        <v>313</v>
      </c>
      <c r="D228" s="18">
        <v>16.69692529745474</v>
      </c>
      <c r="E228" s="18">
        <v>3.6846149546594984</v>
      </c>
      <c r="F228" s="19">
        <v>0.2828894397075324</v>
      </c>
      <c r="G228" s="19">
        <v>2.8592809849095767E-05</v>
      </c>
      <c r="H228" s="19">
        <v>0.0009557949449130876</v>
      </c>
      <c r="I228" s="19">
        <f t="shared" si="3"/>
        <v>0.28288823857517986</v>
      </c>
      <c r="J228" s="18">
        <f>IF(E228&lt;&gt;0,10000*((F228/K!$F$14)-1),"")+0.8</f>
        <v>4.493254859076234</v>
      </c>
      <c r="K228" s="18">
        <f>IF(E228&lt;&gt;0,10000*((F228/K!$F$14)-1)-10000*(((F228-G228)/K!$F$14)-1),"")</f>
        <v>1.0111147991964664</v>
      </c>
      <c r="L228" s="18">
        <f>IF(E228&lt;&gt;0,10000*((I228/(K!$F$14-(K!$E$14*(EXP((1000000*M228)*1.867*10^-11)-1))))-1),"")+0.8</f>
        <v>5.94471721578591</v>
      </c>
      <c r="M228" s="35">
        <v>67.26808665044771</v>
      </c>
      <c r="N228" s="20"/>
      <c r="P228" s="2"/>
    </row>
    <row r="229" spans="1:16" ht="12.75">
      <c r="A229" t="s">
        <v>100</v>
      </c>
      <c r="B229" s="21">
        <v>839</v>
      </c>
      <c r="C229" s="18" t="s">
        <v>314</v>
      </c>
      <c r="D229" s="18">
        <v>11.018607288663539</v>
      </c>
      <c r="E229" s="18">
        <v>3.340779559139785</v>
      </c>
      <c r="F229" s="19">
        <v>0.2828495453073286</v>
      </c>
      <c r="G229" s="19">
        <v>2.890569198054245E-05</v>
      </c>
      <c r="H229" s="19">
        <v>0.0006541949140025494</v>
      </c>
      <c r="I229" s="19">
        <f t="shared" si="3"/>
        <v>0.28284845421793836</v>
      </c>
      <c r="J229" s="18">
        <f>IF(E229&lt;&gt;0,10000*((F229/K!$F$14)-1),"")+0.8</f>
        <v>3.082486953995022</v>
      </c>
      <c r="K229" s="18">
        <f>IF(E229&lt;&gt;0,10000*((F229/K!$F$14)-1)-10000*(((F229-G229)/K!$F$14)-1),"")</f>
        <v>1.0221791106501676</v>
      </c>
      <c r="L229" s="18">
        <f>IF(E229&lt;&gt;0,10000*((I229/(K!$F$14-(K!$E$14*(EXP((1000000*M229)*1.867*10^-11)-1))))-1),"")+0.8</f>
        <v>5.026432436003069</v>
      </c>
      <c r="M229" s="35">
        <v>89.25795592443549</v>
      </c>
      <c r="N229" s="20"/>
      <c r="P229" s="2"/>
    </row>
    <row r="230" spans="1:16" ht="12.75">
      <c r="A230" t="s">
        <v>100</v>
      </c>
      <c r="B230" s="21">
        <v>840</v>
      </c>
      <c r="C230" s="18" t="s">
        <v>315</v>
      </c>
      <c r="D230" s="18">
        <v>15.15481525535489</v>
      </c>
      <c r="E230" s="18">
        <v>4.102849302508962</v>
      </c>
      <c r="F230" s="19">
        <v>0.282938908237674</v>
      </c>
      <c r="G230" s="19">
        <v>3.461772434892766E-05</v>
      </c>
      <c r="H230" s="19">
        <v>0.0008954726732495832</v>
      </c>
      <c r="I230" s="19">
        <f t="shared" si="3"/>
        <v>0.2829370534418182</v>
      </c>
      <c r="J230" s="18">
        <f>IF(E230&lt;&gt;0,10000*((F230/K!$F$14)-1),"")+0.8</f>
        <v>6.24258845674106</v>
      </c>
      <c r="K230" s="18">
        <f>IF(E230&lt;&gt;0,10000*((F230/K!$F$14)-1)-10000*(((F230-G230)/K!$F$14)-1),"")</f>
        <v>1.2241711671023836</v>
      </c>
      <c r="L230" s="18">
        <f>IF(E230&lt;&gt;0,10000*((I230/(K!$F$14-(K!$E$14*(EXP((1000000*M230)*1.867*10^-11)-1))))-1),"")+0.8</f>
        <v>8.640013053392881</v>
      </c>
      <c r="M230" s="35">
        <v>110.82814685902581</v>
      </c>
      <c r="N230" s="20"/>
      <c r="P230" s="2"/>
    </row>
    <row r="231" spans="1:16" ht="12.75">
      <c r="A231" t="s">
        <v>100</v>
      </c>
      <c r="B231" s="21">
        <v>841</v>
      </c>
      <c r="C231" s="18" t="s">
        <v>316</v>
      </c>
      <c r="D231" s="18">
        <v>56.274791362438584</v>
      </c>
      <c r="E231" s="18">
        <v>3.0635282446236554</v>
      </c>
      <c r="F231" s="19">
        <v>0.2825705075326828</v>
      </c>
      <c r="G231" s="19">
        <v>3.216912182787423E-05</v>
      </c>
      <c r="H231" s="19">
        <v>0.0031198072305819446</v>
      </c>
      <c r="I231" s="19">
        <f t="shared" si="3"/>
        <v>0.28255440229148376</v>
      </c>
      <c r="J231" s="18">
        <f>IF(E231&lt;&gt;0,10000*((F231/K!$F$14)-1),"")+0.8</f>
        <v>-6.785001584849982</v>
      </c>
      <c r="K231" s="18">
        <f>IF(E231&lt;&gt;0,10000*((F231/K!$F$14)-1)-10000*(((F231-G231)/K!$F$14)-1),"")</f>
        <v>1.1375823267811835</v>
      </c>
      <c r="L231" s="18">
        <f>IF(E231&lt;&gt;0,10000*((I231/(K!$F$14-(K!$E$14*(EXP((1000000*M231)*1.867*10^-11)-1))))-1),"")+0.8</f>
        <v>-1.2220664399051013</v>
      </c>
      <c r="M231" s="35">
        <v>275.7887772792628</v>
      </c>
      <c r="N231" s="20"/>
      <c r="P231" s="2"/>
    </row>
    <row r="232" spans="1:16" ht="12.75">
      <c r="A232" t="s">
        <v>100</v>
      </c>
      <c r="B232" s="21">
        <v>842</v>
      </c>
      <c r="C232" s="18" t="s">
        <v>317</v>
      </c>
      <c r="D232" s="18">
        <v>14.052266716747534</v>
      </c>
      <c r="E232" s="18">
        <v>3.1973159055555564</v>
      </c>
      <c r="F232" s="19">
        <v>0.28255436048313465</v>
      </c>
      <c r="G232" s="19">
        <v>3.258382138048161E-05</v>
      </c>
      <c r="H232" s="19">
        <v>0.0008148412783734352</v>
      </c>
      <c r="I232" s="19">
        <f t="shared" si="3"/>
        <v>0.2825487620399259</v>
      </c>
      <c r="J232" s="18">
        <f>IF(E232&lt;&gt;0,10000*((F232/K!$F$14)-1),"")+0.8</f>
        <v>-7.356002505980142</v>
      </c>
      <c r="K232" s="18">
        <f>IF(E232&lt;&gt;0,10000*((F232/K!$F$14)-1)-10000*(((F232-G232)/K!$F$14)-1),"")</f>
        <v>1.1522471623492958</v>
      </c>
      <c r="L232" s="18">
        <f>IF(E232&lt;&gt;0,10000*((I232/(K!$F$14-(K!$E$14*(EXP((1000000*M232)*1.867*10^-11)-1))))-1),"")+0.8</f>
        <v>0.6093810418653416</v>
      </c>
      <c r="M232" s="35">
        <v>366.74336096926385</v>
      </c>
      <c r="N232" s="20"/>
      <c r="P232" s="2"/>
    </row>
    <row r="233" spans="1:16" ht="12.75">
      <c r="A233" t="s">
        <v>100</v>
      </c>
      <c r="B233" s="21">
        <v>843</v>
      </c>
      <c r="C233" s="18" t="s">
        <v>318</v>
      </c>
      <c r="D233" s="18">
        <v>3.6695106833926547</v>
      </c>
      <c r="E233" s="18">
        <v>3.0710759090949846</v>
      </c>
      <c r="F233" s="19">
        <v>0.28250643972555595</v>
      </c>
      <c r="G233" s="19">
        <v>3.745715445264947E-05</v>
      </c>
      <c r="H233" s="19">
        <v>0.0001919169305514876</v>
      </c>
      <c r="I233" s="19">
        <f t="shared" si="3"/>
        <v>0.2825051329497981</v>
      </c>
      <c r="J233" s="18">
        <f>IF(E233&lt;&gt;0,10000*((F233/K!$F$14)-1),"")+0.8</f>
        <v>-9.0506029118961</v>
      </c>
      <c r="K233" s="18">
        <f>IF(E233&lt;&gt;0,10000*((F233/K!$F$14)-1)-10000*(((F233-G233)/K!$F$14)-1),"")</f>
        <v>1.324580669153086</v>
      </c>
      <c r="L233" s="18">
        <f>IF(E233&lt;&gt;0,10000*((I233/(K!$F$14-(K!$E$14*(EXP((1000000*M233)*1.867*10^-11)-1))))-1),"")+0.8</f>
        <v>-1.0078635447160706</v>
      </c>
      <c r="M233" s="35">
        <v>363.47041707114283</v>
      </c>
      <c r="N233" s="20"/>
      <c r="P233" s="2"/>
    </row>
    <row r="234" spans="1:16" ht="12.75">
      <c r="A234" t="s">
        <v>100</v>
      </c>
      <c r="B234" s="21">
        <v>844</v>
      </c>
      <c r="C234" s="18" t="s">
        <v>319</v>
      </c>
      <c r="D234" s="18">
        <v>12.862254180814269</v>
      </c>
      <c r="E234" s="18">
        <v>3.248059872222223</v>
      </c>
      <c r="F234" s="19">
        <v>0.2828616139512667</v>
      </c>
      <c r="G234" s="19">
        <v>2.9410883605370168E-05</v>
      </c>
      <c r="H234" s="19">
        <v>0.0007731409997595003</v>
      </c>
      <c r="I234" s="19">
        <f t="shared" si="3"/>
        <v>0.2828599568624724</v>
      </c>
      <c r="J234" s="18">
        <f>IF(E234&lt;&gt;0,10000*((F234/K!$F$14)-1),"")+0.8</f>
        <v>3.5092650340954092</v>
      </c>
      <c r="K234" s="18">
        <f>IF(E234&lt;&gt;0,10000*((F234/K!$F$14)-1)-10000*(((F234-G234)/K!$F$14)-1),"")</f>
        <v>1.040043977063032</v>
      </c>
      <c r="L234" s="18">
        <f>IF(E234&lt;&gt;0,10000*((I234/(K!$F$14-(K!$E$14*(EXP((1000000*M234)*1.867*10^-11)-1))))-1),"")+0.8</f>
        <v>5.998644293433752</v>
      </c>
      <c r="M234" s="35">
        <v>114.67737862739412</v>
      </c>
      <c r="N234" s="20"/>
      <c r="P234" s="2"/>
    </row>
    <row r="235" spans="1:16" ht="12.75">
      <c r="A235" t="s">
        <v>100</v>
      </c>
      <c r="B235" s="21">
        <v>845</v>
      </c>
      <c r="C235" s="18" t="s">
        <v>320</v>
      </c>
      <c r="D235" s="18">
        <v>13.795952309299322</v>
      </c>
      <c r="E235" s="18">
        <v>3.586800130286739</v>
      </c>
      <c r="F235" s="19">
        <v>0.28283870673519335</v>
      </c>
      <c r="G235" s="19">
        <v>3.0102716011264338E-05</v>
      </c>
      <c r="H235" s="19">
        <v>0.0009741183371943944</v>
      </c>
      <c r="I235" s="19">
        <f t="shared" si="3"/>
        <v>0.28283640503224405</v>
      </c>
      <c r="J235" s="18">
        <f>IF(E235&lt;&gt;0,10000*((F235/K!$F$14)-1),"")+0.8</f>
        <v>2.6992073551760134</v>
      </c>
      <c r="K235" s="18">
        <f>IF(E235&lt;&gt;0,10000*((F235/K!$F$14)-1)-10000*(((F235-G235)/K!$F$14)-1),"")</f>
        <v>1.0645089382843587</v>
      </c>
      <c r="L235" s="18">
        <f>IF(E235&lt;&gt;0,10000*((I235/(K!$F$14-(K!$E$14*(EXP((1000000*M235)*1.867*10^-11)-1))))-1),"")+0.8</f>
        <v>5.426616701144392</v>
      </c>
      <c r="M235" s="35">
        <v>126.40977371700458</v>
      </c>
      <c r="N235" s="20"/>
      <c r="P235" s="2"/>
    </row>
    <row r="236" spans="1:16" ht="12.75">
      <c r="A236" t="s">
        <v>100</v>
      </c>
      <c r="B236" s="21">
        <v>846</v>
      </c>
      <c r="C236" s="18" t="s">
        <v>321</v>
      </c>
      <c r="D236" s="18">
        <v>22.410358186193257</v>
      </c>
      <c r="E236" s="18">
        <v>3.1011400872759856</v>
      </c>
      <c r="F236" s="19">
        <v>0.2828736383918838</v>
      </c>
      <c r="G236" s="19">
        <v>3.4868672471697446E-05</v>
      </c>
      <c r="H236" s="19">
        <v>0.0013953441741808412</v>
      </c>
      <c r="I236" s="19">
        <f t="shared" si="3"/>
        <v>0.28286945508139577</v>
      </c>
      <c r="J236" s="18">
        <f>IF(E236&lt;&gt;0,10000*((F236/K!$F$14)-1),"")+0.8</f>
        <v>3.934479971842463</v>
      </c>
      <c r="K236" s="18">
        <f>IF(E236&lt;&gt;0,10000*((F236/K!$F$14)-1)-10000*(((F236-G236)/K!$F$14)-1),"")</f>
        <v>1.2330453337927594</v>
      </c>
      <c r="L236" s="18">
        <f>IF(E236&lt;&gt;0,10000*((I236/(K!$F$14-(K!$E$14*(EXP((1000000*M236)*1.867*10^-11)-1))))-1),"")+0.8</f>
        <v>7.351108680434847</v>
      </c>
      <c r="M236" s="35">
        <v>160.34086849736175</v>
      </c>
      <c r="N236" s="20"/>
      <c r="P236" s="2"/>
    </row>
    <row r="237" spans="1:16" ht="12.75">
      <c r="A237" t="s">
        <v>100</v>
      </c>
      <c r="B237" s="21">
        <v>847</v>
      </c>
      <c r="C237" s="18" t="s">
        <v>322</v>
      </c>
      <c r="D237" s="18">
        <v>21.272233572405618</v>
      </c>
      <c r="E237" s="18">
        <v>2.8916221227598573</v>
      </c>
      <c r="F237" s="19">
        <v>0.28221053551169817</v>
      </c>
      <c r="G237" s="19">
        <v>4.165061839537621E-05</v>
      </c>
      <c r="H237" s="19">
        <v>0.0012807507751617729</v>
      </c>
      <c r="I237" s="19">
        <f t="shared" si="3"/>
        <v>0.28220434467634803</v>
      </c>
      <c r="J237" s="18">
        <f>IF(E237&lt;&gt;0,10000*((F237/K!$F$14)-1),"")+0.8</f>
        <v>-19.514531828132807</v>
      </c>
      <c r="K237" s="18">
        <f>IF(E237&lt;&gt;0,10000*((F237/K!$F$14)-1)-10000*(((F237-G237)/K!$F$14)-1),"")</f>
        <v>1.4728722667534129</v>
      </c>
      <c r="L237" s="18">
        <f>IF(E237&lt;&gt;0,10000*((I237/(K!$F$14-(K!$E$14*(EXP((1000000*M237)*1.867*10^-11)-1))))-1),"")+0.8</f>
        <v>-13.998575187572326</v>
      </c>
      <c r="M237" s="35">
        <v>258.28119066282176</v>
      </c>
      <c r="N237" s="20"/>
      <c r="P237" s="2"/>
    </row>
    <row r="238" spans="1:16" ht="12.75">
      <c r="A238" t="s">
        <v>100</v>
      </c>
      <c r="B238" s="21">
        <v>848</v>
      </c>
      <c r="C238" s="18" t="s">
        <v>323</v>
      </c>
      <c r="D238" s="18">
        <v>21.404050719433553</v>
      </c>
      <c r="E238" s="18">
        <v>2.934503698566308</v>
      </c>
      <c r="F238" s="19">
        <v>0.282709286428652</v>
      </c>
      <c r="G238" s="19">
        <v>3.488168913162277E-05</v>
      </c>
      <c r="H238" s="19">
        <v>0.0013219153078383764</v>
      </c>
      <c r="I238" s="19">
        <f t="shared" si="3"/>
        <v>0.28270505397207324</v>
      </c>
      <c r="J238" s="18">
        <f>IF(E238&lt;&gt;0,10000*((F238/K!$F$14)-1),"")+0.8</f>
        <v>-1.8774253000694248</v>
      </c>
      <c r="K238" s="18">
        <f>IF(E238&lt;&gt;0,10000*((F238/K!$F$14)-1)-10000*(((F238-G238)/K!$F$14)-1),"")</f>
        <v>1.2335056361412189</v>
      </c>
      <c r="L238" s="18">
        <f>IF(E238&lt;&gt;0,10000*((I238/(K!$F$14-(K!$E$14*(EXP((1000000*M238)*1.867*10^-11)-1))))-1),"")+0.8</f>
        <v>1.7775500988840058</v>
      </c>
      <c r="M238" s="35">
        <v>171.2183209516355</v>
      </c>
      <c r="N238" s="20"/>
      <c r="P238" s="2"/>
    </row>
    <row r="239" spans="1:16" ht="12.75">
      <c r="A239" t="s">
        <v>100</v>
      </c>
      <c r="B239" s="21">
        <v>849</v>
      </c>
      <c r="C239" s="18" t="s">
        <v>324</v>
      </c>
      <c r="D239" s="18">
        <v>35.2594782935174</v>
      </c>
      <c r="E239" s="18">
        <v>2.69630977419355</v>
      </c>
      <c r="F239" s="19">
        <v>0.28258438740667663</v>
      </c>
      <c r="G239" s="19">
        <v>4.2728312796988494E-05</v>
      </c>
      <c r="H239" s="19">
        <v>0.0020396270550550317</v>
      </c>
      <c r="I239" s="19">
        <f t="shared" si="3"/>
        <v>0.28257736703802544</v>
      </c>
      <c r="J239" s="18">
        <f>IF(E239&lt;&gt;0,10000*((F239/K!$F$14)-1),"")+0.8</f>
        <v>-6.29417378302879</v>
      </c>
      <c r="K239" s="18">
        <f>IF(E239&lt;&gt;0,10000*((F239/K!$F$14)-1)-10000*(((F239-G239)/K!$F$14)-1),"")</f>
        <v>1.510982293863039</v>
      </c>
      <c r="L239" s="18">
        <f>IF(E239&lt;&gt;0,10000*((I239/(K!$F$14-(K!$E$14*(EXP((1000000*M239)*1.867*10^-11)-1))))-1),"")+0.8</f>
        <v>-2.4540570132166826</v>
      </c>
      <c r="M239" s="35">
        <v>184.04265426322627</v>
      </c>
      <c r="N239" s="20"/>
      <c r="P239" s="2"/>
    </row>
    <row r="240" spans="1:16" ht="12.75">
      <c r="A240" t="s">
        <v>100</v>
      </c>
      <c r="B240" s="21">
        <v>850</v>
      </c>
      <c r="C240" s="18" t="s">
        <v>325</v>
      </c>
      <c r="D240" s="18">
        <v>10.447774154837397</v>
      </c>
      <c r="E240" s="18">
        <v>3.3022163829749105</v>
      </c>
      <c r="F240" s="19">
        <v>0.28230069718668815</v>
      </c>
      <c r="G240" s="19">
        <v>3.700336517461572E-05</v>
      </c>
      <c r="H240" s="19">
        <v>0.0006639069904898363</v>
      </c>
      <c r="I240" s="19">
        <f t="shared" si="3"/>
        <v>0.28228784424803693</v>
      </c>
      <c r="J240" s="18">
        <f>IF(E240&lt;&gt;0,10000*((F240/K!$F$14)-1),"")+0.8</f>
        <v>-16.326184674287614</v>
      </c>
      <c r="K240" s="18">
        <f>IF(E240&lt;&gt;0,10000*((F240/K!$F$14)-1)-10000*(((F240-G240)/K!$F$14)-1),"")</f>
        <v>1.3085335210361038</v>
      </c>
      <c r="L240" s="18">
        <f>IF(E240&lt;&gt;0,10000*((I240/(K!$F$14-(K!$E$14*(EXP((1000000*M240)*1.867*10^-11)-1))))-1),"")+0.8</f>
        <v>6.23446547991433</v>
      </c>
      <c r="M240" s="35">
        <v>1027.0238396270977</v>
      </c>
      <c r="N240" s="20"/>
      <c r="P240" s="2"/>
    </row>
    <row r="241" spans="1:16" ht="12.75">
      <c r="A241" t="s">
        <v>100</v>
      </c>
      <c r="B241" s="21">
        <v>851</v>
      </c>
      <c r="C241" s="18" t="s">
        <v>326</v>
      </c>
      <c r="D241" s="18">
        <v>32.077696941204685</v>
      </c>
      <c r="E241" s="18">
        <v>3.5878176989247303</v>
      </c>
      <c r="F241" s="19">
        <v>0.2818983202036163</v>
      </c>
      <c r="G241" s="19">
        <v>2.6228167474033756E-05</v>
      </c>
      <c r="H241" s="19">
        <v>0.0018922656629816635</v>
      </c>
      <c r="I241" s="19">
        <f t="shared" si="3"/>
        <v>0.2818374260396612</v>
      </c>
      <c r="J241" s="18">
        <f>IF(E241&lt;&gt;0,10000*((F241/K!$F$14)-1),"")+0.8</f>
        <v>-30.555262704304553</v>
      </c>
      <c r="K241" s="18">
        <f>IF(E241&lt;&gt;0,10000*((F241/K!$F$14)-1)-10000*(((F241-G241)/K!$F$14)-1),"")</f>
        <v>0.9274950041215924</v>
      </c>
      <c r="L241" s="18">
        <f>IF(E241&lt;&gt;0,10000*((I241/(K!$F$14-(K!$E$14*(EXP((1000000*M241)*1.867*10^-11)-1))))-1),"")+0.8</f>
        <v>5.545864380113485</v>
      </c>
      <c r="M241" s="35">
        <v>1696.497619957779</v>
      </c>
      <c r="N241" s="20"/>
      <c r="P241" s="2"/>
    </row>
    <row r="242" spans="1:16" ht="12.75">
      <c r="A242" t="s">
        <v>100</v>
      </c>
      <c r="B242" s="21">
        <v>852</v>
      </c>
      <c r="C242" s="18" t="s">
        <v>327</v>
      </c>
      <c r="D242" s="18">
        <v>20.146529992685878</v>
      </c>
      <c r="E242" s="18">
        <v>2.8402320817204303</v>
      </c>
      <c r="F242" s="19">
        <v>0.2824446449543818</v>
      </c>
      <c r="G242" s="19">
        <v>2.9306256057523045E-05</v>
      </c>
      <c r="H242" s="19">
        <v>0.0011706536194214347</v>
      </c>
      <c r="I242" s="19">
        <f t="shared" si="3"/>
        <v>0.2824392730580288</v>
      </c>
      <c r="J242" s="18">
        <f>IF(E242&lt;&gt;0,10000*((F242/K!$F$14)-1),"")+0.8</f>
        <v>-11.235823880975904</v>
      </c>
      <c r="K242" s="18">
        <f>IF(E242&lt;&gt;0,10000*((F242/K!$F$14)-1)-10000*(((F242-G242)/K!$F$14)-1),"")</f>
        <v>1.0363440796901102</v>
      </c>
      <c r="L242" s="18">
        <f>IF(E242&lt;&gt;0,10000*((I242/(K!$F$14-(K!$E$14*(EXP((1000000*M242)*1.867*10^-11)-1))))-1),"")+0.8</f>
        <v>-5.977153145887116</v>
      </c>
      <c r="M242" s="35">
        <v>245.2225188349622</v>
      </c>
      <c r="N242" s="20"/>
      <c r="P242" s="2"/>
    </row>
    <row r="243" spans="1:16" ht="12.75">
      <c r="A243" t="s">
        <v>100</v>
      </c>
      <c r="B243" s="21">
        <v>853</v>
      </c>
      <c r="C243" s="18" t="s">
        <v>328</v>
      </c>
      <c r="D243" s="18">
        <v>12.688575208981888</v>
      </c>
      <c r="E243" s="18">
        <v>3.5475085093189977</v>
      </c>
      <c r="F243" s="19">
        <v>0.28247508080155215</v>
      </c>
      <c r="G243" s="19">
        <v>2.338221006131574E-05</v>
      </c>
      <c r="H243" s="19">
        <v>0.0007793663353637356</v>
      </c>
      <c r="I243" s="19">
        <f t="shared" si="3"/>
        <v>0.2824691056270371</v>
      </c>
      <c r="J243" s="18">
        <f>IF(E243&lt;&gt;0,10000*((F243/K!$F$14)-1),"")+0.8</f>
        <v>-10.159534573894424</v>
      </c>
      <c r="K243" s="18">
        <f>IF(E243&lt;&gt;0,10000*((F243/K!$F$14)-1)-10000*(((F243-G243)/K!$F$14)-1),"")</f>
        <v>0.8268546797496334</v>
      </c>
      <c r="L243" s="18">
        <f>IF(E243&lt;&gt;0,10000*((I243/(K!$F$14-(K!$E$14*(EXP((1000000*M243)*1.867*10^-11)-1))))-1),"")+0.8</f>
        <v>-1.2632677519372144</v>
      </c>
      <c r="M243" s="35">
        <v>409.07705695405986</v>
      </c>
      <c r="N243" s="20"/>
      <c r="P243" s="2"/>
    </row>
    <row r="244" spans="1:16" ht="12.75">
      <c r="A244" t="s">
        <v>100</v>
      </c>
      <c r="B244" s="21">
        <v>854</v>
      </c>
      <c r="C244" s="18" t="s">
        <v>329</v>
      </c>
      <c r="D244" s="18">
        <v>20.834290953544784</v>
      </c>
      <c r="E244" s="18">
        <v>3.089313913620072</v>
      </c>
      <c r="F244" s="19">
        <v>0.28266653878958226</v>
      </c>
      <c r="G244" s="19">
        <v>3.194802843990753E-05</v>
      </c>
      <c r="H244" s="19">
        <v>0.0014392141789810917</v>
      </c>
      <c r="I244" s="19">
        <f t="shared" si="3"/>
        <v>0.2826613705842993</v>
      </c>
      <c r="J244" s="18">
        <f>IF(E244&lt;&gt;0,10000*((F244/K!$F$14)-1),"")+0.8</f>
        <v>-3.3890910203068456</v>
      </c>
      <c r="K244" s="18">
        <f>IF(E244&lt;&gt;0,10000*((F244/K!$F$14)-1)-10000*(((F244-G244)/K!$F$14)-1),"")</f>
        <v>1.129763899779812</v>
      </c>
      <c r="L244" s="18">
        <f>IF(E244&lt;&gt;0,10000*((I244/(K!$F$14-(K!$E$14*(EXP((1000000*M244)*1.867*10^-11)-1))))-1),"")+0.8</f>
        <v>0.6948535464249332</v>
      </c>
      <c r="M244" s="35">
        <v>191.99565444043597</v>
      </c>
      <c r="N244" s="20"/>
      <c r="P244" s="2"/>
    </row>
    <row r="245" spans="1:16" ht="12.75">
      <c r="A245" t="s">
        <v>100</v>
      </c>
      <c r="B245" s="21">
        <v>855</v>
      </c>
      <c r="C245" s="18" t="s">
        <v>330</v>
      </c>
      <c r="D245" s="18">
        <v>16.874718279387604</v>
      </c>
      <c r="E245" s="18">
        <v>3.208175986379928</v>
      </c>
      <c r="F245" s="19">
        <v>0.2825463052969898</v>
      </c>
      <c r="G245" s="19">
        <v>3.1260491502820433E-05</v>
      </c>
      <c r="H245" s="19">
        <v>0.0010788723442239248</v>
      </c>
      <c r="I245" s="19">
        <f t="shared" si="3"/>
        <v>0.2825404246923566</v>
      </c>
      <c r="J245" s="18">
        <f>IF(E245&lt;&gt;0,10000*((F245/K!$F$14)-1),"")+0.8</f>
        <v>-7.64085446576659</v>
      </c>
      <c r="K245" s="18">
        <f>IF(E245&lt;&gt;0,10000*((F245/K!$F$14)-1)-10000*(((F245-G245)/K!$F$14)-1),"")</f>
        <v>1.1054508373087302</v>
      </c>
      <c r="L245" s="18">
        <f>IF(E245&lt;&gt;0,10000*((I245/(K!$F$14-(K!$E$14*(EXP((1000000*M245)*1.867*10^-11)-1))))-1),"")+0.8</f>
        <v>-1.3737981317027088</v>
      </c>
      <c r="M245" s="35">
        <v>291.156626736717</v>
      </c>
      <c r="N245" s="20"/>
      <c r="P245" s="2"/>
    </row>
    <row r="246" spans="13:16" ht="12.75">
      <c r="P246" s="2"/>
    </row>
    <row r="247" spans="1:16" ht="12.75">
      <c r="A247" t="s">
        <v>101</v>
      </c>
      <c r="B247" s="21">
        <v>856</v>
      </c>
      <c r="C247" s="18" t="s">
        <v>331</v>
      </c>
      <c r="D247" s="18">
        <v>16.682310240268166</v>
      </c>
      <c r="E247" s="18">
        <v>2.8904644462365603</v>
      </c>
      <c r="F247" s="19">
        <v>0.2830529921957251</v>
      </c>
      <c r="G247" s="19">
        <v>3.0249735475508008E-05</v>
      </c>
      <c r="H247" s="19">
        <v>0.0009611389284585472</v>
      </c>
      <c r="I247" s="19">
        <f t="shared" si="3"/>
        <v>0.28305285490254223</v>
      </c>
      <c r="J247" s="18">
        <f>IF(E247&lt;&gt;0,10000*((F247/K!$F$14)-1),"")+0.8</f>
        <v>10.276888651276384</v>
      </c>
      <c r="K247" s="18">
        <f>IF(E247&lt;&gt;0,10000*((F247/K!$F$14)-1)-10000*(((F247-G247)/K!$F$14)-1),"")</f>
        <v>1.0697079221144712</v>
      </c>
      <c r="L247" s="18">
        <f>IF(E247&lt;&gt;0,10000*((I247/(K!$F$14-(K!$E$14*(EXP((1000000*M247)*1.867*10^-11)-1))))-1),"")+0.8</f>
        <v>10.441922220720024</v>
      </c>
      <c r="M247" s="35">
        <v>7.650458636738638</v>
      </c>
      <c r="N247" s="20"/>
      <c r="P247" s="2"/>
    </row>
    <row r="248" spans="1:16" ht="12.75">
      <c r="A248" t="s">
        <v>101</v>
      </c>
      <c r="B248" s="21">
        <v>857</v>
      </c>
      <c r="C248" s="18" t="s">
        <v>332</v>
      </c>
      <c r="D248" s="18">
        <v>39.295077353838956</v>
      </c>
      <c r="E248" s="18">
        <v>2.227062359498208</v>
      </c>
      <c r="F248" s="19">
        <v>0.2828604985470514</v>
      </c>
      <c r="G248" s="19">
        <v>3.706694491041086E-05</v>
      </c>
      <c r="H248" s="19">
        <v>0.0028437543111835555</v>
      </c>
      <c r="I248" s="19">
        <f t="shared" si="3"/>
        <v>0.28285361714031704</v>
      </c>
      <c r="J248" s="18">
        <f>IF(E248&lt;&gt;0,10000*((F248/K!$F$14)-1),"")+0.8</f>
        <v>3.469821491643187</v>
      </c>
      <c r="K248" s="18">
        <f>IF(E248&lt;&gt;0,10000*((F248/K!$F$14)-1)-10000*(((F248-G248)/K!$F$14)-1),"")</f>
        <v>1.310781862913224</v>
      </c>
      <c r="L248" s="18">
        <f>IF(E248&lt;&gt;0,10000*((I248/(K!$F$14-(K!$E$14*(EXP((1000000*M248)*1.867*10^-11)-1))))-1),"")+0.8</f>
        <v>6.103202175321875</v>
      </c>
      <c r="M248" s="35">
        <v>129.45412901090708</v>
      </c>
      <c r="N248" s="20"/>
      <c r="P248" s="2"/>
    </row>
    <row r="249" spans="1:16" ht="12.75">
      <c r="A249" t="s">
        <v>101</v>
      </c>
      <c r="B249" s="21">
        <v>858</v>
      </c>
      <c r="C249" s="18" t="s">
        <v>333</v>
      </c>
      <c r="D249" s="18">
        <v>10.441936125260867</v>
      </c>
      <c r="E249" s="18">
        <v>3.0278352811827953</v>
      </c>
      <c r="F249" s="19">
        <v>0.2828684926456647</v>
      </c>
      <c r="G249" s="19">
        <v>2.7605231382848487E-05</v>
      </c>
      <c r="H249" s="19">
        <v>0.000636996003529072</v>
      </c>
      <c r="I249" s="19">
        <f t="shared" si="3"/>
        <v>0.2828672060103584</v>
      </c>
      <c r="J249" s="18">
        <f>IF(E249&lt;&gt;0,10000*((F249/K!$F$14)-1),"")+0.8</f>
        <v>3.752513240259691</v>
      </c>
      <c r="K249" s="18">
        <f>IF(E249&lt;&gt;0,10000*((F249/K!$F$14)-1)-10000*(((F249-G249)/K!$F$14)-1),"")</f>
        <v>0.9761915017714173</v>
      </c>
      <c r="L249" s="18">
        <f>IF(E249&lt;&gt;0,10000*((I249/(K!$F$14-(K!$E$14*(EXP((1000000*M249)*1.867*10^-11)-1))))-1),"")+0.8</f>
        <v>6.10823555682236</v>
      </c>
      <c r="M249" s="35">
        <v>108.07772721276385</v>
      </c>
      <c r="N249" s="20"/>
      <c r="P249" s="2"/>
    </row>
    <row r="250" spans="1:16" ht="12.75">
      <c r="A250" t="s">
        <v>101</v>
      </c>
      <c r="B250" s="21">
        <v>859</v>
      </c>
      <c r="C250" s="18" t="s">
        <v>113</v>
      </c>
      <c r="D250" s="18">
        <v>26.712845694188776</v>
      </c>
      <c r="E250" s="18">
        <v>2.2180144868279568</v>
      </c>
      <c r="F250" s="19">
        <v>0.28287140972788494</v>
      </c>
      <c r="G250" s="19">
        <v>3.9993803398989765E-05</v>
      </c>
      <c r="H250" s="19">
        <v>0.0015274272847716317</v>
      </c>
      <c r="I250" s="19">
        <f t="shared" si="3"/>
        <v>0.2828694136828893</v>
      </c>
      <c r="J250" s="18">
        <f>IF(E250&lt;&gt;0,10000*((F250/K!$F$14)-1),"")+0.8</f>
        <v>3.8556687195204544</v>
      </c>
      <c r="K250" s="18">
        <f>IF(E250&lt;&gt;0,10000*((F250/K!$F$14)-1)-10000*(((F250-G250)/K!$F$14)-1),"")</f>
        <v>1.4142830559960018</v>
      </c>
      <c r="L250" s="18">
        <f>IF(E250&lt;&gt;0,10000*((I250/(K!$F$14-(K!$E$14*(EXP((1000000*M250)*1.867*10^-11)-1))))-1),"")+0.8</f>
        <v>5.338506541829079</v>
      </c>
      <c r="M250" s="35">
        <v>69.94905487828727</v>
      </c>
      <c r="N250" s="20"/>
      <c r="P250" s="2"/>
    </row>
    <row r="251" spans="1:16" ht="12.75">
      <c r="A251" t="s">
        <v>101</v>
      </c>
      <c r="B251" s="21">
        <v>860</v>
      </c>
      <c r="C251" s="18" t="s">
        <v>114</v>
      </c>
      <c r="D251" s="18">
        <v>15.34585633788235</v>
      </c>
      <c r="E251" s="18">
        <v>3.060012922043011</v>
      </c>
      <c r="F251" s="19">
        <v>0.28248249524944696</v>
      </c>
      <c r="G251" s="19">
        <v>3.4584689178526584E-05</v>
      </c>
      <c r="H251" s="19">
        <v>0.0009580030060474753</v>
      </c>
      <c r="I251" s="19">
        <f t="shared" si="3"/>
        <v>0.2824769564276273</v>
      </c>
      <c r="J251" s="18">
        <f>IF(E251&lt;&gt;0,10000*((F251/K!$F$14)-1),"")+0.8</f>
        <v>-9.897340755452255</v>
      </c>
      <c r="K251" s="18">
        <f>IF(E251&lt;&gt;0,10000*((F251/K!$F$14)-1)-10000*(((F251-G251)/K!$F$14)-1),"")</f>
        <v>1.2230029590865055</v>
      </c>
      <c r="L251" s="18">
        <f>IF(E251&lt;&gt;0,10000*((I251/(K!$F$14-(K!$E$14*(EXP((1000000*M251)*1.867*10^-11)-1))))-1),"")+0.8</f>
        <v>-3.2263422581843235</v>
      </c>
      <c r="M251" s="35">
        <v>308.7832635276484</v>
      </c>
      <c r="N251" s="20"/>
      <c r="P251" s="2"/>
    </row>
    <row r="252" spans="1:16" ht="12.75">
      <c r="A252" t="s">
        <v>101</v>
      </c>
      <c r="B252" s="21">
        <v>861</v>
      </c>
      <c r="C252" s="18" t="s">
        <v>115</v>
      </c>
      <c r="D252" s="18">
        <v>45.56561151608102</v>
      </c>
      <c r="E252" s="18">
        <v>2.3202156111738357</v>
      </c>
      <c r="F252" s="19">
        <v>0.28228913497260594</v>
      </c>
      <c r="G252" s="19">
        <v>3.679566188352873E-05</v>
      </c>
      <c r="H252" s="19">
        <v>0.0026263901821846915</v>
      </c>
      <c r="I252" s="19">
        <f t="shared" si="3"/>
        <v>0.2822766250450292</v>
      </c>
      <c r="J252" s="18">
        <f>IF(E252&lt;&gt;0,10000*((F252/K!$F$14)-1),"")+0.8</f>
        <v>-16.735054100962234</v>
      </c>
      <c r="K252" s="18">
        <f>IF(E252&lt;&gt;0,10000*((F252/K!$F$14)-1)-10000*(((F252-G252)/K!$F$14)-1),"")</f>
        <v>1.3011886020664036</v>
      </c>
      <c r="L252" s="18">
        <f>IF(E252&lt;&gt;0,10000*((I252/(K!$F$14-(K!$E$14*(EXP((1000000*M252)*1.867*10^-11)-1))))-1),"")+0.8</f>
        <v>-11.524907261075379</v>
      </c>
      <c r="M252" s="35">
        <v>254.51827443545514</v>
      </c>
      <c r="N252" s="20"/>
      <c r="P252" s="2"/>
    </row>
    <row r="253" spans="1:16" ht="12.75">
      <c r="A253" t="s">
        <v>101</v>
      </c>
      <c r="B253" s="21">
        <v>862</v>
      </c>
      <c r="C253" s="18" t="s">
        <v>116</v>
      </c>
      <c r="D253" s="18">
        <v>29.345318171106218</v>
      </c>
      <c r="E253" s="18">
        <v>2.4108895019713263</v>
      </c>
      <c r="F253" s="19">
        <v>0.2825741493366787</v>
      </c>
      <c r="G253" s="19">
        <v>3.21558466392804E-05</v>
      </c>
      <c r="H253" s="19">
        <v>0.0017607618151279482</v>
      </c>
      <c r="I253" s="19">
        <f t="shared" si="3"/>
        <v>0.2825679248960459</v>
      </c>
      <c r="J253" s="18">
        <f>IF(E253&lt;&gt;0,10000*((F253/K!$F$14)-1),"")+0.8</f>
        <v>-6.656218092236622</v>
      </c>
      <c r="K253" s="18">
        <f>IF(E253&lt;&gt;0,10000*((F253/K!$F$14)-1)-10000*(((F253-G253)/K!$F$14)-1),"")</f>
        <v>1.1371128822001975</v>
      </c>
      <c r="L253" s="18">
        <f>IF(E253&lt;&gt;0,10000*((I253/(K!$F$14-(K!$E$14*(EXP((1000000*M253)*1.867*10^-11)-1))))-1),"")+0.8</f>
        <v>-2.677468465548084</v>
      </c>
      <c r="M253" s="35">
        <v>189.0117897471666</v>
      </c>
      <c r="N253" s="20"/>
      <c r="P253" s="2"/>
    </row>
    <row r="254" spans="1:16" ht="12.75">
      <c r="A254" t="s">
        <v>101</v>
      </c>
      <c r="B254" s="21">
        <v>863</v>
      </c>
      <c r="C254" s="18" t="s">
        <v>117</v>
      </c>
      <c r="D254" s="18">
        <v>21.735411280368613</v>
      </c>
      <c r="E254" s="18">
        <v>2.526371220430108</v>
      </c>
      <c r="F254" s="19">
        <v>0.28242884156034226</v>
      </c>
      <c r="G254" s="19">
        <v>3.5559890493526394E-05</v>
      </c>
      <c r="H254" s="19">
        <v>0.0012665730254658523</v>
      </c>
      <c r="I254" s="19">
        <f t="shared" si="3"/>
        <v>0.28241950142787914</v>
      </c>
      <c r="J254" s="18">
        <f>IF(E254&lt;&gt;0,10000*((F254/K!$F$14)-1),"")+0.8</f>
        <v>-11.794672265422435</v>
      </c>
      <c r="K254" s="18">
        <f>IF(E254&lt;&gt;0,10000*((F254/K!$F$14)-1)-10000*(((F254-G254)/K!$F$14)-1),"")</f>
        <v>1.25748856882546</v>
      </c>
      <c r="L254" s="18">
        <f>IF(E254&lt;&gt;0,10000*((I254/(K!$F$14-(K!$E$14*(EXP((1000000*M254)*1.867*10^-11)-1))))-1),"")+0.8</f>
        <v>-3.366564333589751</v>
      </c>
      <c r="M254" s="35">
        <v>393.53382375241785</v>
      </c>
      <c r="N254" s="20"/>
      <c r="P254" s="2"/>
    </row>
    <row r="255" spans="1:16" ht="12.75">
      <c r="A255" t="s">
        <v>101</v>
      </c>
      <c r="B255" s="21">
        <v>864</v>
      </c>
      <c r="C255" s="18" t="s">
        <v>118</v>
      </c>
      <c r="D255" s="18">
        <v>9.940815153726593</v>
      </c>
      <c r="E255" s="18">
        <v>2.8009059928315407</v>
      </c>
      <c r="F255" s="19">
        <v>0.2825927794632141</v>
      </c>
      <c r="G255" s="19">
        <v>3.6953076970302314E-05</v>
      </c>
      <c r="H255" s="19">
        <v>0.0007016294028107897</v>
      </c>
      <c r="I255" s="19">
        <f t="shared" si="3"/>
        <v>0.28259019008928005</v>
      </c>
      <c r="J255" s="18">
        <f>IF(E255&lt;&gt;0,10000*((F255/K!$F$14)-1),"")+0.8</f>
        <v>-5.99740922559291</v>
      </c>
      <c r="K255" s="18">
        <f>IF(E255&lt;&gt;0,10000*((F255/K!$F$14)-1)-10000*(((F255-G255)/K!$F$14)-1),"")</f>
        <v>1.306755201665455</v>
      </c>
      <c r="L255" s="18">
        <f>IF(E255&lt;&gt;0,10000*((I255/(K!$F$14-(K!$E$14*(EXP((1000000*M255)*1.867*10^-11)-1))))-1),"")+0.8</f>
        <v>-1.705071528363656</v>
      </c>
      <c r="M255" s="35">
        <v>197.30701114364584</v>
      </c>
      <c r="N255" s="20"/>
      <c r="P255" s="2"/>
    </row>
    <row r="256" spans="1:16" ht="12.75">
      <c r="A256" t="s">
        <v>101</v>
      </c>
      <c r="B256" s="21">
        <v>865</v>
      </c>
      <c r="C256" s="18" t="s">
        <v>119</v>
      </c>
      <c r="D256" s="18">
        <v>5.154605242375473</v>
      </c>
      <c r="E256" s="18">
        <v>2.8488497179211483</v>
      </c>
      <c r="F256" s="19">
        <v>0.28081375277580534</v>
      </c>
      <c r="G256" s="19">
        <v>2.869141545438981E-05</v>
      </c>
      <c r="H256" s="19">
        <v>0.0003054981616470258</v>
      </c>
      <c r="I256" s="19">
        <f t="shared" si="3"/>
        <v>0.2807980591682586</v>
      </c>
      <c r="J256" s="18">
        <f>IF(E256&lt;&gt;0,10000*((F256/K!$F$14)-1),"")+0.8</f>
        <v>-68.90833757783068</v>
      </c>
      <c r="K256" s="18">
        <f>IF(E256&lt;&gt;0,10000*((F256/K!$F$14)-1)-10000*(((F256-G256)/K!$F$14)-1),"")</f>
        <v>1.0146017452961047</v>
      </c>
      <c r="L256" s="18">
        <f>IF(E256&lt;&gt;0,10000*((I256/(K!$F$14-(K!$E$14*(EXP((1000000*M256)*1.867*10^-11)-1))))-1),"")+0.8</f>
        <v>-8.482410917209604</v>
      </c>
      <c r="M256" s="35">
        <v>2683.159908811693</v>
      </c>
      <c r="N256" s="20"/>
      <c r="P256" s="2"/>
    </row>
    <row r="257" spans="1:16" ht="12.75">
      <c r="A257" t="s">
        <v>101</v>
      </c>
      <c r="B257" s="21">
        <v>866</v>
      </c>
      <c r="C257" s="18" t="s">
        <v>120</v>
      </c>
      <c r="D257" s="18">
        <v>57.50075887601602</v>
      </c>
      <c r="E257" s="18">
        <v>2.7181662890681</v>
      </c>
      <c r="F257" s="19">
        <v>0.28299296111242844</v>
      </c>
      <c r="G257" s="19">
        <v>3.52085287556376E-05</v>
      </c>
      <c r="H257" s="19">
        <v>0.003641309537469221</v>
      </c>
      <c r="I257" s="19">
        <f t="shared" si="3"/>
        <v>0.2829921604654102</v>
      </c>
      <c r="J257" s="18">
        <f>IF(E257&lt;&gt;0,10000*((F257/K!$F$14)-1),"")+0.8</f>
        <v>8.154036191042913</v>
      </c>
      <c r="K257" s="18">
        <f>IF(E257&lt;&gt;0,10000*((F257/K!$F$14)-1)-10000*(((F257-G257)/K!$F$14)-1),"")</f>
        <v>1.245063520187717</v>
      </c>
      <c r="L257" s="18">
        <f>IF(E257&lt;&gt;0,10000*((I257/(K!$F$14-(K!$E$14*(EXP((1000000*M257)*1.867*10^-11)-1))))-1),"")+0.8</f>
        <v>8.387177563181947</v>
      </c>
      <c r="M257" s="35">
        <v>11.77582742058223</v>
      </c>
      <c r="N257" s="20"/>
      <c r="P257" s="2"/>
    </row>
    <row r="258" spans="1:16" ht="12.75">
      <c r="A258" t="s">
        <v>101</v>
      </c>
      <c r="B258" s="21">
        <v>867</v>
      </c>
      <c r="C258" s="18" t="s">
        <v>121</v>
      </c>
      <c r="D258" s="18">
        <v>15.233995721069592</v>
      </c>
      <c r="E258" s="18">
        <v>2.4991040037634407</v>
      </c>
      <c r="F258" s="19">
        <v>0.2828858519243122</v>
      </c>
      <c r="G258" s="19">
        <v>3.161199696545044E-05</v>
      </c>
      <c r="H258" s="19">
        <v>0.0009703281506688574</v>
      </c>
      <c r="I258" s="19">
        <f t="shared" si="3"/>
        <v>0.2828837991021094</v>
      </c>
      <c r="J258" s="18">
        <f>IF(E258&lt;&gt;0,10000*((F258/K!$F$14)-1),"")+0.8</f>
        <v>4.3663816790920675</v>
      </c>
      <c r="K258" s="18">
        <f>IF(E258&lt;&gt;0,10000*((F258/K!$F$14)-1)-10000*(((F258-G258)/K!$F$14)-1),"")</f>
        <v>1.1178809684198043</v>
      </c>
      <c r="L258" s="18">
        <f>IF(E258&lt;&gt;0,10000*((I258/(K!$F$14-(K!$E$14*(EXP((1000000*M258)*1.867*10^-11)-1))))-1),"")+0.8</f>
        <v>6.809011685044196</v>
      </c>
      <c r="M258" s="35">
        <v>113.19556091631787</v>
      </c>
      <c r="N258" s="20"/>
      <c r="P258" s="2"/>
    </row>
    <row r="259" spans="1:16" ht="12.75">
      <c r="A259" t="s">
        <v>101</v>
      </c>
      <c r="B259" s="21">
        <v>868</v>
      </c>
      <c r="C259" s="18" t="s">
        <v>122</v>
      </c>
      <c r="D259" s="18">
        <v>8.737368947765415</v>
      </c>
      <c r="E259" s="18">
        <v>2.700858180645161</v>
      </c>
      <c r="F259" s="19">
        <v>0.28248379175107174</v>
      </c>
      <c r="G259" s="19">
        <v>3.074092749844075E-05</v>
      </c>
      <c r="H259" s="19">
        <v>0.0005096455494611639</v>
      </c>
      <c r="I259" s="19">
        <f t="shared" si="3"/>
        <v>0.2824802850629735</v>
      </c>
      <c r="J259" s="18">
        <f>IF(E259&lt;&gt;0,10000*((F259/K!$F$14)-1),"")+0.8</f>
        <v>-9.851493145967805</v>
      </c>
      <c r="K259" s="18">
        <f>IF(E259&lt;&gt;0,10000*((F259/K!$F$14)-1)-10000*(((F259-G259)/K!$F$14)-1),"")</f>
        <v>1.0870777268401355</v>
      </c>
      <c r="L259" s="18">
        <f>IF(E259&lt;&gt;0,10000*((I259/(K!$F$14-(K!$E$14*(EXP((1000000*M259)*1.867*10^-11)-1))))-1),"")+0.8</f>
        <v>-1.80217326354506</v>
      </c>
      <c r="M259" s="35">
        <v>367.27785135691244</v>
      </c>
      <c r="N259" s="20"/>
      <c r="P259" s="2"/>
    </row>
    <row r="260" spans="1:16" ht="12.75">
      <c r="A260" t="s">
        <v>101</v>
      </c>
      <c r="B260" s="21">
        <v>869</v>
      </c>
      <c r="C260" s="18" t="s">
        <v>343</v>
      </c>
      <c r="D260" s="18">
        <v>50.080830142313175</v>
      </c>
      <c r="E260" s="18">
        <v>2.215688556810035</v>
      </c>
      <c r="F260" s="19">
        <v>0.28253921262153725</v>
      </c>
      <c r="G260" s="19">
        <v>4.308521758434955E-05</v>
      </c>
      <c r="H260" s="19">
        <v>0.002894676048528263</v>
      </c>
      <c r="I260" s="19">
        <f t="shared" si="3"/>
        <v>0.28251915671387196</v>
      </c>
      <c r="J260" s="18">
        <f>IF(E260&lt;&gt;0,10000*((F260/K!$F$14)-1),"")+0.8</f>
        <v>-7.891669588654083</v>
      </c>
      <c r="K260" s="18">
        <f>IF(E260&lt;&gt;0,10000*((F260/K!$F$14)-1)-10000*(((F260-G260)/K!$F$14)-1),"")</f>
        <v>1.5236033588894582</v>
      </c>
      <c r="L260" s="18">
        <f>IF(E260&lt;&gt;0,10000*((I260/(K!$F$14-(K!$E$14*(EXP((1000000*M260)*1.867*10^-11)-1))))-1),"")+0.8</f>
        <v>-0.3694832623831974</v>
      </c>
      <c r="M260" s="35">
        <v>369.826345374081</v>
      </c>
      <c r="N260" s="20"/>
      <c r="P260" s="2"/>
    </row>
    <row r="261" spans="1:16" ht="12.75">
      <c r="A261" t="s">
        <v>101</v>
      </c>
      <c r="B261" s="21">
        <v>870</v>
      </c>
      <c r="C261" s="18" t="s">
        <v>344</v>
      </c>
      <c r="D261" s="18">
        <v>21.599529339854897</v>
      </c>
      <c r="E261" s="18">
        <v>2.6719787107526884</v>
      </c>
      <c r="F261" s="19">
        <v>0.2826820950812809</v>
      </c>
      <c r="G261" s="19">
        <v>3.73807365076118E-05</v>
      </c>
      <c r="H261" s="19">
        <v>0.001334962866713396</v>
      </c>
      <c r="I261" s="19">
        <f aca="true" t="shared" si="4" ref="I261:I324">IF(E261&lt;&gt;0,F261-(H261*(EXP((1000000*M261)*1.867*10^-11)-1)),"")</f>
        <v>0.2826779491251409</v>
      </c>
      <c r="J261" s="18">
        <f>IF(E261&lt;&gt;0,10000*((F261/K!$F$14)-1),"")+0.8</f>
        <v>-2.838980805881209</v>
      </c>
      <c r="K261" s="18">
        <f>IF(E261&lt;&gt;0,10000*((F261/K!$F$14)-1)-10000*(((F261-G261)/K!$F$14)-1),"")</f>
        <v>1.321878335399651</v>
      </c>
      <c r="L261" s="18">
        <f>IF(E261&lt;&gt;0,10000*((I261/(K!$F$14-(K!$E$14*(EXP((1000000*M261)*1.867*10^-11)-1))))-1),"")+0.8</f>
        <v>0.7044748135512695</v>
      </c>
      <c r="M261" s="35">
        <v>166.0877810634031</v>
      </c>
      <c r="N261" s="20"/>
      <c r="P261" s="2"/>
    </row>
    <row r="262" spans="1:16" ht="12.75">
      <c r="A262" t="s">
        <v>101</v>
      </c>
      <c r="B262" s="21">
        <v>871</v>
      </c>
      <c r="C262" s="18" t="s">
        <v>345</v>
      </c>
      <c r="D262" s="18">
        <v>12.096668888848079</v>
      </c>
      <c r="E262" s="18">
        <v>2.523324882258065</v>
      </c>
      <c r="F262" s="19">
        <v>0.28268681966912423</v>
      </c>
      <c r="G262" s="19">
        <v>3.7104764769854286E-05</v>
      </c>
      <c r="H262" s="19">
        <v>0.00075531240011767</v>
      </c>
      <c r="I262" s="19">
        <f t="shared" si="4"/>
        <v>0.2826823818628903</v>
      </c>
      <c r="J262" s="18">
        <f>IF(E262&lt;&gt;0,10000*((F262/K!$F$14)-1),"")+0.8</f>
        <v>-2.671907310351741</v>
      </c>
      <c r="K262" s="18">
        <f>IF(E262&lt;&gt;0,10000*((F262/K!$F$14)-1)-10000*(((F262-G262)/K!$F$14)-1),"")</f>
        <v>1.3121192697584938</v>
      </c>
      <c r="L262" s="18">
        <f>IF(E262&lt;&gt;0,10000*((I262/(K!$F$14-(K!$E$14*(EXP((1000000*M262)*1.867*10^-11)-1))))-1),"")+0.8</f>
        <v>4.1546148039032</v>
      </c>
      <c r="M262" s="35">
        <v>313.77957918893617</v>
      </c>
      <c r="N262" s="20"/>
      <c r="P262" s="2"/>
    </row>
    <row r="263" spans="1:16" ht="12.75">
      <c r="A263" t="s">
        <v>101</v>
      </c>
      <c r="B263" s="21">
        <v>872</v>
      </c>
      <c r="C263" s="18" t="s">
        <v>346</v>
      </c>
      <c r="D263" s="18">
        <v>21.20790772006694</v>
      </c>
      <c r="E263" s="18">
        <v>2.5166075299283164</v>
      </c>
      <c r="F263" s="19">
        <v>0.28248816173103825</v>
      </c>
      <c r="G263" s="19">
        <v>3.671741839021986E-05</v>
      </c>
      <c r="H263" s="19">
        <v>0.0014690119721610263</v>
      </c>
      <c r="I263" s="19">
        <f t="shared" si="4"/>
        <v>0.282474693298994</v>
      </c>
      <c r="J263" s="18">
        <f>IF(E263&lt;&gt;0,10000*((F263/K!$F$14)-1),"")+0.8</f>
        <v>-9.696959490841062</v>
      </c>
      <c r="K263" s="18">
        <f>IF(E263&lt;&gt;0,10000*((F263/K!$F$14)-1)-10000*(((F263-G263)/K!$F$14)-1),"")</f>
        <v>1.2984217122635755</v>
      </c>
      <c r="L263" s="18">
        <f>IF(E263&lt;&gt;0,10000*((I263/(K!$F$14-(K!$E$14*(EXP((1000000*M263)*1.867*10^-11)-1))))-1),"")+0.8</f>
        <v>0.720355549569706</v>
      </c>
      <c r="M263" s="35">
        <v>488.8369950975626</v>
      </c>
      <c r="N263" s="20"/>
      <c r="P263" s="2"/>
    </row>
    <row r="264" spans="1:16" ht="12.75">
      <c r="A264" t="s">
        <v>101</v>
      </c>
      <c r="B264" s="21">
        <v>873</v>
      </c>
      <c r="C264" s="18" t="s">
        <v>347</v>
      </c>
      <c r="D264" s="18">
        <v>13.910424472186767</v>
      </c>
      <c r="E264" s="18">
        <v>2.408332445519714</v>
      </c>
      <c r="F264" s="19">
        <v>0.28246998011631447</v>
      </c>
      <c r="G264" s="19">
        <v>3.687029991391532E-05</v>
      </c>
      <c r="H264" s="19">
        <v>0.0007918358800042108</v>
      </c>
      <c r="I264" s="19">
        <f t="shared" si="4"/>
        <v>0.2824647050448422</v>
      </c>
      <c r="J264" s="18">
        <f>IF(E264&lt;&gt;0,10000*((F264/K!$F$14)-1),"")+0.8</f>
        <v>-10.339907834062378</v>
      </c>
      <c r="K264" s="18">
        <f>IF(E264&lt;&gt;0,10000*((F264/K!$F$14)-1)-10000*(((F264-G264)/K!$F$14)-1),"")</f>
        <v>1.3038279934896035</v>
      </c>
      <c r="L264" s="18">
        <f>IF(E264&lt;&gt;0,10000*((I264/(K!$F$14-(K!$E$14*(EXP((1000000*M264)*1.867*10^-11)-1))))-1),"")+0.8</f>
        <v>-2.613691366185301</v>
      </c>
      <c r="M264" s="35">
        <v>355.6364416403769</v>
      </c>
      <c r="N264" s="20"/>
      <c r="P264" s="2"/>
    </row>
    <row r="265" spans="1:16" ht="12.75">
      <c r="A265" t="s">
        <v>101</v>
      </c>
      <c r="B265" s="21">
        <v>874</v>
      </c>
      <c r="C265" s="18" t="s">
        <v>348</v>
      </c>
      <c r="D265" s="18">
        <v>13.107628983051448</v>
      </c>
      <c r="E265" s="18">
        <v>3.1770663369175627</v>
      </c>
      <c r="F265" s="19">
        <v>0.28273030167310087</v>
      </c>
      <c r="G265" s="19">
        <v>3.04963735512068E-05</v>
      </c>
      <c r="H265" s="19">
        <v>0.0007635270847930084</v>
      </c>
      <c r="I265" s="19">
        <f t="shared" si="4"/>
        <v>0.2827276720110877</v>
      </c>
      <c r="J265" s="18">
        <f>IF(E265&lt;&gt;0,10000*((F265/K!$F$14)-1),"")+0.8</f>
        <v>-1.1342725710036479</v>
      </c>
      <c r="K265" s="18">
        <f>IF(E265&lt;&gt;0,10000*((F265/K!$F$14)-1)-10000*(((F265-G265)/K!$F$14)-1),"")</f>
        <v>1.0784296745303124</v>
      </c>
      <c r="L265" s="18">
        <f>IF(E265&lt;&gt;0,10000*((I265/(K!$F$14-(K!$E$14*(EXP((1000000*M265)*1.867*10^-11)-1))))-1),"")+0.8</f>
        <v>2.8657957654712787</v>
      </c>
      <c r="M265" s="35">
        <v>184.15535920712014</v>
      </c>
      <c r="N265" s="20"/>
      <c r="P265" s="2"/>
    </row>
    <row r="266" spans="1:16" ht="12.75">
      <c r="A266" t="s">
        <v>101</v>
      </c>
      <c r="B266" s="21">
        <v>875</v>
      </c>
      <c r="C266" s="18" t="s">
        <v>349</v>
      </c>
      <c r="D266" s="18">
        <v>8.061513900873608</v>
      </c>
      <c r="E266" s="18">
        <v>2.7620624718637994</v>
      </c>
      <c r="F266" s="19">
        <v>0.2824573220967274</v>
      </c>
      <c r="G266" s="19">
        <v>3.4741490745259186E-05</v>
      </c>
      <c r="H266" s="19">
        <v>0.00048808410743867445</v>
      </c>
      <c r="I266" s="19">
        <f t="shared" si="4"/>
        <v>0.2824547988293434</v>
      </c>
      <c r="J266" s="18">
        <f>IF(E266&lt;&gt;0,10000*((F266/K!$F$14)-1),"")+0.8</f>
        <v>-10.787527742723535</v>
      </c>
      <c r="K266" s="18">
        <f>IF(E266&lt;&gt;0,10000*((F266/K!$F$14)-1)-10000*(((F266-G266)/K!$F$14)-1),"")</f>
        <v>1.2285478630502666</v>
      </c>
      <c r="L266" s="18">
        <f>IF(E266&lt;&gt;0,10000*((I266/(K!$F$14-(K!$E$14*(EXP((1000000*M266)*1.867*10^-11)-1))))-1),"")+0.8</f>
        <v>-4.737568606566179</v>
      </c>
      <c r="M266" s="35">
        <v>276.18755501096206</v>
      </c>
      <c r="N266" s="20"/>
      <c r="P266" s="2"/>
    </row>
    <row r="267" spans="1:16" ht="12.75">
      <c r="A267" t="s">
        <v>101</v>
      </c>
      <c r="B267" s="21">
        <v>876</v>
      </c>
      <c r="C267" s="18" t="s">
        <v>350</v>
      </c>
      <c r="D267" s="18">
        <v>10.998965617829008</v>
      </c>
      <c r="E267" s="18">
        <v>2.0654873170250903</v>
      </c>
      <c r="F267" s="19">
        <v>0.2823314347991441</v>
      </c>
      <c r="G267" s="19">
        <v>3.9414400998932545E-05</v>
      </c>
      <c r="H267" s="19">
        <v>0.0006467955429199487</v>
      </c>
      <c r="I267" s="19">
        <f t="shared" si="4"/>
        <v>0.28231820552726505</v>
      </c>
      <c r="J267" s="18">
        <f>IF(E267&lt;&gt;0,10000*((F267/K!$F$14)-1),"")+0.8</f>
        <v>-15.239224175820045</v>
      </c>
      <c r="K267" s="18">
        <f>IF(E267&lt;&gt;0,10000*((F267/K!$F$14)-1)-10000*(((F267-G267)/K!$F$14)-1),"")</f>
        <v>1.3937939069941194</v>
      </c>
      <c r="L267" s="18">
        <f>IF(E267&lt;&gt;0,10000*((I267/(K!$F$14-(K!$E$14*(EXP((1000000*M267)*1.867*10^-11)-1))))-1),"")+0.8</f>
        <v>8.61449542656132</v>
      </c>
      <c r="M267" s="35">
        <v>1084.477546101236</v>
      </c>
      <c r="N267" s="20"/>
      <c r="P267" s="2"/>
    </row>
    <row r="268" spans="13:16" ht="12.75">
      <c r="P268" s="2"/>
    </row>
    <row r="269" spans="1:17" ht="12.75">
      <c r="A269" t="s">
        <v>102</v>
      </c>
      <c r="B269" s="21">
        <v>1</v>
      </c>
      <c r="C269" s="18" t="s">
        <v>76</v>
      </c>
      <c r="D269" s="18">
        <v>15.036708212063134</v>
      </c>
      <c r="E269" s="18">
        <v>2.179578763978495</v>
      </c>
      <c r="F269" s="19">
        <v>0.2824889973687204</v>
      </c>
      <c r="G269" s="19">
        <v>3.75736346920729E-05</v>
      </c>
      <c r="H269" s="19">
        <v>0.0008793714435734857</v>
      </c>
      <c r="I269" s="19">
        <f t="shared" si="4"/>
        <v>0.2824857508559578</v>
      </c>
      <c r="J269" s="18">
        <f>IF(E269&lt;&gt;0,10000*((F269/K!$F$14)-1),"")+0.8</f>
        <v>-9.667409207688404</v>
      </c>
      <c r="K269" s="18">
        <f>IF(E269&lt;&gt;0,10000*((F269/K!$F$14)-1)-10000*(((F269-G269)/K!$F$14)-1),"")</f>
        <v>1.3286997079786644</v>
      </c>
      <c r="L269" s="18">
        <f>IF(E269&lt;&gt;0,10000*((I269/(K!$F$14-(K!$E$14*(EXP((1000000*M269)*1.867*10^-11)-1))))-1),"")+0.8</f>
        <v>-5.398336888448841</v>
      </c>
      <c r="M269" s="35">
        <v>197.3785673176917</v>
      </c>
      <c r="N269" s="26"/>
      <c r="O269" s="26"/>
      <c r="P269" s="2"/>
      <c r="Q269" s="3"/>
    </row>
    <row r="270" spans="1:17" ht="12.75">
      <c r="A270" t="s">
        <v>102</v>
      </c>
      <c r="B270" s="21">
        <v>2</v>
      </c>
      <c r="C270" s="18" t="s">
        <v>498</v>
      </c>
      <c r="D270" s="18">
        <v>17.294171099859568</v>
      </c>
      <c r="E270" s="18">
        <v>2.3569344175627247</v>
      </c>
      <c r="F270" s="19">
        <v>0.2828309205082072</v>
      </c>
      <c r="G270" s="19">
        <v>3.402421390128909E-05</v>
      </c>
      <c r="H270" s="19">
        <v>0.0011253907973100448</v>
      </c>
      <c r="I270" s="19">
        <f t="shared" si="4"/>
        <v>0.282830643155039</v>
      </c>
      <c r="J270" s="18">
        <f>IF(E270&lt;&gt;0,10000*((F270/K!$F$14)-1),"")+0.8</f>
        <v>2.423866478319691</v>
      </c>
      <c r="K270" s="18">
        <f>IF(E270&lt;&gt;0,10000*((F270/K!$F$14)-1)-10000*(((F270-G270)/K!$F$14)-1),"")</f>
        <v>1.2031831214986966</v>
      </c>
      <c r="L270" s="18">
        <f>IF(E270&lt;&gt;0,10000*((I270/(K!$F$14-(K!$E$14*(EXP((1000000*M270)*1.867*10^-11)-1))))-1),"")+0.8</f>
        <v>2.7069424554940538</v>
      </c>
      <c r="M270" s="36">
        <v>13.198723874319025</v>
      </c>
      <c r="N270" s="26"/>
      <c r="O270" s="26"/>
      <c r="P270" s="2"/>
      <c r="Q270" s="3"/>
    </row>
    <row r="271" spans="1:17" ht="12.75">
      <c r="A271" t="s">
        <v>102</v>
      </c>
      <c r="B271" s="21">
        <v>3</v>
      </c>
      <c r="C271" s="18" t="s">
        <v>499</v>
      </c>
      <c r="D271" s="18">
        <v>24.05582985034872</v>
      </c>
      <c r="E271" s="18">
        <v>2.6040972363799284</v>
      </c>
      <c r="F271" s="19">
        <v>0.2824443468076682</v>
      </c>
      <c r="G271" s="19">
        <v>3.5555375972992364E-05</v>
      </c>
      <c r="H271" s="19">
        <v>0.00136372519107454</v>
      </c>
      <c r="I271" s="19">
        <f t="shared" si="4"/>
        <v>0.28243239785575</v>
      </c>
      <c r="J271" s="18">
        <f>IF(E271&lt;&gt;0,10000*((F271/K!$F$14)-1),"")+0.8</f>
        <v>-11.24636711041207</v>
      </c>
      <c r="K271" s="18">
        <f>IF(E271&lt;&gt;0,10000*((F271/K!$F$14)-1)-10000*(((F271-G271)/K!$F$14)-1),"")</f>
        <v>1.2573289238460017</v>
      </c>
      <c r="L271" s="18">
        <f>IF(E271&lt;&gt;0,10000*((I271/(K!$F$14-(K!$E$14*(EXP((1000000*M271)*1.867*10^-11)-1))))-1),"")+0.8</f>
        <v>-1.2602153504800657</v>
      </c>
      <c r="M271" s="35">
        <v>467.2646211580931</v>
      </c>
      <c r="N271" s="26"/>
      <c r="O271" s="26"/>
      <c r="P271" s="2"/>
      <c r="Q271" s="3"/>
    </row>
    <row r="272" spans="1:17" ht="12.75">
      <c r="A272" t="s">
        <v>102</v>
      </c>
      <c r="B272" s="21">
        <v>4</v>
      </c>
      <c r="C272" s="18" t="s">
        <v>500</v>
      </c>
      <c r="D272" s="18">
        <v>8.33135142550926</v>
      </c>
      <c r="E272" s="18">
        <v>2.0513780741935483</v>
      </c>
      <c r="F272" s="19">
        <v>0.2823888039186379</v>
      </c>
      <c r="G272" s="19">
        <v>4.086912690834753E-05</v>
      </c>
      <c r="H272" s="19">
        <v>0.00054163571801867</v>
      </c>
      <c r="I272" s="19">
        <f t="shared" si="4"/>
        <v>0.28238685763057386</v>
      </c>
      <c r="J272" s="18">
        <f>IF(E272&lt;&gt;0,10000*((F272/K!$F$14)-1),"")+0.8</f>
        <v>-13.210505555884788</v>
      </c>
      <c r="K272" s="18">
        <f>IF(E272&lt;&gt;0,10000*((F272/K!$F$14)-1)-10000*(((F272-G272)/K!$F$14)-1),"")</f>
        <v>1.4452367313821934</v>
      </c>
      <c r="L272" s="18">
        <f>IF(E272&lt;&gt;0,10000*((I272/(K!$F$14-(K!$E$14*(EXP((1000000*M272)*1.867*10^-11)-1))))-1),"")+0.8</f>
        <v>-9.013965231019183</v>
      </c>
      <c r="M272" s="36">
        <v>192.1216838887034</v>
      </c>
      <c r="N272" s="26"/>
      <c r="O272" s="26"/>
      <c r="P272" s="2"/>
      <c r="Q272" s="3"/>
    </row>
    <row r="273" spans="1:17" ht="12.75">
      <c r="A273" t="s">
        <v>102</v>
      </c>
      <c r="B273" s="21">
        <v>5</v>
      </c>
      <c r="C273" s="18" t="s">
        <v>501</v>
      </c>
      <c r="D273" s="18">
        <v>11.652422054437004</v>
      </c>
      <c r="E273" s="18">
        <v>1.8971303422939072</v>
      </c>
      <c r="F273" s="19">
        <v>0.28235408650704547</v>
      </c>
      <c r="G273" s="19">
        <v>4.715093740484749E-05</v>
      </c>
      <c r="H273" s="19">
        <v>0.0006269696455491506</v>
      </c>
      <c r="I273" s="19">
        <f t="shared" si="4"/>
        <v>0.2823452060766443</v>
      </c>
      <c r="J273" s="18">
        <f>IF(E273&lt;&gt;0,10000*((F273/K!$F$14)-1),"")+0.8</f>
        <v>-14.438201918579274</v>
      </c>
      <c r="K273" s="18">
        <f>IF(E273&lt;&gt;0,10000*((F273/K!$F$14)-1)-10000*(((F273-G273)/K!$F$14)-1),"")</f>
        <v>1.6673775979936245</v>
      </c>
      <c r="L273" s="18">
        <f>IF(E273&lt;&gt;0,10000*((I273/(K!$F$14-(K!$E$14*(EXP((1000000*M273)*1.867*10^-11)-1))))-1),"")+0.8</f>
        <v>2.0793853055859115</v>
      </c>
      <c r="M273" s="36">
        <v>753.3304046543884</v>
      </c>
      <c r="N273" s="26"/>
      <c r="O273" s="26"/>
      <c r="P273" s="2"/>
      <c r="Q273" s="3"/>
    </row>
    <row r="274" spans="1:17" ht="12.75">
      <c r="A274" t="s">
        <v>102</v>
      </c>
      <c r="B274" s="21">
        <v>6</v>
      </c>
      <c r="C274" s="18" t="s">
        <v>502</v>
      </c>
      <c r="D274" s="18">
        <v>20.66848978884658</v>
      </c>
      <c r="E274" s="18">
        <v>1.7316548170250892</v>
      </c>
      <c r="F274" s="19">
        <v>0.2827073353808445</v>
      </c>
      <c r="G274" s="19">
        <v>4.3589491953497374E-05</v>
      </c>
      <c r="H274" s="19">
        <v>0.0011591020122574801</v>
      </c>
      <c r="I274" s="19">
        <f t="shared" si="4"/>
        <v>0.2827069578681305</v>
      </c>
      <c r="J274" s="18">
        <f>IF(E274&lt;&gt;0,10000*((F274/K!$F$14)-1),"")+0.8</f>
        <v>-1.946419334670458</v>
      </c>
      <c r="K274" s="18">
        <f>IF(E274&lt;&gt;0,10000*((F274/K!$F$14)-1)-10000*(((F274-G274)/K!$F$14)-1),"")</f>
        <v>1.541435788796619</v>
      </c>
      <c r="L274" s="18">
        <f>IF(E274&lt;&gt;0,10000*((I274/(K!$F$14-(K!$E$14*(EXP((1000000*M274)*1.867*10^-11)-1))))-1),"")+0.8</f>
        <v>-1.5728771339659449</v>
      </c>
      <c r="M274" s="36">
        <v>17.441944122783806</v>
      </c>
      <c r="N274" s="26"/>
      <c r="O274" s="26"/>
      <c r="P274" s="2"/>
      <c r="Q274" s="3"/>
    </row>
    <row r="275" spans="1:17" ht="12.75">
      <c r="A275" t="s">
        <v>102</v>
      </c>
      <c r="B275" s="21">
        <v>7</v>
      </c>
      <c r="C275" s="18" t="s">
        <v>503</v>
      </c>
      <c r="D275" s="18">
        <v>40.41133210715049</v>
      </c>
      <c r="E275" s="18">
        <v>2.122931590143369</v>
      </c>
      <c r="F275" s="19">
        <v>0.28238567461463426</v>
      </c>
      <c r="G275" s="19">
        <v>4.1379167489352355E-05</v>
      </c>
      <c r="H275" s="19">
        <v>0.0022706891457533705</v>
      </c>
      <c r="I275" s="19">
        <f t="shared" si="4"/>
        <v>0.2823778925263238</v>
      </c>
      <c r="J275" s="18">
        <f>IF(E275&lt;&gt;0,10000*((F275/K!$F$14)-1),"")+0.8</f>
        <v>-13.321165739545693</v>
      </c>
      <c r="K275" s="18">
        <f>IF(E275&lt;&gt;0,10000*((F275/K!$F$14)-1)-10000*(((F275-G275)/K!$F$14)-1),"")</f>
        <v>1.463273069270965</v>
      </c>
      <c r="L275" s="18">
        <f>IF(E275&lt;&gt;0,10000*((I275/(K!$F$14-(K!$E$14*(EXP((1000000*M275)*1.867*10^-11)-1))))-1),"")+0.8</f>
        <v>-9.528438524702665</v>
      </c>
      <c r="M275" s="36">
        <v>183.25296412836968</v>
      </c>
      <c r="N275" s="26"/>
      <c r="O275" s="26"/>
      <c r="P275" s="2"/>
      <c r="Q275" s="3"/>
    </row>
    <row r="276" spans="1:17" ht="12.75">
      <c r="A276" t="s">
        <v>102</v>
      </c>
      <c r="B276" s="21">
        <v>8</v>
      </c>
      <c r="C276" s="18" t="s">
        <v>504</v>
      </c>
      <c r="D276" s="18">
        <v>13.66541243840538</v>
      </c>
      <c r="E276" s="18">
        <v>2.1997374422939076</v>
      </c>
      <c r="F276" s="19">
        <v>0.2823715608984104</v>
      </c>
      <c r="G276" s="19">
        <v>3.2138794998077104E-05</v>
      </c>
      <c r="H276" s="19">
        <v>0.0008157407962252422</v>
      </c>
      <c r="I276" s="19">
        <f t="shared" si="4"/>
        <v>0.282368709775714</v>
      </c>
      <c r="J276" s="18">
        <f>IF(E276&lt;&gt;0,10000*((F276/K!$F$14)-1),"")+0.8</f>
        <v>-13.820262799992511</v>
      </c>
      <c r="K276" s="18">
        <f>IF(E276&lt;&gt;0,10000*((F276/K!$F$14)-1)-10000*(((F276-G276)/K!$F$14)-1),"")</f>
        <v>1.1365098926063855</v>
      </c>
      <c r="L276" s="18">
        <f>IF(E276&lt;&gt;0,10000*((I276/(K!$F$14-(K!$E$14*(EXP((1000000*M276)*1.867*10^-11)-1))))-1),"")+0.8</f>
        <v>-9.772622723697966</v>
      </c>
      <c r="M276" s="36">
        <v>186.87945175692352</v>
      </c>
      <c r="N276" s="26"/>
      <c r="O276" s="26"/>
      <c r="P276" s="2"/>
      <c r="Q276" s="3"/>
    </row>
    <row r="277" spans="1:20" ht="12.75">
      <c r="A277" t="s">
        <v>102</v>
      </c>
      <c r="B277" s="21">
        <v>9</v>
      </c>
      <c r="C277" s="18" t="s">
        <v>505</v>
      </c>
      <c r="D277" s="18">
        <v>8.240020192812134</v>
      </c>
      <c r="E277" s="18">
        <v>1.4726065680286746</v>
      </c>
      <c r="F277" s="19">
        <v>0.2824977985937834</v>
      </c>
      <c r="G277" s="19">
        <v>6.53316999047192E-05</v>
      </c>
      <c r="H277" s="19">
        <v>0.0005070182401769608</v>
      </c>
      <c r="I277" s="19">
        <f t="shared" si="4"/>
        <v>0.2824944316167234</v>
      </c>
      <c r="J277" s="18">
        <f>IF(E277&lt;&gt;0,10000*((F277/K!$F$14)-1),"")+0.8</f>
        <v>-9.356175405930944</v>
      </c>
      <c r="K277" s="18">
        <f>IF(E277&lt;&gt;0,10000*((F277/K!$F$14)-1)-10000*(((F277-G277)/K!$F$14)-1),"")</f>
        <v>2.3102958043996757</v>
      </c>
      <c r="L277" s="18">
        <f>IF(E277&lt;&gt;0,10000*((I277/(K!$F$14-(K!$E$14*(EXP((1000000*M277)*1.867*10^-11)-1))))-1),"")+0.8</f>
        <v>-1.5867151360634775</v>
      </c>
      <c r="M277" s="36">
        <v>354.51467021884173</v>
      </c>
      <c r="N277" s="26"/>
      <c r="O277" s="26"/>
      <c r="P277" s="2"/>
      <c r="Q277" s="3"/>
      <c r="T277" s="3"/>
    </row>
    <row r="278" spans="1:20" ht="12.75">
      <c r="A278" t="s">
        <v>102</v>
      </c>
      <c r="B278" s="21">
        <v>10</v>
      </c>
      <c r="C278" s="18" t="s">
        <v>506</v>
      </c>
      <c r="D278" s="18">
        <v>23.921674864171127</v>
      </c>
      <c r="E278" s="18">
        <v>1.944351505734767</v>
      </c>
      <c r="F278" s="19">
        <v>0.28236831024458936</v>
      </c>
      <c r="G278" s="19">
        <v>3.8608649817861996E-05</v>
      </c>
      <c r="H278" s="19">
        <v>0.0014146793731729744</v>
      </c>
      <c r="I278" s="19">
        <f t="shared" si="4"/>
        <v>0.2823618686963249</v>
      </c>
      <c r="J278" s="18">
        <f>IF(E278&lt;&gt;0,10000*((F278/K!$F$14)-1),"")+0.8</f>
        <v>-13.935214223196013</v>
      </c>
      <c r="K278" s="18">
        <f>IF(E278&lt;&gt;0,10000*((F278/K!$F$14)-1)-10000*(((F278-G278)/K!$F$14)-1),"")</f>
        <v>1.3653004868663388</v>
      </c>
      <c r="L278" s="18">
        <f>IF(E278&lt;&gt;0,10000*((I278/(K!$F$14-(K!$E$14*(EXP((1000000*M278)*1.867*10^-11)-1))))-1),"")+0.8</f>
        <v>-8.757952067128505</v>
      </c>
      <c r="M278" s="36">
        <v>243.33302020896627</v>
      </c>
      <c r="N278" s="26"/>
      <c r="O278" s="26"/>
      <c r="P278" s="2"/>
      <c r="Q278" s="3"/>
      <c r="T278" s="3"/>
    </row>
    <row r="279" spans="1:20" ht="12.75">
      <c r="A279" t="s">
        <v>102</v>
      </c>
      <c r="B279" s="21">
        <v>11</v>
      </c>
      <c r="C279" s="18" t="s">
        <v>334</v>
      </c>
      <c r="D279" s="18">
        <v>22.586965791444268</v>
      </c>
      <c r="E279" s="18">
        <v>1.991241616845878</v>
      </c>
      <c r="F279" s="19">
        <v>0.2824385331676561</v>
      </c>
      <c r="G279" s="19">
        <v>4.8110652316002096E-05</v>
      </c>
      <c r="H279" s="19">
        <v>0.0013314894042735282</v>
      </c>
      <c r="I279" s="19">
        <f t="shared" si="4"/>
        <v>0.2824338639622199</v>
      </c>
      <c r="J279" s="18">
        <f>IF(E279&lt;&gt;0,10000*((F279/K!$F$14)-1),"")+0.8</f>
        <v>-11.451952272712695</v>
      </c>
      <c r="K279" s="18">
        <f>IF(E279&lt;&gt;0,10000*((F279/K!$F$14)-1)-10000*(((F279-G279)/K!$F$14)-1),"")</f>
        <v>1.701315568931605</v>
      </c>
      <c r="L279" s="18">
        <f>IF(E279&lt;&gt;0,10000*((I279/(K!$F$14-(K!$E$14*(EXP((1000000*M279)*1.867*10^-11)-1))))-1),"")+0.8</f>
        <v>-7.453845322120368</v>
      </c>
      <c r="M279" s="36">
        <v>187.4997004259541</v>
      </c>
      <c r="N279" s="26"/>
      <c r="O279" s="26"/>
      <c r="P279" s="2"/>
      <c r="Q279" s="3"/>
      <c r="T279" s="3"/>
    </row>
    <row r="280" spans="1:17" ht="12.75">
      <c r="A280" t="s">
        <v>102</v>
      </c>
      <c r="B280" s="21">
        <v>12</v>
      </c>
      <c r="C280" s="18" t="s">
        <v>335</v>
      </c>
      <c r="D280" s="18">
        <v>4.517588356737673</v>
      </c>
      <c r="E280" s="18">
        <v>2.13498089767025</v>
      </c>
      <c r="F280" s="19">
        <v>0.28252858852531043</v>
      </c>
      <c r="G280" s="19">
        <v>4.7460447172365004E-05</v>
      </c>
      <c r="H280" s="19">
        <v>0.00029919434621920925</v>
      </c>
      <c r="I280" s="19">
        <f t="shared" si="4"/>
        <v>0.28252657581246343</v>
      </c>
      <c r="J280" s="18">
        <f>IF(E280&lt;&gt;0,10000*((F280/K!$F$14)-1),"")+0.8</f>
        <v>-8.267364771454533</v>
      </c>
      <c r="K280" s="18">
        <f>IF(E280&lt;&gt;0,10000*((F280/K!$F$14)-1)-10000*(((F280-G280)/K!$F$14)-1),"")</f>
        <v>1.6783226540428853</v>
      </c>
      <c r="L280" s="18">
        <f>IF(E280&lt;&gt;0,10000*((I280/(K!$F$14-(K!$E$14*(EXP((1000000*M280)*1.867*10^-11)-1))))-1),"")+0.8</f>
        <v>-0.34642759639571596</v>
      </c>
      <c r="M280" s="36">
        <v>359.1099373457387</v>
      </c>
      <c r="N280" s="26"/>
      <c r="O280" s="26"/>
      <c r="P280" s="2"/>
      <c r="Q280" s="3"/>
    </row>
    <row r="281" spans="1:17" ht="12.75">
      <c r="A281" t="s">
        <v>102</v>
      </c>
      <c r="B281" s="21">
        <v>13</v>
      </c>
      <c r="C281" s="18" t="s">
        <v>336</v>
      </c>
      <c r="D281" s="18">
        <v>25.361539548630343</v>
      </c>
      <c r="E281" s="18">
        <v>2.1976046810035834</v>
      </c>
      <c r="F281" s="19">
        <v>0.2822491473881614</v>
      </c>
      <c r="G281" s="19">
        <v>4.494698167496857E-05</v>
      </c>
      <c r="H281" s="19">
        <v>0.0014317674957213804</v>
      </c>
      <c r="I281" s="19">
        <f t="shared" si="4"/>
        <v>0.2822428927460012</v>
      </c>
      <c r="J281" s="18">
        <f>IF(E281&lt;&gt;0,10000*((F281/K!$F$14)-1),"")+0.8</f>
        <v>-18.149117238841182</v>
      </c>
      <c r="K281" s="18">
        <f>IF(E281&lt;&gt;0,10000*((F281/K!$F$14)-1)-10000*(((F281-G281)/K!$F$14)-1),"")</f>
        <v>1.5894400931792987</v>
      </c>
      <c r="L281" s="18">
        <f>IF(E281&lt;&gt;0,10000*((I281/(K!$F$14-(K!$E$14*(EXP((1000000*M281)*1.867*10^-11)-1))))-1),"")+0.8</f>
        <v>-13.187013377350087</v>
      </c>
      <c r="M281" s="36">
        <v>233.47413272871242</v>
      </c>
      <c r="N281" s="26"/>
      <c r="O281" s="26"/>
      <c r="P281" s="2"/>
      <c r="Q281" s="3"/>
    </row>
    <row r="282" spans="1:16" ht="12.75">
      <c r="A282" t="s">
        <v>102</v>
      </c>
      <c r="B282" s="21">
        <v>14</v>
      </c>
      <c r="C282" s="18" t="s">
        <v>337</v>
      </c>
      <c r="D282" s="18">
        <v>38.75137524834518</v>
      </c>
      <c r="E282" s="18">
        <v>2.0757374</v>
      </c>
      <c r="F282" s="19">
        <v>0.2823132590039472</v>
      </c>
      <c r="G282" s="19">
        <v>3.461237970828928E-05</v>
      </c>
      <c r="H282" s="19">
        <v>0.002288192254210877</v>
      </c>
      <c r="I282" s="19">
        <f t="shared" si="4"/>
        <v>0.28230530441937557</v>
      </c>
      <c r="J282" s="18">
        <f>IF(E282&lt;&gt;0,10000*((F282/K!$F$14)-1),"")+0.8</f>
        <v>-15.881966725703432</v>
      </c>
      <c r="K282" s="18">
        <f>IF(E282&lt;&gt;0,10000*((F282/K!$F$14)-1)-10000*(((F282-G282)/K!$F$14)-1),"")</f>
        <v>1.2239821669568514</v>
      </c>
      <c r="L282" s="18">
        <f>IF(E282&lt;&gt;0,10000*((I282/(K!$F$14-(K!$E$14*(EXP((1000000*M282)*1.867*10^-11)-1))))-1),"")+0.8</f>
        <v>-12.03801380053684</v>
      </c>
      <c r="M282" s="36">
        <v>185.87752589044425</v>
      </c>
      <c r="N282" s="26"/>
      <c r="O282" s="26"/>
      <c r="P282" s="2"/>
    </row>
    <row r="283" spans="1:16" ht="12.75">
      <c r="A283" t="s">
        <v>102</v>
      </c>
      <c r="B283" s="21">
        <v>15</v>
      </c>
      <c r="C283" s="18" t="s">
        <v>338</v>
      </c>
      <c r="D283" s="18">
        <v>11.005524706757187</v>
      </c>
      <c r="E283" s="18">
        <v>1.8077652956989245</v>
      </c>
      <c r="F283" s="19">
        <v>0.28226399067228847</v>
      </c>
      <c r="G283" s="19">
        <v>3.0333121660663947E-05</v>
      </c>
      <c r="H283" s="19">
        <v>0.0006127058020615965</v>
      </c>
      <c r="I283" s="19">
        <f t="shared" si="4"/>
        <v>0.2822525589874304</v>
      </c>
      <c r="J283" s="18">
        <f>IF(E283&lt;&gt;0,10000*((F283/K!$F$14)-1),"")+0.8</f>
        <v>-17.624220793590293</v>
      </c>
      <c r="K283" s="18">
        <f>IF(E283&lt;&gt;0,10000*((F283/K!$F$14)-1)-10000*(((F283-G283)/K!$F$14)-1),"")</f>
        <v>1.0726566706398302</v>
      </c>
      <c r="L283" s="18">
        <f>IF(E283&lt;&gt;0,10000*((I283/(K!$F$14-(K!$E$14*(EXP((1000000*M283)*1.867*10^-11)-1))))-1),"")+0.8</f>
        <v>4.147694653450528</v>
      </c>
      <c r="M283" s="36">
        <v>990.1331737431067</v>
      </c>
      <c r="N283" s="26"/>
      <c r="O283" s="26"/>
      <c r="P283" s="2"/>
    </row>
    <row r="284" spans="1:16" ht="12.75">
      <c r="A284" t="s">
        <v>102</v>
      </c>
      <c r="B284" s="21">
        <v>16</v>
      </c>
      <c r="C284" s="18" t="s">
        <v>339</v>
      </c>
      <c r="D284" s="18">
        <v>24.396595078968712</v>
      </c>
      <c r="E284" s="18">
        <v>1.9115458295698915</v>
      </c>
      <c r="F284" s="19">
        <v>0.2825316089427988</v>
      </c>
      <c r="G284" s="19">
        <v>4.152221463601959E-05</v>
      </c>
      <c r="H284" s="19">
        <v>0.0014234979839746083</v>
      </c>
      <c r="I284" s="19">
        <f t="shared" si="4"/>
        <v>0.2825265880340196</v>
      </c>
      <c r="J284" s="18">
        <f>IF(E284&lt;&gt;0,10000*((F284/K!$F$14)-1),"")+0.8</f>
        <v>-8.16055509313598</v>
      </c>
      <c r="K284" s="18">
        <f>IF(E284&lt;&gt;0,10000*((F284/K!$F$14)-1)-10000*(((F284-G284)/K!$F$14)-1),"")</f>
        <v>1.4683315818042608</v>
      </c>
      <c r="L284" s="18">
        <f>IF(E284&lt;&gt;0,10000*((I284/(K!$F$14-(K!$E$14*(EXP((1000000*M284)*1.867*10^-11)-1))))-1),"")+0.8</f>
        <v>-4.14927098060094</v>
      </c>
      <c r="M284" s="36">
        <v>188.58900378574646</v>
      </c>
      <c r="N284" s="26"/>
      <c r="O284" s="26"/>
      <c r="P284" s="2"/>
    </row>
    <row r="285" spans="1:16" ht="12.75">
      <c r="A285" t="s">
        <v>102</v>
      </c>
      <c r="B285" s="21">
        <v>17</v>
      </c>
      <c r="C285" s="18" t="s">
        <v>340</v>
      </c>
      <c r="D285" s="18">
        <v>25.6453428171763</v>
      </c>
      <c r="E285" s="18">
        <v>1.5779108876344088</v>
      </c>
      <c r="F285" s="19">
        <v>0.28281311830172595</v>
      </c>
      <c r="G285" s="19">
        <v>4.539382268104434E-05</v>
      </c>
      <c r="H285" s="19">
        <v>0.0015804824042850013</v>
      </c>
      <c r="I285" s="19">
        <f t="shared" si="4"/>
        <v>0.2828130087372671</v>
      </c>
      <c r="J285" s="18">
        <f>IF(E285&lt;&gt;0,10000*((F285/K!$F$14)-1),"")+0.8</f>
        <v>1.7943349797891799</v>
      </c>
      <c r="K285" s="18">
        <f>IF(E285&lt;&gt;0,10000*((F285/K!$F$14)-1)-10000*(((F285-G285)/K!$F$14)-1),"")</f>
        <v>1.6052415326506253</v>
      </c>
      <c r="L285" s="18">
        <f>IF(E285&lt;&gt;0,10000*((I285/(K!$F$14-(K!$E$14*(EXP((1000000*M285)*1.867*10^-11)-1))))-1),"")+0.8</f>
        <v>1.8728381758084993</v>
      </c>
      <c r="M285" s="36">
        <v>3.7129633455161666</v>
      </c>
      <c r="N285" s="26"/>
      <c r="O285" s="26"/>
      <c r="P285" s="2"/>
    </row>
    <row r="286" spans="1:16" ht="12.75">
      <c r="A286" t="s">
        <v>102</v>
      </c>
      <c r="B286" s="21">
        <v>18</v>
      </c>
      <c r="C286" s="18" t="s">
        <v>341</v>
      </c>
      <c r="D286" s="18">
        <v>132.9613427725627</v>
      </c>
      <c r="E286" s="18">
        <v>2.068690599641578</v>
      </c>
      <c r="F286" s="19">
        <v>0.2824714468212322</v>
      </c>
      <c r="G286" s="19">
        <v>6.577235284835861E-05</v>
      </c>
      <c r="H286" s="19">
        <v>0.007023436448471226</v>
      </c>
      <c r="I286" s="19">
        <f t="shared" si="4"/>
        <v>0.2824107260156296</v>
      </c>
      <c r="J286" s="18">
        <f>IF(E286&lt;&gt;0,10000*((F286/K!$F$14)-1),"")+0.8</f>
        <v>-10.288041401340342</v>
      </c>
      <c r="K286" s="18">
        <f>IF(E286&lt;&gt;0,10000*((F286/K!$F$14)-1)-10000*(((F286-G286)/K!$F$14)-1),"")</f>
        <v>2.325878418175664</v>
      </c>
      <c r="L286" s="18">
        <f>IF(E286&lt;&gt;0,10000*((I286/(K!$F$14-(K!$E$14*(EXP((1000000*M286)*1.867*10^-11)-1))))-1),"")+0.8</f>
        <v>-2.165958055489715</v>
      </c>
      <c r="M286" s="36">
        <v>461.07645019730944</v>
      </c>
      <c r="N286" s="26"/>
      <c r="O286" s="26"/>
      <c r="P286" s="2"/>
    </row>
    <row r="287" spans="1:16" ht="12.75">
      <c r="A287" t="s">
        <v>102</v>
      </c>
      <c r="B287" s="21">
        <v>19</v>
      </c>
      <c r="C287" s="18" t="s">
        <v>342</v>
      </c>
      <c r="D287" s="18">
        <v>32.78685768867442</v>
      </c>
      <c r="E287" s="18">
        <v>2.100269584767025</v>
      </c>
      <c r="F287" s="19">
        <v>0.28281755578377143</v>
      </c>
      <c r="G287" s="19">
        <v>4.140738207458825E-05</v>
      </c>
      <c r="H287" s="19">
        <v>0.0018313289768029331</v>
      </c>
      <c r="I287" s="19">
        <f t="shared" si="4"/>
        <v>0.28281437970405554</v>
      </c>
      <c r="J287" s="18">
        <f>IF(E287&lt;&gt;0,10000*((F287/K!$F$14)-1),"")+0.8</f>
        <v>1.9512556808690456</v>
      </c>
      <c r="K287" s="18">
        <f>IF(E287&lt;&gt;0,10000*((F287/K!$F$14)-1)-10000*(((F287-G287)/K!$F$14)-1),"")</f>
        <v>1.4642708090817358</v>
      </c>
      <c r="L287" s="18">
        <f>IF(E287&lt;&gt;0,10000*((I287/(K!$F$14-(K!$E$14*(EXP((1000000*M287)*1.867*10^-11)-1))))-1),"")+0.8</f>
        <v>3.9002478111319396</v>
      </c>
      <c r="M287" s="36">
        <v>92.81205350089887</v>
      </c>
      <c r="N287" s="26"/>
      <c r="O287" s="26"/>
      <c r="P287" s="2"/>
    </row>
    <row r="288" spans="1:16" ht="12.75">
      <c r="A288" t="s">
        <v>102</v>
      </c>
      <c r="B288" s="21">
        <v>20</v>
      </c>
      <c r="C288" s="18" t="s">
        <v>354</v>
      </c>
      <c r="D288" s="18">
        <v>18.544500474055717</v>
      </c>
      <c r="E288" s="18">
        <v>2.1930828489247314</v>
      </c>
      <c r="F288" s="19">
        <v>0.28250991313350515</v>
      </c>
      <c r="G288" s="19">
        <v>3.359570594427677E-05</v>
      </c>
      <c r="H288" s="19">
        <v>0.0011035727856474153</v>
      </c>
      <c r="I288" s="19">
        <f t="shared" si="4"/>
        <v>0.2825003336740299</v>
      </c>
      <c r="J288" s="18">
        <f>IF(E288&lt;&gt;0,10000*((F288/K!$F$14)-1),"")+0.8</f>
        <v>-8.927774333675442</v>
      </c>
      <c r="K288" s="18">
        <f>IF(E288&lt;&gt;0,10000*((F288/K!$F$14)-1)-10000*(((F288-G288)/K!$F$14)-1),"")</f>
        <v>1.1880299854771792</v>
      </c>
      <c r="L288" s="18">
        <f>IF(E288&lt;&gt;0,10000*((I288/(K!$F$14-(K!$E$14*(EXP((1000000*M288)*1.867*10^-11)-1))))-1),"")+0.8</f>
        <v>1.0476272491991339</v>
      </c>
      <c r="M288" s="36">
        <v>462.9323818339165</v>
      </c>
      <c r="N288" s="26"/>
      <c r="O288" s="26"/>
      <c r="P288" s="2"/>
    </row>
    <row r="289" spans="1:16" ht="12.75">
      <c r="A289" t="s">
        <v>102</v>
      </c>
      <c r="B289" s="21">
        <v>21</v>
      </c>
      <c r="C289" s="18" t="s">
        <v>355</v>
      </c>
      <c r="D289" s="18">
        <v>14.75674821857845</v>
      </c>
      <c r="E289" s="18">
        <v>2.443698377777778</v>
      </c>
      <c r="F289" s="19">
        <v>0.28226719167529246</v>
      </c>
      <c r="G289" s="19">
        <v>4.2620571908726515E-05</v>
      </c>
      <c r="H289" s="19">
        <v>0.0009726997438594773</v>
      </c>
      <c r="I289" s="19">
        <f t="shared" si="4"/>
        <v>0.28226254078499685</v>
      </c>
      <c r="J289" s="18">
        <f>IF(E289&lt;&gt;0,10000*((F289/K!$F$14)-1),"")+0.8</f>
        <v>-17.51102515011618</v>
      </c>
      <c r="K289" s="18">
        <f>IF(E289&lt;&gt;0,10000*((F289/K!$F$14)-1)-10000*(((F289-G289)/K!$F$14)-1),"")</f>
        <v>1.5071723008197573</v>
      </c>
      <c r="L289" s="18">
        <f>IF(E289&lt;&gt;0,10000*((I289/(K!$F$14-(K!$E$14*(EXP((1000000*M289)*1.867*10^-11)-1))))-1),"")+0.8</f>
        <v>-12.001563716738906</v>
      </c>
      <c r="M289" s="36">
        <v>255.4916820802942</v>
      </c>
      <c r="N289" s="26"/>
      <c r="O289" s="26"/>
      <c r="P289" s="2"/>
    </row>
    <row r="290" spans="1:16" ht="12.75">
      <c r="A290" t="s">
        <v>102</v>
      </c>
      <c r="B290" s="21">
        <v>22</v>
      </c>
      <c r="C290" s="18" t="s">
        <v>356</v>
      </c>
      <c r="D290" s="18">
        <v>41.528994588801844</v>
      </c>
      <c r="E290" s="18">
        <v>1.5905220098566315</v>
      </c>
      <c r="F290" s="19">
        <v>0.2823528361444722</v>
      </c>
      <c r="G290" s="19">
        <v>4.9412829111324376E-05</v>
      </c>
      <c r="H290" s="19">
        <v>0.0025015982337918824</v>
      </c>
      <c r="I290" s="19">
        <f t="shared" si="4"/>
        <v>0.2823454139116855</v>
      </c>
      <c r="J290" s="18">
        <f>IF(E290&lt;&gt;0,10000*((F290/K!$F$14)-1),"")+0.8</f>
        <v>-14.482417933334402</v>
      </c>
      <c r="K290" s="18">
        <f>IF(E290&lt;&gt;0,10000*((F290/K!$F$14)-1)-10000*(((F290-G290)/K!$F$14)-1),"")</f>
        <v>1.7473638669418516</v>
      </c>
      <c r="L290" s="18">
        <f>IF(E290&lt;&gt;0,10000*((I290/(K!$F$14-(K!$E$14*(EXP((1000000*M290)*1.867*10^-11)-1))))-1),"")+0.8</f>
        <v>-11.223794685863675</v>
      </c>
      <c r="M290" s="36">
        <v>158.68256488678114</v>
      </c>
      <c r="N290" s="26"/>
      <c r="O290" s="26"/>
      <c r="P290" s="2"/>
    </row>
    <row r="291" spans="1:16" ht="12.75">
      <c r="A291" t="s">
        <v>102</v>
      </c>
      <c r="B291" s="21">
        <v>23</v>
      </c>
      <c r="C291" s="18" t="s">
        <v>357</v>
      </c>
      <c r="D291" s="18">
        <v>34.42763997392846</v>
      </c>
      <c r="E291" s="18">
        <v>1.1330694463512545</v>
      </c>
      <c r="F291" s="19">
        <v>0.2823051069958278</v>
      </c>
      <c r="G291" s="19">
        <v>6.098029062378621E-05</v>
      </c>
      <c r="H291" s="19">
        <v>0.0020380644487703985</v>
      </c>
      <c r="I291" s="19">
        <f t="shared" si="4"/>
        <v>0.2822852041390087</v>
      </c>
      <c r="J291" s="18">
        <f>IF(E291&lt;&gt;0,10000*((F291/K!$F$14)-1),"")+0.8</f>
        <v>-16.170242557852177</v>
      </c>
      <c r="K291" s="18">
        <f>IF(E291&lt;&gt;0,10000*((F291/K!$F$14)-1)-10000*(((F291-G291)/K!$F$14)-1),"")</f>
        <v>2.1564188561551383</v>
      </c>
      <c r="L291" s="18">
        <f>IF(E291&lt;&gt;0,10000*((I291/(K!$F$14-(K!$E$14*(EXP((1000000*M291)*1.867*10^-11)-1))))-1),"")+0.8</f>
        <v>-5.277840286086156</v>
      </c>
      <c r="M291" s="36">
        <v>520.5245286731644</v>
      </c>
      <c r="N291" s="26"/>
      <c r="O291" s="26"/>
      <c r="P291" s="2"/>
    </row>
    <row r="292" spans="1:16" ht="12.75">
      <c r="A292" t="s">
        <v>102</v>
      </c>
      <c r="B292" s="21">
        <v>24</v>
      </c>
      <c r="C292" s="18" t="s">
        <v>358</v>
      </c>
      <c r="D292" s="18">
        <v>10.776989718015399</v>
      </c>
      <c r="E292" s="18">
        <v>2.658835109318996</v>
      </c>
      <c r="F292" s="19">
        <v>0.28251564440802374</v>
      </c>
      <c r="G292" s="19">
        <v>2.748869068835675E-05</v>
      </c>
      <c r="H292" s="19">
        <v>0.000688333163402567</v>
      </c>
      <c r="I292" s="19">
        <f t="shared" si="4"/>
        <v>0.2825095739583389</v>
      </c>
      <c r="J292" s="18">
        <f>IF(E292&lt;&gt;0,10000*((F292/K!$F$14)-1),"")+0.8</f>
        <v>-8.725101825637038</v>
      </c>
      <c r="K292" s="18">
        <f>IF(E292&lt;&gt;0,10000*((F292/K!$F$14)-1)-10000*(((F292-G292)/K!$F$14)-1),"")</f>
        <v>0.9720703251003826</v>
      </c>
      <c r="L292" s="18">
        <f>IF(E292&lt;&gt;0,10000*((I292/(K!$F$14-(K!$E$14*(EXP((1000000*M292)*1.867*10^-11)-1))))-1),"")+0.8</f>
        <v>1.5396504283696537</v>
      </c>
      <c r="M292" s="36">
        <v>470.2944112056564</v>
      </c>
      <c r="N292" s="26"/>
      <c r="O292" s="26"/>
      <c r="P292" s="2"/>
    </row>
    <row r="293" spans="1:16" ht="12.75">
      <c r="A293" t="s">
        <v>102</v>
      </c>
      <c r="B293" s="21">
        <v>25</v>
      </c>
      <c r="C293" s="18" t="s">
        <v>359</v>
      </c>
      <c r="D293" s="18">
        <v>21.794284289483283</v>
      </c>
      <c r="E293" s="18">
        <v>2.0495723858422936</v>
      </c>
      <c r="F293" s="19">
        <v>0.2823704608489562</v>
      </c>
      <c r="G293" s="19">
        <v>3.747709067416278E-05</v>
      </c>
      <c r="H293" s="19">
        <v>0.001305924364095467</v>
      </c>
      <c r="I293" s="19">
        <f t="shared" si="4"/>
        <v>0.28236567857953143</v>
      </c>
      <c r="J293" s="18">
        <f>IF(E293&lt;&gt;0,10000*((F293/K!$F$14)-1),"")+0.8</f>
        <v>-13.859163358871074</v>
      </c>
      <c r="K293" s="18">
        <f>IF(E293&lt;&gt;0,10000*((F293/K!$F$14)-1)-10000*(((F293-G293)/K!$F$14)-1),"")</f>
        <v>1.3252856648737765</v>
      </c>
      <c r="L293" s="18">
        <f>IF(E293&lt;&gt;0,10000*((I293/(K!$F$14-(K!$E$14*(EXP((1000000*M293)*1.867*10^-11)-1))))-1),"")+0.8</f>
        <v>-9.681738742083024</v>
      </c>
      <c r="M293" s="36">
        <v>195.78423533825026</v>
      </c>
      <c r="N293" s="26"/>
      <c r="O293" s="26"/>
      <c r="P293" s="2"/>
    </row>
    <row r="294" spans="14:16" ht="12.75">
      <c r="N294" s="24"/>
      <c r="P294" s="2"/>
    </row>
    <row r="295" spans="1:16" ht="12.75">
      <c r="A295" t="s">
        <v>103</v>
      </c>
      <c r="B295" s="21">
        <v>569</v>
      </c>
      <c r="C295" s="18" t="s">
        <v>269</v>
      </c>
      <c r="D295" s="18">
        <v>25.80938914257214</v>
      </c>
      <c r="E295" s="18">
        <v>1.624642932437276</v>
      </c>
      <c r="F295" s="19">
        <v>0.28293549393171846</v>
      </c>
      <c r="G295" s="19">
        <v>4.552054846736507E-05</v>
      </c>
      <c r="H295" s="19">
        <v>0.0014804053103005211</v>
      </c>
      <c r="I295" s="19">
        <f t="shared" si="4"/>
        <v>0.28293519053858246</v>
      </c>
      <c r="J295" s="18">
        <f>IF(E295&lt;&gt;0,10000*((F295/K!$F$14)-1),"")+0.8</f>
        <v>6.1218498759988185</v>
      </c>
      <c r="K295" s="18">
        <f>IF(E295&lt;&gt;0,10000*((F295/K!$F$14)-1)-10000*(((F295-G295)/K!$F$14)-1),"")</f>
        <v>1.609722880184794</v>
      </c>
      <c r="L295" s="18">
        <f>IF(E295&lt;&gt;0,10000*((I295/(K!$F$14-(K!$E$14*(EXP((1000000*M295)*1.867*10^-11)-1))))-1),"")+0.8</f>
        <v>6.354761460460078</v>
      </c>
      <c r="M295" s="35">
        <v>10.975802928029239</v>
      </c>
      <c r="N295" s="20"/>
      <c r="P295" s="2"/>
    </row>
    <row r="296" spans="1:16" ht="12.75">
      <c r="A296" t="s">
        <v>103</v>
      </c>
      <c r="B296" s="21">
        <v>570</v>
      </c>
      <c r="C296" s="18" t="s">
        <v>270</v>
      </c>
      <c r="D296" s="18">
        <v>17.772747418655058</v>
      </c>
      <c r="E296" s="18">
        <v>1.3982568797401431</v>
      </c>
      <c r="F296" s="19">
        <v>0.28240514663691113</v>
      </c>
      <c r="G296" s="19">
        <v>5.8081628151262906E-05</v>
      </c>
      <c r="H296" s="19">
        <v>0.0010171445699614873</v>
      </c>
      <c r="I296" s="19">
        <f t="shared" si="4"/>
        <v>0.2824049208194662</v>
      </c>
      <c r="J296" s="18">
        <f>IF(E296&lt;&gt;0,10000*((F296/K!$F$14)-1),"")+0.8</f>
        <v>-12.632585288783993</v>
      </c>
      <c r="K296" s="18">
        <f>IF(E296&lt;&gt;0,10000*((F296/K!$F$14)-1)-10000*(((F296-G296)/K!$F$14)-1),"")</f>
        <v>2.0539147462295126</v>
      </c>
      <c r="L296" s="18">
        <f>IF(E296&lt;&gt;0,10000*((I296/(K!$F$14-(K!$E$14*(EXP((1000000*M296)*1.867*10^-11)-1))))-1),"")+0.8</f>
        <v>-12.37712874326693</v>
      </c>
      <c r="M296" s="35">
        <v>11.890011690076971</v>
      </c>
      <c r="N296" s="20"/>
      <c r="P296" s="2"/>
    </row>
    <row r="297" spans="1:16" ht="12.75">
      <c r="A297" t="s">
        <v>103</v>
      </c>
      <c r="B297" s="21">
        <v>571</v>
      </c>
      <c r="C297" s="18" t="s">
        <v>271</v>
      </c>
      <c r="D297" s="18">
        <v>49.78323921366381</v>
      </c>
      <c r="E297" s="18">
        <v>1.4708286354838707</v>
      </c>
      <c r="F297" s="19">
        <v>0.2823879462692365</v>
      </c>
      <c r="G297" s="19">
        <v>4.1663705212846314E-05</v>
      </c>
      <c r="H297" s="19">
        <v>0.002627029531319826</v>
      </c>
      <c r="I297" s="19">
        <f t="shared" si="4"/>
        <v>0.2823793192362316</v>
      </c>
      <c r="J297" s="18">
        <f>IF(E297&lt;&gt;0,10000*((F297/K!$F$14)-1),"")+0.8</f>
        <v>-13.240834229661624</v>
      </c>
      <c r="K297" s="18">
        <f>IF(E297&lt;&gt;0,10000*((F297/K!$F$14)-1)-10000*(((F297-G297)/K!$F$14)-1),"")</f>
        <v>1.4733350500506504</v>
      </c>
      <c r="L297" s="18">
        <f>IF(E297&lt;&gt;0,10000*((I297/(K!$F$14-(K!$E$14*(EXP((1000000*M297)*1.867*10^-11)-1))))-1),"")+0.8</f>
        <v>-9.64805546062455</v>
      </c>
      <c r="M297" s="35">
        <v>175.60628684163368</v>
      </c>
      <c r="N297" s="20"/>
      <c r="P297" s="2"/>
    </row>
    <row r="298" spans="1:16" ht="12.75">
      <c r="A298" t="s">
        <v>103</v>
      </c>
      <c r="B298" s="21">
        <v>572</v>
      </c>
      <c r="C298" s="18" t="s">
        <v>272</v>
      </c>
      <c r="D298" s="18">
        <v>45.26901655850464</v>
      </c>
      <c r="E298" s="18">
        <v>1.9253570550179206</v>
      </c>
      <c r="F298" s="19">
        <v>0.28280035058492187</v>
      </c>
      <c r="G298" s="19">
        <v>4.090266040989127E-05</v>
      </c>
      <c r="H298" s="19">
        <v>0.0029266471842145578</v>
      </c>
      <c r="I298" s="19">
        <f t="shared" si="4"/>
        <v>0.2827934706479685</v>
      </c>
      <c r="J298" s="18">
        <f>IF(E298&lt;&gt;0,10000*((F298/K!$F$14)-1),"")+0.8</f>
        <v>1.3428358973014192</v>
      </c>
      <c r="K298" s="18">
        <f>IF(E298&lt;&gt;0,10000*((F298/K!$F$14)-1)-10000*(((F298-G298)/K!$F$14)-1),"")</f>
        <v>1.4464225616594995</v>
      </c>
      <c r="L298" s="18">
        <f>IF(E298&lt;&gt;0,10000*((I298/(K!$F$14-(K!$E$14*(EXP((1000000*M298)*1.867*10^-11)-1))))-1),"")+0.8</f>
        <v>3.893575444561569</v>
      </c>
      <c r="M298" s="35">
        <v>125.76500192662996</v>
      </c>
      <c r="N298" s="20"/>
      <c r="P298" s="2"/>
    </row>
    <row r="299" spans="1:16" ht="12.75">
      <c r="A299" t="s">
        <v>103</v>
      </c>
      <c r="B299" s="21">
        <v>573</v>
      </c>
      <c r="C299" s="18" t="s">
        <v>273</v>
      </c>
      <c r="D299" s="18">
        <v>15.098267658269172</v>
      </c>
      <c r="E299" s="18">
        <v>1.8865473494623657</v>
      </c>
      <c r="F299" s="19">
        <v>0.282439283137204</v>
      </c>
      <c r="G299" s="19">
        <v>4.265629495493878E-05</v>
      </c>
      <c r="H299" s="19">
        <v>0.0011686349466302536</v>
      </c>
      <c r="I299" s="19">
        <f t="shared" si="4"/>
        <v>0.2824332915600893</v>
      </c>
      <c r="J299" s="18">
        <f>IF(E299&lt;&gt;0,10000*((F299/K!$F$14)-1),"")+0.8</f>
        <v>-11.425431433633415</v>
      </c>
      <c r="K299" s="18">
        <f>IF(E299&lt;&gt;0,10000*((F299/K!$F$14)-1)-10000*(((F299-G299)/K!$F$14)-1),"")</f>
        <v>1.5084355589911613</v>
      </c>
      <c r="L299" s="18">
        <f>IF(E299&lt;&gt;0,10000*((I299/(K!$F$14-(K!$E$14*(EXP((1000000*M299)*1.867*10^-11)-1))))-1),"")+0.8</f>
        <v>-5.549383050544555</v>
      </c>
      <c r="M299" s="35">
        <v>273.90945630805925</v>
      </c>
      <c r="N299" s="20"/>
      <c r="P299" s="2"/>
    </row>
    <row r="300" spans="1:16" ht="12.75">
      <c r="A300" t="s">
        <v>103</v>
      </c>
      <c r="B300" s="21">
        <v>574</v>
      </c>
      <c r="C300" s="18" t="s">
        <v>274</v>
      </c>
      <c r="D300" s="18">
        <v>18.68245771259656</v>
      </c>
      <c r="E300" s="18">
        <v>2.014213736917563</v>
      </c>
      <c r="F300" s="19">
        <v>0.28276496743955315</v>
      </c>
      <c r="G300" s="19">
        <v>4.000610597445934E-05</v>
      </c>
      <c r="H300" s="19">
        <v>0.0011621669234758718</v>
      </c>
      <c r="I300" s="19">
        <f t="shared" si="4"/>
        <v>0.28276285006594876</v>
      </c>
      <c r="J300" s="18">
        <f>IF(E300&lt;&gt;0,10000*((F300/K!$F$14)-1),"")+0.8</f>
        <v>0.09159748760176822</v>
      </c>
      <c r="K300" s="18">
        <f>IF(E300&lt;&gt;0,10000*((F300/K!$F$14)-1)-10000*(((F300-G300)/K!$F$14)-1),"")</f>
        <v>1.4147181064916303</v>
      </c>
      <c r="L300" s="18">
        <f>IF(E300&lt;&gt;0,10000*((I300/(K!$F$14-(K!$E$14*(EXP((1000000*M300)*1.867*10^-11)-1))))-1),"")+0.8</f>
        <v>2.1817915298952597</v>
      </c>
      <c r="M300" s="35">
        <v>97.49657095577254</v>
      </c>
      <c r="N300" s="20"/>
      <c r="P300" s="2"/>
    </row>
    <row r="301" spans="1:16" ht="12.75">
      <c r="A301" t="s">
        <v>103</v>
      </c>
      <c r="B301" s="21">
        <v>575</v>
      </c>
      <c r="C301" s="18" t="s">
        <v>275</v>
      </c>
      <c r="D301" s="18">
        <v>10.287906457191404</v>
      </c>
      <c r="E301" s="18">
        <v>1.8815041621863804</v>
      </c>
      <c r="F301" s="19">
        <v>0.2825591650149348</v>
      </c>
      <c r="G301" s="19">
        <v>3.915672094081232E-05</v>
      </c>
      <c r="H301" s="19">
        <v>0.0007356744343395142</v>
      </c>
      <c r="I301" s="19">
        <f t="shared" si="4"/>
        <v>0.2825577063442948</v>
      </c>
      <c r="J301" s="18">
        <f>IF(E301&lt;&gt;0,10000*((F301/K!$F$14)-1),"")+0.8</f>
        <v>-7.186101987914607</v>
      </c>
      <c r="K301" s="18">
        <f>IF(E301&lt;&gt;0,10000*((F301/K!$F$14)-1)-10000*(((F301-G301)/K!$F$14)-1),"")</f>
        <v>1.3846816818707808</v>
      </c>
      <c r="L301" s="18">
        <f>IF(E301&lt;&gt;0,10000*((I301/(K!$F$14-(K!$E$14*(EXP((1000000*M301)*1.867*10^-11)-1))))-1),"")+0.8</f>
        <v>-4.883136026970459</v>
      </c>
      <c r="M301" s="35">
        <v>106.09552413450689</v>
      </c>
      <c r="N301" s="20"/>
      <c r="P301" s="2"/>
    </row>
    <row r="302" spans="1:16" ht="12.75">
      <c r="A302" t="s">
        <v>103</v>
      </c>
      <c r="B302" s="21">
        <v>576</v>
      </c>
      <c r="C302" s="18" t="s">
        <v>276</v>
      </c>
      <c r="D302" s="18">
        <v>29.641464510096466</v>
      </c>
      <c r="E302" s="18">
        <v>1.4037863674910391</v>
      </c>
      <c r="F302" s="19">
        <v>0.2827126952897217</v>
      </c>
      <c r="G302" s="19">
        <v>4.936407030529188E-05</v>
      </c>
      <c r="H302" s="19">
        <v>0.0019868796676343753</v>
      </c>
      <c r="I302" s="19">
        <f t="shared" si="4"/>
        <v>0.28270676800990613</v>
      </c>
      <c r="J302" s="18">
        <f>IF(E302&lt;&gt;0,10000*((F302/K!$F$14)-1),"")+0.8</f>
        <v>-1.756879264399292</v>
      </c>
      <c r="K302" s="18">
        <f>IF(E302&lt;&gt;0,10000*((F302/K!$F$14)-1)-10000*(((F302-G302)/K!$F$14)-1),"")</f>
        <v>1.7456396310022715</v>
      </c>
      <c r="L302" s="18">
        <f>IF(E302&lt;&gt;0,10000*((I302/(K!$F$14-(K!$E$14*(EXP((1000000*M302)*1.867*10^-11)-1))))-1),"")+0.8</f>
        <v>1.578389129170165</v>
      </c>
      <c r="M302" s="35">
        <v>159.54843712452183</v>
      </c>
      <c r="N302" s="20"/>
      <c r="P302" s="2"/>
    </row>
    <row r="303" spans="1:16" ht="12.75">
      <c r="A303" t="s">
        <v>103</v>
      </c>
      <c r="B303" s="21">
        <v>577</v>
      </c>
      <c r="C303" s="18" t="s">
        <v>277</v>
      </c>
      <c r="D303" s="18">
        <v>1.7792414771452734</v>
      </c>
      <c r="E303" s="18">
        <v>2.0788595442652333</v>
      </c>
      <c r="F303" s="19">
        <v>0.28226244191959377</v>
      </c>
      <c r="G303" s="19">
        <v>4.390964701454235E-05</v>
      </c>
      <c r="H303" s="19">
        <v>0.00011014357696509055</v>
      </c>
      <c r="I303" s="19">
        <f t="shared" si="4"/>
        <v>0.28226147543809044</v>
      </c>
      <c r="J303" s="18">
        <f>IF(E303&lt;&gt;0,10000*((F303/K!$F$14)-1),"")+0.8</f>
        <v>-17.678988645304063</v>
      </c>
      <c r="K303" s="18">
        <f>IF(E303&lt;&gt;0,10000*((F303/K!$F$14)-1)-10000*(((F303-G303)/K!$F$14)-1),"")</f>
        <v>1.5527572896223418</v>
      </c>
      <c r="L303" s="18">
        <f>IF(E303&lt;&gt;0,10000*((I303/(K!$F$14-(K!$E$14*(EXP((1000000*M303)*1.867*10^-11)-1))))-1),"")+0.8</f>
        <v>-7.295616986748544</v>
      </c>
      <c r="M303" s="35">
        <v>467.94150932061615</v>
      </c>
      <c r="N303" s="20"/>
      <c r="P303" s="2"/>
    </row>
    <row r="304" spans="1:16" ht="12.75">
      <c r="A304" t="s">
        <v>103</v>
      </c>
      <c r="B304" s="21">
        <v>578</v>
      </c>
      <c r="C304" s="18" t="s">
        <v>278</v>
      </c>
      <c r="D304" s="18">
        <v>38.183913145287015</v>
      </c>
      <c r="E304" s="18">
        <v>1.397957410752688</v>
      </c>
      <c r="F304" s="19">
        <v>0.2828815240891666</v>
      </c>
      <c r="G304" s="19">
        <v>4.832242264324565E-05</v>
      </c>
      <c r="H304" s="19">
        <v>0.0023825121918733764</v>
      </c>
      <c r="I304" s="19">
        <f t="shared" si="4"/>
        <v>0.2828766362808541</v>
      </c>
      <c r="J304" s="18">
        <f>IF(E304&lt;&gt;0,10000*((F304/K!$F$14)-1),"")+0.8</f>
        <v>4.213338372495467</v>
      </c>
      <c r="K304" s="18">
        <f>IF(E304&lt;&gt;0,10000*((F304/K!$F$14)-1)-10000*(((F304-G304)/K!$F$14)-1),"")</f>
        <v>1.708804308688805</v>
      </c>
      <c r="L304" s="18">
        <f>IF(E304&lt;&gt;0,10000*((I304/(K!$F$14-(K!$E$14*(EXP((1000000*M304)*1.867*10^-11)-1))))-1),"")+0.8</f>
        <v>6.479474610675861</v>
      </c>
      <c r="M304" s="35">
        <v>109.7715031034894</v>
      </c>
      <c r="N304" s="20"/>
      <c r="P304" s="2"/>
    </row>
    <row r="305" spans="1:16" ht="12.75">
      <c r="A305" t="s">
        <v>103</v>
      </c>
      <c r="B305" s="21">
        <v>579</v>
      </c>
      <c r="C305" s="18" t="s">
        <v>279</v>
      </c>
      <c r="D305" s="18">
        <v>8.96730513783894</v>
      </c>
      <c r="E305" s="18">
        <v>2.1985858614695344</v>
      </c>
      <c r="F305" s="19">
        <v>0.2826904661546091</v>
      </c>
      <c r="G305" s="19">
        <v>3.4718515667906733E-05</v>
      </c>
      <c r="H305" s="19">
        <v>0.0005443574120646166</v>
      </c>
      <c r="I305" s="19">
        <f t="shared" si="4"/>
        <v>0.2826875125945376</v>
      </c>
      <c r="J305" s="18">
        <f>IF(E305&lt;&gt;0,10000*((F305/K!$F$14)-1),"")+0.8</f>
        <v>-2.5429582683286442</v>
      </c>
      <c r="K305" s="18">
        <f>IF(E305&lt;&gt;0,10000*((F305/K!$F$14)-1)-10000*(((F305-G305)/K!$F$14)-1),"")</f>
        <v>1.2277354056222656</v>
      </c>
      <c r="L305" s="18">
        <f>IF(E305&lt;&gt;0,10000*((I305/(K!$F$14-(K!$E$14*(EXP((1000000*M305)*1.867*10^-11)-1))))-1),"")+0.8</f>
        <v>3.8013368257297833</v>
      </c>
      <c r="M305" s="35">
        <v>289.82898289954403</v>
      </c>
      <c r="N305" s="20"/>
      <c r="P305" s="2"/>
    </row>
    <row r="306" spans="1:16" ht="12.75">
      <c r="A306" t="s">
        <v>103</v>
      </c>
      <c r="B306" s="21">
        <v>580</v>
      </c>
      <c r="C306" s="18" t="s">
        <v>280</v>
      </c>
      <c r="D306" s="18">
        <v>23.14275803740906</v>
      </c>
      <c r="E306" s="18">
        <v>1.71100186344086</v>
      </c>
      <c r="F306" s="19">
        <v>0.2823506927657415</v>
      </c>
      <c r="G306" s="19">
        <v>4.206762182605064E-05</v>
      </c>
      <c r="H306" s="19">
        <v>0.0013107086955185608</v>
      </c>
      <c r="I306" s="19">
        <f t="shared" si="4"/>
        <v>0.282324947652593</v>
      </c>
      <c r="J306" s="18">
        <f>IF(E306&lt;&gt;0,10000*((F306/K!$F$14)-1),"")+0.8</f>
        <v>-14.55821328070841</v>
      </c>
      <c r="K306" s="18">
        <f>IF(E306&lt;&gt;0,10000*((F306/K!$F$14)-1)-10000*(((F306-G306)/K!$F$14)-1),"")</f>
        <v>1.4876185733359026</v>
      </c>
      <c r="L306" s="18">
        <f>IF(E306&lt;&gt;0,10000*((I306/(K!$F$14-(K!$E$14*(EXP((1000000*M306)*1.867*10^-11)-1))))-1),"")+0.8</f>
        <v>7.8863365148965405</v>
      </c>
      <c r="M306" s="35">
        <v>1041.8700967591753</v>
      </c>
      <c r="N306" s="20"/>
      <c r="P306" s="2"/>
    </row>
    <row r="307" spans="1:16" ht="12.75">
      <c r="A307" t="s">
        <v>103</v>
      </c>
      <c r="B307" s="21">
        <v>581</v>
      </c>
      <c r="C307" s="18" t="s">
        <v>281</v>
      </c>
      <c r="D307" s="18">
        <v>33.32936960917448</v>
      </c>
      <c r="E307" s="18">
        <v>2.159760883333334</v>
      </c>
      <c r="F307" s="19">
        <v>0.28281378687542524</v>
      </c>
      <c r="G307" s="19">
        <v>4.439288376901237E-05</v>
      </c>
      <c r="H307" s="19">
        <v>0.0019721406571944623</v>
      </c>
      <c r="I307" s="19">
        <f t="shared" si="4"/>
        <v>0.2828096817143788</v>
      </c>
      <c r="J307" s="18">
        <f>IF(E307&lt;&gt;0,10000*((F307/K!$F$14)-1),"")+0.8</f>
        <v>1.8179774537277809</v>
      </c>
      <c r="K307" s="18">
        <f>IF(E307&lt;&gt;0,10000*((F307/K!$F$14)-1)-10000*(((F307-G307)/K!$F$14)-1),"")</f>
        <v>1.569845775730716</v>
      </c>
      <c r="L307" s="18">
        <f>IF(E307&lt;&gt;0,10000*((I307/(K!$F$14-(K!$E$14*(EXP((1000000*M307)*1.867*10^-11)-1))))-1),"")+0.8</f>
        <v>4.1469272869068865</v>
      </c>
      <c r="M307" s="35">
        <v>111.37722108608145</v>
      </c>
      <c r="N307" s="20"/>
      <c r="P307" s="2"/>
    </row>
    <row r="308" spans="1:16" ht="12.75">
      <c r="A308" t="s">
        <v>103</v>
      </c>
      <c r="B308" s="21">
        <v>582</v>
      </c>
      <c r="C308" s="18" t="s">
        <v>282</v>
      </c>
      <c r="D308" s="18">
        <v>19.41943855735734</v>
      </c>
      <c r="E308" s="18">
        <v>1.5283912568100355</v>
      </c>
      <c r="F308" s="19">
        <v>0.28256161533191393</v>
      </c>
      <c r="G308" s="19">
        <v>4.426480944075908E-05</v>
      </c>
      <c r="H308" s="19">
        <v>0.0011604696888535583</v>
      </c>
      <c r="I308" s="19">
        <f t="shared" si="4"/>
        <v>0.2825534762820706</v>
      </c>
      <c r="J308" s="18">
        <f>IF(E308&lt;&gt;0,10000*((F308/K!$F$14)-1),"")+0.8</f>
        <v>-7.099452519973815</v>
      </c>
      <c r="K308" s="18">
        <f>IF(E308&lt;&gt;0,10000*((F308/K!$F$14)-1)-10000*(((F308-G308)/K!$F$14)-1),"")</f>
        <v>1.565316740306244</v>
      </c>
      <c r="L308" s="18">
        <f>IF(E308&lt;&gt;0,10000*((I308/(K!$F$14-(K!$E$14*(EXP((1000000*M308)*1.867*10^-11)-1))))-1),"")+0.8</f>
        <v>0.9462630325721471</v>
      </c>
      <c r="M308" s="35">
        <v>374.3493132866239</v>
      </c>
      <c r="N308" s="20"/>
      <c r="P308" s="2"/>
    </row>
    <row r="309" spans="1:16" ht="12.75">
      <c r="A309" t="s">
        <v>103</v>
      </c>
      <c r="B309" s="21">
        <v>583</v>
      </c>
      <c r="C309" s="18" t="s">
        <v>283</v>
      </c>
      <c r="D309" s="18">
        <v>31.80816878937236</v>
      </c>
      <c r="E309" s="18">
        <v>1.290692353584229</v>
      </c>
      <c r="F309" s="19">
        <v>0.2824319257951454</v>
      </c>
      <c r="G309" s="19">
        <v>5.2741622987660986E-05</v>
      </c>
      <c r="H309" s="19">
        <v>0.0016256359444218338</v>
      </c>
      <c r="I309" s="19">
        <f t="shared" si="4"/>
        <v>0.2824265570983262</v>
      </c>
      <c r="J309" s="18">
        <f>IF(E309&lt;&gt;0,10000*((F309/K!$F$14)-1),"")+0.8</f>
        <v>-11.685605843823854</v>
      </c>
      <c r="K309" s="18">
        <f>IF(E309&lt;&gt;0,10000*((F309/K!$F$14)-1)-10000*(((F309-G309)/K!$F$14)-1),"")</f>
        <v>1.8650785221174804</v>
      </c>
      <c r="L309" s="18">
        <f>IF(E309&lt;&gt;0,10000*((I309/(K!$F$14-(K!$E$14*(EXP((1000000*M309)*1.867*10^-11)-1))))-1),"")+0.8</f>
        <v>-7.9548966549011455</v>
      </c>
      <c r="M309" s="35">
        <v>176.5977310463626</v>
      </c>
      <c r="N309" s="20"/>
      <c r="P309" s="2"/>
    </row>
    <row r="310" spans="1:16" ht="12.75">
      <c r="A310" t="s">
        <v>103</v>
      </c>
      <c r="B310" s="21">
        <v>584</v>
      </c>
      <c r="C310" s="18" t="s">
        <v>284</v>
      </c>
      <c r="D310" s="18">
        <v>16.068229169832776</v>
      </c>
      <c r="E310" s="18">
        <v>1.2831392440860216</v>
      </c>
      <c r="F310" s="19">
        <v>0.2825792135516925</v>
      </c>
      <c r="G310" s="19">
        <v>5.6649250093461165E-05</v>
      </c>
      <c r="H310" s="19">
        <v>0.0009947690614853183</v>
      </c>
      <c r="I310" s="19">
        <f t="shared" si="4"/>
        <v>0.282576247649332</v>
      </c>
      <c r="J310" s="18">
        <f>IF(E310&lt;&gt;0,10000*((F310/K!$F$14)-1),"")+0.8</f>
        <v>-6.477134512350125</v>
      </c>
      <c r="K310" s="18">
        <f>IF(E310&lt;&gt;0,10000*((F310/K!$F$14)-1)-10000*(((F310-G310)/K!$F$14)-1),"")</f>
        <v>2.0032621989662935</v>
      </c>
      <c r="L310" s="18">
        <f>IF(E310&lt;&gt;0,10000*((I310/(K!$F$14-(K!$E$14*(EXP((1000000*M310)*1.867*10^-11)-1))))-1),"")+0.8</f>
        <v>-3.0408147968060915</v>
      </c>
      <c r="M310" s="35">
        <v>159.45701895110258</v>
      </c>
      <c r="N310" s="20"/>
      <c r="P310" s="2"/>
    </row>
    <row r="311" spans="13:16" ht="12.75">
      <c r="P311" s="2"/>
    </row>
    <row r="312" spans="1:16" ht="12.75">
      <c r="A312" t="s">
        <v>104</v>
      </c>
      <c r="B312" s="21">
        <v>48</v>
      </c>
      <c r="C312" s="18" t="s">
        <v>382</v>
      </c>
      <c r="D312" s="18">
        <v>11.849995529027208</v>
      </c>
      <c r="E312" s="18">
        <v>2.2606591806451615</v>
      </c>
      <c r="F312" s="19">
        <v>0.28280361333824056</v>
      </c>
      <c r="G312" s="19">
        <v>3.917263895984079E-05</v>
      </c>
      <c r="H312" s="19">
        <v>0.0007555678616179378</v>
      </c>
      <c r="I312" s="19">
        <f t="shared" si="4"/>
        <v>0.28280349457481874</v>
      </c>
      <c r="J312" s="18">
        <f>IF(E312&lt;&gt;0,10000*((F312/K!$F$14)-1),"")+0.8</f>
        <v>1.4582151896505906</v>
      </c>
      <c r="K312" s="18">
        <f>IF(E312&lt;&gt;0,10000*((F312/K!$F$14)-1)-10000*(((F312-G312)/K!$F$14)-1),"")</f>
        <v>1.3852445836892713</v>
      </c>
      <c r="L312" s="18">
        <f>IF(E312&lt;&gt;0,10000*((I312/(K!$F$14-(K!$E$14*(EXP((1000000*M312)*1.867*10^-11)-1))))-1),"")+0.8</f>
        <v>1.6407946703070657</v>
      </c>
      <c r="M312" s="35">
        <v>8.418423649210235</v>
      </c>
      <c r="N312" s="25"/>
      <c r="P312" s="2"/>
    </row>
    <row r="313" spans="1:16" ht="12.75">
      <c r="A313" t="s">
        <v>104</v>
      </c>
      <c r="B313" s="21">
        <v>49</v>
      </c>
      <c r="C313" s="18" t="s">
        <v>383</v>
      </c>
      <c r="D313" s="18">
        <v>16.217903785694553</v>
      </c>
      <c r="E313" s="18">
        <v>1.7326304813620066</v>
      </c>
      <c r="F313" s="19">
        <v>0.28285080792793976</v>
      </c>
      <c r="G313" s="19">
        <v>4.4413157163368694E-05</v>
      </c>
      <c r="H313" s="19">
        <v>0.001031726081747815</v>
      </c>
      <c r="I313" s="19">
        <f t="shared" si="4"/>
        <v>0.28285014947554127</v>
      </c>
      <c r="J313" s="18">
        <f>IF(E313&lt;&gt;0,10000*((F313/K!$F$14)-1),"")+0.8</f>
        <v>3.1271364442867258</v>
      </c>
      <c r="K313" s="18">
        <f>IF(E313&lt;&gt;0,10000*((F313/K!$F$14)-1)-10000*(((F313-G313)/K!$F$14)-1),"")</f>
        <v>1.5705626947459805</v>
      </c>
      <c r="L313" s="18">
        <f>IF(E313&lt;&gt;0,10000*((I313/(K!$F$14-(K!$E$14*(EXP((1000000*M313)*1.867*10^-11)-1))))-1),"")+0.8</f>
        <v>3.862387296819402</v>
      </c>
      <c r="M313" s="35">
        <v>34.17252807249384</v>
      </c>
      <c r="N313" s="25"/>
      <c r="P313" s="2"/>
    </row>
    <row r="314" spans="1:16" ht="12.75">
      <c r="A314" t="s">
        <v>104</v>
      </c>
      <c r="B314" s="21">
        <v>50</v>
      </c>
      <c r="C314" s="18" t="s">
        <v>384</v>
      </c>
      <c r="D314" s="18">
        <v>32.810415823814374</v>
      </c>
      <c r="E314" s="18">
        <v>1.7452596458781364</v>
      </c>
      <c r="F314" s="19">
        <v>0.28287602569422055</v>
      </c>
      <c r="G314" s="19">
        <v>4.8501171723241437E-05</v>
      </c>
      <c r="H314" s="19">
        <v>0.0020064615045426036</v>
      </c>
      <c r="I314" s="19">
        <f t="shared" si="4"/>
        <v>0.2828728463688513</v>
      </c>
      <c r="J314" s="18">
        <f>IF(E314&lt;&gt;0,10000*((F314/K!$F$14)-1),"")+0.8</f>
        <v>4.018901081052383</v>
      </c>
      <c r="K314" s="18">
        <f>IF(E314&lt;&gt;0,10000*((F314/K!$F$14)-1)-10000*(((F314-G314)/K!$F$14)-1),"")</f>
        <v>1.715125332788503</v>
      </c>
      <c r="L314" s="18">
        <f>IF(E314&lt;&gt;0,10000*((I314/(K!$F$14-(K!$E$14*(EXP((1000000*M314)*1.867*10^-11)-1))))-1),"")+0.8</f>
        <v>5.790137224218927</v>
      </c>
      <c r="M314" s="35">
        <v>84.80392892579921</v>
      </c>
      <c r="N314" s="25"/>
      <c r="P314" s="2"/>
    </row>
    <row r="315" spans="1:16" ht="12.75">
      <c r="A315" t="s">
        <v>104</v>
      </c>
      <c r="B315" s="21">
        <v>51</v>
      </c>
      <c r="C315" s="18" t="s">
        <v>385</v>
      </c>
      <c r="D315" s="18">
        <v>60.16337131275247</v>
      </c>
      <c r="E315" s="18">
        <v>1.3396280593189969</v>
      </c>
      <c r="F315" s="19">
        <v>0.2827216735213745</v>
      </c>
      <c r="G315" s="19">
        <v>5.117397528524537E-05</v>
      </c>
      <c r="H315" s="19">
        <v>0.0036846058693970037</v>
      </c>
      <c r="I315" s="19">
        <f t="shared" si="4"/>
        <v>0.28271475131012874</v>
      </c>
      <c r="J315" s="18">
        <f>IF(E315&lt;&gt;0,10000*((F315/K!$F$14)-1),"")+0.8</f>
        <v>-1.4393860574465573</v>
      </c>
      <c r="K315" s="18">
        <f>IF(E315&lt;&gt;0,10000*((F315/K!$F$14)-1)-10000*(((F315-G315)/K!$F$14)-1),"")</f>
        <v>1.8096424946600909</v>
      </c>
      <c r="L315" s="18">
        <f>IF(E315&lt;&gt;0,10000*((I315/(K!$F$14-(K!$E$14*(EXP((1000000*M315)*1.867*10^-11)-1))))-1),"")+0.8</f>
        <v>0.5479891879625935</v>
      </c>
      <c r="M315" s="35">
        <v>100.53142970459042</v>
      </c>
      <c r="N315" s="25"/>
      <c r="P315" s="2"/>
    </row>
    <row r="316" spans="1:16" ht="12.75">
      <c r="A316" t="s">
        <v>104</v>
      </c>
      <c r="B316" s="21">
        <v>52</v>
      </c>
      <c r="C316" s="18" t="s">
        <v>386</v>
      </c>
      <c r="D316" s="18">
        <v>26.665787725367412</v>
      </c>
      <c r="E316" s="18">
        <v>2.0546363476702507</v>
      </c>
      <c r="F316" s="19">
        <v>0.28269629895187803</v>
      </c>
      <c r="G316" s="19">
        <v>4.1228473625107116E-05</v>
      </c>
      <c r="H316" s="19">
        <v>0.0017811934655406157</v>
      </c>
      <c r="I316" s="19">
        <f t="shared" si="4"/>
        <v>0.28269268060448</v>
      </c>
      <c r="J316" s="18">
        <f>IF(E316&lt;&gt;0,10000*((F316/K!$F$14)-1),"")+0.8</f>
        <v>-2.3366956564871098</v>
      </c>
      <c r="K316" s="18">
        <f>IF(E316&lt;&gt;0,10000*((F316/K!$F$14)-1)-10000*(((F316-G316)/K!$F$14)-1),"")</f>
        <v>1.4579441492690304</v>
      </c>
      <c r="L316" s="18">
        <f>IF(E316&lt;&gt;0,10000*((I316/(K!$F$14-(K!$E$14*(EXP((1000000*M316)*1.867*10^-11)-1))))-1),"")+0.8</f>
        <v>-0.051161856207927014</v>
      </c>
      <c r="M316" s="35">
        <v>108.69613612090582</v>
      </c>
      <c r="N316" s="25"/>
      <c r="P316" s="2"/>
    </row>
    <row r="317" spans="1:16" ht="12.75">
      <c r="A317" t="s">
        <v>104</v>
      </c>
      <c r="B317" s="21">
        <v>53</v>
      </c>
      <c r="C317" s="18" t="s">
        <v>387</v>
      </c>
      <c r="D317" s="18">
        <v>32.993460640635135</v>
      </c>
      <c r="E317" s="18">
        <v>1.26545865</v>
      </c>
      <c r="F317" s="19">
        <v>0.2827724765016769</v>
      </c>
      <c r="G317" s="19">
        <v>5.470414336511328E-05</v>
      </c>
      <c r="H317" s="19">
        <v>0.0021090025333149807</v>
      </c>
      <c r="I317" s="19">
        <f t="shared" si="4"/>
        <v>0.28276809266968783</v>
      </c>
      <c r="J317" s="18">
        <f>IF(E317&lt;&gt;0,10000*((F317/K!$F$14)-1),"")+0.8</f>
        <v>0.3571371068803224</v>
      </c>
      <c r="K317" s="18">
        <f>IF(E317&lt;&gt;0,10000*((F317/K!$F$14)-1)-10000*(((F317-G317)/K!$F$14)-1),"")</f>
        <v>1.9344782561003804</v>
      </c>
      <c r="L317" s="18">
        <f>IF(E317&lt;&gt;0,10000*((I317/(K!$F$14-(K!$E$14*(EXP((1000000*M317)*1.867*10^-11)-1))))-1),"")+0.8</f>
        <v>2.6723642257456595</v>
      </c>
      <c r="M317" s="35">
        <v>111.21964489619172</v>
      </c>
      <c r="N317" s="20"/>
      <c r="P317" s="2"/>
    </row>
    <row r="318" spans="1:16" ht="12.75">
      <c r="A318" t="s">
        <v>104</v>
      </c>
      <c r="B318" s="21">
        <v>54</v>
      </c>
      <c r="C318" s="18" t="s">
        <v>388</v>
      </c>
      <c r="D318" s="18">
        <v>46.25086765438464</v>
      </c>
      <c r="E318" s="18">
        <v>1.7488165872759853</v>
      </c>
      <c r="F318" s="19">
        <v>0.2828323881877055</v>
      </c>
      <c r="G318" s="19">
        <v>5.52848841280241E-05</v>
      </c>
      <c r="H318" s="19">
        <v>0.0025959364690131383</v>
      </c>
      <c r="I318" s="19">
        <f t="shared" si="4"/>
        <v>0.2828265948338906</v>
      </c>
      <c r="J318" s="18">
        <f>IF(E318&lt;&gt;0,10000*((F318/K!$F$14)-1),"")+0.8</f>
        <v>2.4757673747025413</v>
      </c>
      <c r="K318" s="18">
        <f>IF(E318&lt;&gt;0,10000*((F318/K!$F$14)-1)-10000*(((F318-G318)/K!$F$14)-1),"")</f>
        <v>1.9550147330327228</v>
      </c>
      <c r="L318" s="18">
        <f>IF(E318&lt;&gt;0,10000*((I318/(K!$F$14-(K!$E$14*(EXP((1000000*M318)*1.867*10^-11)-1))))-1),"")+0.8</f>
        <v>4.923659537773605</v>
      </c>
      <c r="M318" s="35">
        <v>119.40087721772336</v>
      </c>
      <c r="N318" s="26"/>
      <c r="P318" s="2"/>
    </row>
    <row r="319" spans="1:16" ht="12.75">
      <c r="A319" t="s">
        <v>104</v>
      </c>
      <c r="B319" s="21">
        <v>55</v>
      </c>
      <c r="C319" s="18" t="s">
        <v>389</v>
      </c>
      <c r="D319" s="18">
        <v>54.40612988066452</v>
      </c>
      <c r="E319" s="18">
        <v>1.2605853224910395</v>
      </c>
      <c r="F319" s="19">
        <v>0.28250385610515566</v>
      </c>
      <c r="G319" s="19">
        <v>6.304506668095877E-05</v>
      </c>
      <c r="H319" s="19">
        <v>0.0030447616735399113</v>
      </c>
      <c r="I319" s="19">
        <f t="shared" si="4"/>
        <v>0.2824968675409548</v>
      </c>
      <c r="J319" s="18">
        <f>IF(E319&lt;&gt;0,10000*((F319/K!$F$14)-1),"")+0.8</f>
        <v>-9.141966329344298</v>
      </c>
      <c r="K319" s="18">
        <f>IF(E319&lt;&gt;0,10000*((F319/K!$F$14)-1)-10000*(((F319-G319)/K!$F$14)-1),"")</f>
        <v>2.22943461219538</v>
      </c>
      <c r="L319" s="18">
        <f>IF(E319&lt;&gt;0,10000*((I319/(K!$F$14-(K!$E$14*(EXP((1000000*M319)*1.867*10^-11)-1))))-1),"")+0.8</f>
        <v>-6.663931767491827</v>
      </c>
      <c r="M319" s="35">
        <v>122.79831298865373</v>
      </c>
      <c r="N319" s="26"/>
      <c r="P319" s="2"/>
    </row>
    <row r="320" spans="1:16" ht="12.75">
      <c r="A320" t="s">
        <v>104</v>
      </c>
      <c r="B320" s="21">
        <v>56</v>
      </c>
      <c r="C320" s="18" t="s">
        <v>390</v>
      </c>
      <c r="D320" s="18">
        <v>23.385899842165163</v>
      </c>
      <c r="E320" s="18">
        <v>1.6444857388888887</v>
      </c>
      <c r="F320" s="19">
        <v>0.28289367088742273</v>
      </c>
      <c r="G320" s="19">
        <v>4.616752933892499E-05</v>
      </c>
      <c r="H320" s="19">
        <v>0.0015298254722010734</v>
      </c>
      <c r="I320" s="19">
        <f t="shared" si="4"/>
        <v>0.2828900695586459</v>
      </c>
      <c r="J320" s="18">
        <f>IF(E320&lt;&gt;0,10000*((F320/K!$F$14)-1),"")+0.8</f>
        <v>4.642880188933417</v>
      </c>
      <c r="K320" s="18">
        <f>IF(E320&lt;&gt;0,10000*((F320/K!$F$14)-1)-10000*(((F320-G320)/K!$F$14)-1),"")</f>
        <v>1.6326017765777578</v>
      </c>
      <c r="L320" s="18">
        <f>IF(E320&lt;&gt;0,10000*((I320/(K!$F$14-(K!$E$14*(EXP((1000000*M320)*1.867*10^-11)-1))))-1),"")+0.8</f>
        <v>7.314423075529851</v>
      </c>
      <c r="M320" s="35">
        <v>125.94063672497448</v>
      </c>
      <c r="N320" s="26"/>
      <c r="P320" s="2"/>
    </row>
    <row r="321" spans="1:16" ht="12.75">
      <c r="A321" t="s">
        <v>104</v>
      </c>
      <c r="B321" s="21">
        <v>57</v>
      </c>
      <c r="C321" s="18" t="s">
        <v>391</v>
      </c>
      <c r="D321" s="18">
        <v>25.57008005501756</v>
      </c>
      <c r="E321" s="18">
        <v>2.005706467383512</v>
      </c>
      <c r="F321" s="19">
        <v>0.28276610616111586</v>
      </c>
      <c r="G321" s="19">
        <v>4.426657452008569E-05</v>
      </c>
      <c r="H321" s="19">
        <v>0.0016117184153943834</v>
      </c>
      <c r="I321" s="19">
        <f t="shared" si="4"/>
        <v>0.2827622203475325</v>
      </c>
      <c r="J321" s="18">
        <f>IF(E321&lt;&gt;0,10000*((F321/K!$F$14)-1),"")+0.8</f>
        <v>0.1318655910268245</v>
      </c>
      <c r="K321" s="18">
        <f>IF(E321&lt;&gt;0,10000*((F321/K!$F$14)-1)-10000*(((F321-G321)/K!$F$14)-1),"")</f>
        <v>1.5653791580216847</v>
      </c>
      <c r="L321" s="18">
        <f>IF(E321&lt;&gt;0,10000*((I321/(K!$F$14-(K!$E$14*(EXP((1000000*M321)*1.867*10^-11)-1))))-1),"")+0.8</f>
        <v>2.85972061004811</v>
      </c>
      <c r="M321" s="35">
        <v>128.98091824635017</v>
      </c>
      <c r="N321" s="26"/>
      <c r="P321" s="2"/>
    </row>
    <row r="322" spans="1:16" ht="12.75">
      <c r="A322" t="s">
        <v>104</v>
      </c>
      <c r="B322" s="21">
        <v>58</v>
      </c>
      <c r="C322" s="18" t="s">
        <v>392</v>
      </c>
      <c r="D322" s="18">
        <v>20.113021959998466</v>
      </c>
      <c r="E322" s="18">
        <v>2.041058219354838</v>
      </c>
      <c r="F322" s="19">
        <v>0.2826502757999925</v>
      </c>
      <c r="G322" s="19">
        <v>5.151455413119876E-05</v>
      </c>
      <c r="H322" s="19">
        <v>0.0012034571821350265</v>
      </c>
      <c r="I322" s="19">
        <f t="shared" si="4"/>
        <v>0.28264663735317563</v>
      </c>
      <c r="J322" s="18">
        <f>IF(E322&lt;&gt;0,10000*((F322/K!$F$14)-1),"")+0.8</f>
        <v>-3.9641918774854465</v>
      </c>
      <c r="K322" s="18">
        <f>IF(E322&lt;&gt;0,10000*((F322/K!$F$14)-1)-10000*(((F322-G322)/K!$F$14)-1),"")</f>
        <v>1.8216862326936312</v>
      </c>
      <c r="L322" s="18">
        <f>IF(E322&lt;&gt;0,10000*((I322/(K!$F$14-(K!$E$14*(EXP((1000000*M322)*1.867*10^-11)-1))))-1),"")+0.8</f>
        <v>-0.5010596097429161</v>
      </c>
      <c r="M322" s="35">
        <v>161.69082917752274</v>
      </c>
      <c r="N322" s="26"/>
      <c r="P322" s="2"/>
    </row>
    <row r="323" spans="1:16" ht="12.75">
      <c r="A323" t="s">
        <v>104</v>
      </c>
      <c r="B323" s="21">
        <v>59</v>
      </c>
      <c r="C323" s="18" t="s">
        <v>393</v>
      </c>
      <c r="D323" s="18">
        <v>42.77355432347396</v>
      </c>
      <c r="E323" s="18">
        <v>1.9537110207885309</v>
      </c>
      <c r="F323" s="19">
        <v>0.2825857502516479</v>
      </c>
      <c r="G323" s="19">
        <v>4.9034304521058264E-05</v>
      </c>
      <c r="H323" s="19">
        <v>0.0026723972783759668</v>
      </c>
      <c r="I323" s="19">
        <f t="shared" si="4"/>
        <v>0.28257719009800014</v>
      </c>
      <c r="J323" s="18">
        <f>IF(E323&lt;&gt;0,10000*((F323/K!$F$14)-1),"")+0.8</f>
        <v>-6.245980103332905</v>
      </c>
      <c r="K323" s="18">
        <f>IF(E323&lt;&gt;0,10000*((F323/K!$F$14)-1)-10000*(((F323-G323)/K!$F$14)-1),"")</f>
        <v>1.7339782704561824</v>
      </c>
      <c r="L323" s="18">
        <f>IF(E323&lt;&gt;0,10000*((I323/(K!$F$14-(K!$E$14*(EXP((1000000*M323)*1.867*10^-11)-1))))-1),"")+0.8</f>
        <v>-2.7440846325862642</v>
      </c>
      <c r="M323" s="35">
        <v>171.29377770645078</v>
      </c>
      <c r="N323" s="26"/>
      <c r="P323" s="2"/>
    </row>
    <row r="324" spans="1:16" ht="12.75">
      <c r="A324" t="s">
        <v>104</v>
      </c>
      <c r="B324" s="21">
        <v>60</v>
      </c>
      <c r="C324" s="18" t="s">
        <v>394</v>
      </c>
      <c r="D324" s="18">
        <v>49.67270773475223</v>
      </c>
      <c r="E324" s="18">
        <v>2.007758789964157</v>
      </c>
      <c r="F324" s="19">
        <v>0.28243649329446285</v>
      </c>
      <c r="G324" s="19">
        <v>4.5318580665641325E-05</v>
      </c>
      <c r="H324" s="19">
        <v>0.002815249865175686</v>
      </c>
      <c r="I324" s="19">
        <f t="shared" si="4"/>
        <v>0.28242698001198013</v>
      </c>
      <c r="J324" s="18">
        <f>IF(E324&lt;&gt;0,10000*((F324/K!$F$14)-1),"")+0.8</f>
        <v>-11.524087399867566</v>
      </c>
      <c r="K324" s="18">
        <f>IF(E324&lt;&gt;0,10000*((F324/K!$F$14)-1)-10000*(((F324-G324)/K!$F$14)-1),"")</f>
        <v>1.6025807827724226</v>
      </c>
      <c r="L324" s="18">
        <f>IF(E324&lt;&gt;0,10000*((I324/(K!$F$14-(K!$E$14*(EXP((1000000*M324)*1.867*10^-11)-1))))-1),"")+0.8</f>
        <v>-7.848874088158509</v>
      </c>
      <c r="M324" s="35">
        <v>180.69093960246073</v>
      </c>
      <c r="N324" s="26"/>
      <c r="P324" s="2"/>
    </row>
    <row r="325" spans="1:16" ht="12.75">
      <c r="A325" t="s">
        <v>104</v>
      </c>
      <c r="B325" s="21">
        <v>61</v>
      </c>
      <c r="C325" s="18" t="s">
        <v>395</v>
      </c>
      <c r="D325" s="18">
        <v>29.305938317150133</v>
      </c>
      <c r="E325" s="18">
        <v>2.3116882456989245</v>
      </c>
      <c r="F325" s="19">
        <v>0.28248921517891457</v>
      </c>
      <c r="G325" s="19">
        <v>3.5397707196526105E-05</v>
      </c>
      <c r="H325" s="19">
        <v>0.0019525009797863955</v>
      </c>
      <c r="I325" s="19">
        <f aca="true" t="shared" si="5" ref="I325:I388">IF(E325&lt;&gt;0,F325-(H325*(EXP((1000000*M325)*1.867*10^-11)-1)),"")</f>
        <v>0.282482565221847</v>
      </c>
      <c r="J325" s="18">
        <f>IF(E325&lt;&gt;0,10000*((F325/K!$F$14)-1),"")+0.8</f>
        <v>-9.659706882806063</v>
      </c>
      <c r="K325" s="18">
        <f>IF(E325&lt;&gt;0,10000*((F325/K!$F$14)-1)-10000*(((F325-G325)/K!$F$14)-1),"")</f>
        <v>1.2517533531319902</v>
      </c>
      <c r="L325" s="18">
        <f>IF(E325&lt;&gt;0,10000*((I325/(K!$F$14-(K!$E$14*(EXP((1000000*M325)*1.867*10^-11)-1))))-1),"")+0.8</f>
        <v>-5.8507694447071055</v>
      </c>
      <c r="M325" s="35">
        <v>182.11458814586385</v>
      </c>
      <c r="N325" s="26"/>
      <c r="P325" s="2"/>
    </row>
    <row r="326" spans="1:16" ht="12.75">
      <c r="A326" t="s">
        <v>104</v>
      </c>
      <c r="B326" s="21">
        <v>62</v>
      </c>
      <c r="C326" s="18" t="s">
        <v>396</v>
      </c>
      <c r="D326" s="18">
        <v>38.156423001293426</v>
      </c>
      <c r="E326" s="18">
        <v>1.8925531922939072</v>
      </c>
      <c r="F326" s="19">
        <v>0.28248840906303996</v>
      </c>
      <c r="G326" s="19">
        <v>4.56874772218175E-05</v>
      </c>
      <c r="H326" s="19">
        <v>0.0021708872480335475</v>
      </c>
      <c r="I326" s="19">
        <f t="shared" si="5"/>
        <v>0.2824808023008711</v>
      </c>
      <c r="J326" s="18">
        <f>IF(E326&lt;&gt;0,10000*((F326/K!$F$14)-1),"")+0.8</f>
        <v>-9.68821319942883</v>
      </c>
      <c r="K326" s="18">
        <f>IF(E326&lt;&gt;0,10000*((F326/K!$F$14)-1)-10000*(((F326-G326)/K!$F$14)-1),"")</f>
        <v>1.6156259073796253</v>
      </c>
      <c r="L326" s="18">
        <f>IF(E326&lt;&gt;0,10000*((I326/(K!$F$14-(K!$E$14*(EXP((1000000*M326)*1.867*10^-11)-1))))-1),"")+0.8</f>
        <v>-5.796579637783151</v>
      </c>
      <c r="M326" s="35">
        <v>187.3520630334264</v>
      </c>
      <c r="N326" s="26"/>
      <c r="P326" s="2"/>
    </row>
    <row r="327" spans="1:16" ht="12.75">
      <c r="A327" t="s">
        <v>104</v>
      </c>
      <c r="B327" s="21">
        <v>63</v>
      </c>
      <c r="C327" s="18" t="s">
        <v>397</v>
      </c>
      <c r="D327" s="18">
        <v>9.006943194486752</v>
      </c>
      <c r="E327" s="18">
        <v>1.9586522720430113</v>
      </c>
      <c r="F327" s="19">
        <v>0.28245922241761645</v>
      </c>
      <c r="G327" s="19">
        <v>4.5195230369768214E-05</v>
      </c>
      <c r="H327" s="19">
        <v>0.000567267186239453</v>
      </c>
      <c r="I327" s="19">
        <f t="shared" si="5"/>
        <v>0.2824562506956421</v>
      </c>
      <c r="J327" s="18">
        <f>IF(E327&lt;&gt;0,10000*((F327/K!$F$14)-1),"")+0.8</f>
        <v>-10.720327541544306</v>
      </c>
      <c r="K327" s="18">
        <f>IF(E327&lt;&gt;0,10000*((F327/K!$F$14)-1)-10000*(((F327-G327)/K!$F$14)-1),"")</f>
        <v>1.5982188012009235</v>
      </c>
      <c r="L327" s="18">
        <f>IF(E327&lt;&gt;0,10000*((I327/(K!$F$14-(K!$E$14*(EXP((1000000*M327)*1.867*10^-11)-1))))-1),"")+0.8</f>
        <v>-4.604294161601708</v>
      </c>
      <c r="M327" s="35">
        <v>279.8601800758397</v>
      </c>
      <c r="N327" s="26"/>
      <c r="P327" s="2"/>
    </row>
    <row r="328" spans="1:16" ht="12.75">
      <c r="A328" t="s">
        <v>104</v>
      </c>
      <c r="B328" s="21">
        <v>64</v>
      </c>
      <c r="C328" s="18" t="s">
        <v>398</v>
      </c>
      <c r="D328" s="18">
        <v>13.590926749260403</v>
      </c>
      <c r="E328" s="18">
        <v>1.993927543189964</v>
      </c>
      <c r="F328" s="19">
        <v>0.2824179868247669</v>
      </c>
      <c r="G328" s="19">
        <v>4.140105930610868E-05</v>
      </c>
      <c r="H328" s="19">
        <v>0.0008432998486923193</v>
      </c>
      <c r="I328" s="19">
        <f t="shared" si="5"/>
        <v>0.28241346251649</v>
      </c>
      <c r="J328" s="18">
        <f>IF(E328&lt;&gt;0,10000*((F328/K!$F$14)-1),"")+0.8</f>
        <v>-12.178523444777678</v>
      </c>
      <c r="K328" s="18">
        <f>IF(E328&lt;&gt;0,10000*((F328/K!$F$14)-1)-10000*(((F328-G328)/K!$F$14)-1),"")</f>
        <v>1.4640472198346188</v>
      </c>
      <c r="L328" s="18">
        <f>IF(E328&lt;&gt;0,10000*((I328/(K!$F$14-(K!$E$14*(EXP((1000000*M328)*1.867*10^-11)-1))))-1),"")+0.8</f>
        <v>-5.968227012521333</v>
      </c>
      <c r="M328" s="35">
        <v>286.59159440424474</v>
      </c>
      <c r="N328" s="26"/>
      <c r="P328" s="2"/>
    </row>
    <row r="329" spans="1:16" ht="12.75">
      <c r="A329" t="s">
        <v>104</v>
      </c>
      <c r="B329" s="21">
        <v>65</v>
      </c>
      <c r="C329" s="18" t="s">
        <v>399</v>
      </c>
      <c r="D329" s="18">
        <v>36.77471489740138</v>
      </c>
      <c r="E329" s="18">
        <v>1.9496285008960568</v>
      </c>
      <c r="F329" s="19">
        <v>0.2825121766556987</v>
      </c>
      <c r="G329" s="19">
        <v>5.9592555052419914E-05</v>
      </c>
      <c r="H329" s="19">
        <v>0.0019647422128679275</v>
      </c>
      <c r="I329" s="19">
        <f t="shared" si="5"/>
        <v>0.28250131899902015</v>
      </c>
      <c r="J329" s="18">
        <f>IF(E329&lt;&gt;0,10000*((F329/K!$F$14)-1),"")+0.8</f>
        <v>-8.84773040653788</v>
      </c>
      <c r="K329" s="18">
        <f>IF(E329&lt;&gt;0,10000*((F329/K!$F$14)-1)-10000*(((F329-G329)/K!$F$14)-1),"")</f>
        <v>2.1073449812558653</v>
      </c>
      <c r="L329" s="18">
        <f>IF(E329&lt;&gt;0,10000*((I329/(K!$F$14-(K!$E$14*(EXP((1000000*M329)*1.867*10^-11)-1))))-1),"")+0.8</f>
        <v>-2.667772012003545</v>
      </c>
      <c r="M329" s="35">
        <v>295.18137745250317</v>
      </c>
      <c r="N329" s="26"/>
      <c r="P329" s="2"/>
    </row>
    <row r="330" spans="1:16" ht="12.75">
      <c r="A330" t="s">
        <v>104</v>
      </c>
      <c r="B330" s="21">
        <v>66</v>
      </c>
      <c r="C330" s="18" t="s">
        <v>400</v>
      </c>
      <c r="D330" s="18">
        <v>1.690282147625403</v>
      </c>
      <c r="E330" s="18">
        <v>2.2140376786738343</v>
      </c>
      <c r="F330" s="19">
        <v>0.2824348109769882</v>
      </c>
      <c r="G330" s="19">
        <v>4.885284886764638E-05</v>
      </c>
      <c r="H330" s="19">
        <v>8.732650363135434E-05</v>
      </c>
      <c r="I330" s="19">
        <f t="shared" si="5"/>
        <v>0.28243430651128437</v>
      </c>
      <c r="J330" s="18">
        <f>IF(E330&lt;&gt;0,10000*((F330/K!$F$14)-1),"")+0.8</f>
        <v>-11.58357844340454</v>
      </c>
      <c r="K330" s="18">
        <f>IF(E330&lt;&gt;0,10000*((F330/K!$F$14)-1)-10000*(((F330-G330)/K!$F$14)-1),"")</f>
        <v>1.7275615350043072</v>
      </c>
      <c r="L330" s="18">
        <f>IF(E330&lt;&gt;0,10000*((I330/(K!$F$14-(K!$E$14*(EXP((1000000*M330)*1.867*10^-11)-1))))-1),"")+0.8</f>
        <v>-4.741360120837613</v>
      </c>
      <c r="M330" s="35">
        <v>308.52463954222816</v>
      </c>
      <c r="N330" s="26"/>
      <c r="P330" s="2"/>
    </row>
    <row r="331" spans="1:16" ht="12.75">
      <c r="A331" t="s">
        <v>104</v>
      </c>
      <c r="B331" s="21">
        <v>67</v>
      </c>
      <c r="C331" s="18" t="s">
        <v>401</v>
      </c>
      <c r="D331" s="18">
        <v>10.780853469383285</v>
      </c>
      <c r="E331" s="18">
        <v>2.3246263019713265</v>
      </c>
      <c r="F331" s="19">
        <v>0.28265458495930323</v>
      </c>
      <c r="G331" s="19">
        <v>4.756519004120405E-05</v>
      </c>
      <c r="H331" s="19">
        <v>0.0006288309260403493</v>
      </c>
      <c r="I331" s="19">
        <f t="shared" si="5"/>
        <v>0.2826507892160844</v>
      </c>
      <c r="J331" s="18">
        <f>IF(E331&lt;&gt;0,10000*((F331/K!$F$14)-1),"")+0.8</f>
        <v>-3.811808996120015</v>
      </c>
      <c r="K331" s="18">
        <f>IF(E331&lt;&gt;0,10000*((F331/K!$F$14)-1)-10000*(((F331-G331)/K!$F$14)-1),"")</f>
        <v>1.6820266294592656</v>
      </c>
      <c r="L331" s="18">
        <f>IF(E331&lt;&gt;0,10000*((I331/(K!$F$14-(K!$E$14*(EXP((1000000*M331)*1.867*10^-11)-1))))-1),"")+0.8</f>
        <v>3.2277968842389972</v>
      </c>
      <c r="M331" s="35">
        <v>322.33774046971945</v>
      </c>
      <c r="N331" s="26"/>
      <c r="P331" s="2"/>
    </row>
    <row r="332" spans="1:16" ht="12.75">
      <c r="A332" t="s">
        <v>104</v>
      </c>
      <c r="B332" s="21">
        <v>68</v>
      </c>
      <c r="C332" s="18" t="s">
        <v>402</v>
      </c>
      <c r="D332" s="18">
        <v>16.701564274273014</v>
      </c>
      <c r="E332" s="18">
        <v>1.7765637820788525</v>
      </c>
      <c r="F332" s="19">
        <v>0.28255528765978166</v>
      </c>
      <c r="G332" s="19">
        <v>4.403404426162643E-05</v>
      </c>
      <c r="H332" s="19">
        <v>0.0010013087237862703</v>
      </c>
      <c r="I332" s="19">
        <f t="shared" si="5"/>
        <v>0.28254840309382306</v>
      </c>
      <c r="J332" s="18">
        <f>IF(E332&lt;&gt;0,10000*((F332/K!$F$14)-1),"")+0.8</f>
        <v>-7.323215171185194</v>
      </c>
      <c r="K332" s="18">
        <f>IF(E332&lt;&gt;0,10000*((F332/K!$F$14)-1)-10000*(((F332-G332)/K!$F$14)-1),"")</f>
        <v>1.5571562940608352</v>
      </c>
      <c r="L332" s="18">
        <f>IF(E332&lt;&gt;0,10000*((I332/(K!$F$14-(K!$E$14*(EXP((1000000*M332)*1.867*10^-11)-1))))-1),"")+0.8</f>
        <v>0.6025924069555704</v>
      </c>
      <c r="M332" s="35">
        <v>367.007970644798</v>
      </c>
      <c r="N332" s="20"/>
      <c r="P332" s="2"/>
    </row>
    <row r="333" spans="1:16" ht="12.75">
      <c r="A333" t="s">
        <v>104</v>
      </c>
      <c r="B333" s="21">
        <v>69</v>
      </c>
      <c r="C333" s="18" t="s">
        <v>403</v>
      </c>
      <c r="D333" s="18">
        <v>6.7157337892468405</v>
      </c>
      <c r="E333" s="18">
        <v>1.4715551066308241</v>
      </c>
      <c r="F333" s="19">
        <v>0.28276795565394364</v>
      </c>
      <c r="G333" s="19">
        <v>5.36766162407624E-05</v>
      </c>
      <c r="H333" s="19">
        <v>0.000423128868478127</v>
      </c>
      <c r="I333" s="19">
        <f t="shared" si="5"/>
        <v>0.28276488910076475</v>
      </c>
      <c r="J333" s="18">
        <f>IF(E333&lt;&gt;0,10000*((F333/K!$F$14)-1),"")+0.8</f>
        <v>0.19726838211417896</v>
      </c>
      <c r="K333" s="18">
        <f>IF(E333&lt;&gt;0,10000*((F333/K!$F$14)-1)-10000*(((F333-G333)/K!$F$14)-1),"")</f>
        <v>1.8981422720709684</v>
      </c>
      <c r="L333" s="18">
        <f>IF(E333&lt;&gt;0,10000*((I333/(K!$F$14-(K!$E$14*(EXP((1000000*M333)*1.867*10^-11)-1))))-1),"")+0.8</f>
        <v>8.706777890656081</v>
      </c>
      <c r="M333" s="35">
        <v>386.78045552805816</v>
      </c>
      <c r="N333" s="23"/>
      <c r="P333" s="2"/>
    </row>
    <row r="334" spans="1:16" ht="12.75">
      <c r="A334" t="s">
        <v>104</v>
      </c>
      <c r="B334" s="21">
        <v>70</v>
      </c>
      <c r="C334" s="18" t="s">
        <v>404</v>
      </c>
      <c r="D334" s="18">
        <v>13.751519529744066</v>
      </c>
      <c r="E334" s="18">
        <v>1.740077959856631</v>
      </c>
      <c r="F334" s="19">
        <v>0.28261520753784575</v>
      </c>
      <c r="G334" s="19">
        <v>6.044407369283868E-05</v>
      </c>
      <c r="H334" s="19">
        <v>0.0008539150652029762</v>
      </c>
      <c r="I334" s="19">
        <f t="shared" si="5"/>
        <v>0.28261021539264186</v>
      </c>
      <c r="J334" s="18">
        <f>IF(E334&lt;&gt;0,10000*((F334/K!$F$14)-1),"")+0.8</f>
        <v>-5.204295212060917</v>
      </c>
      <c r="K334" s="18">
        <f>IF(E334&lt;&gt;0,10000*((F334/K!$F$14)-1)-10000*(((F334-G334)/K!$F$14)-1),"")</f>
        <v>2.137456855660913</v>
      </c>
      <c r="L334" s="18">
        <f>IF(E334&lt;&gt;0,10000*((I334/(K!$F$14-(K!$E$14*(EXP((1000000*M334)*1.867*10^-11)-1))))-1),"")+0.8</f>
        <v>1.5660323725766638</v>
      </c>
      <c r="M334" s="35">
        <v>312.22078692671215</v>
      </c>
      <c r="N334" s="23"/>
      <c r="P334" s="2"/>
    </row>
    <row r="335" spans="1:16" ht="12.75">
      <c r="A335" t="s">
        <v>104</v>
      </c>
      <c r="B335" s="21">
        <v>71</v>
      </c>
      <c r="C335" s="18" t="s">
        <v>405</v>
      </c>
      <c r="D335" s="18">
        <v>0.8703749541080253</v>
      </c>
      <c r="E335" s="18">
        <v>2.2648463508960583</v>
      </c>
      <c r="F335" s="19">
        <v>0.2823220186853678</v>
      </c>
      <c r="G335" s="19">
        <v>4.576569837682363E-05</v>
      </c>
      <c r="H335" s="19">
        <v>4.103274142886282E-05</v>
      </c>
      <c r="I335" s="19">
        <f t="shared" si="5"/>
        <v>0.2823215814353036</v>
      </c>
      <c r="J335" s="18">
        <f>IF(E335&lt;&gt;0,10000*((F335/K!$F$14)-1),"")+0.8</f>
        <v>-15.572202013267276</v>
      </c>
      <c r="K335" s="18">
        <f>IF(E335&lt;&gt;0,10000*((F335/K!$F$14)-1)-10000*(((F335-G335)/K!$F$14)-1),"")</f>
        <v>1.61839200724323</v>
      </c>
      <c r="L335" s="18">
        <f>IF(E335&lt;&gt;0,10000*((I335/(K!$F$14-(K!$E$14*(EXP((1000000*M335)*1.867*10^-11)-1))))-1),"")+0.8</f>
        <v>-2.930972854240067</v>
      </c>
      <c r="M335" s="35">
        <v>567.7423498908751</v>
      </c>
      <c r="N335" s="23"/>
      <c r="P335" s="2"/>
    </row>
    <row r="336" spans="1:16" ht="12.75">
      <c r="A336" t="s">
        <v>104</v>
      </c>
      <c r="B336" s="21">
        <v>72</v>
      </c>
      <c r="C336" s="18" t="s">
        <v>406</v>
      </c>
      <c r="D336" s="18">
        <v>10.958896498898666</v>
      </c>
      <c r="E336" s="18">
        <v>1.9447816623655922</v>
      </c>
      <c r="F336" s="19">
        <v>0.28138056999691796</v>
      </c>
      <c r="G336" s="19">
        <v>4.595704840720453E-05</v>
      </c>
      <c r="H336" s="19">
        <v>0.0006484503273447386</v>
      </c>
      <c r="I336" s="19">
        <f t="shared" si="5"/>
        <v>0.28135443477459077</v>
      </c>
      <c r="J336" s="18">
        <f>IF(E336&lt;&gt;0,10000*((F336/K!$F$14)-1),"")+0.8</f>
        <v>-48.864232653148235</v>
      </c>
      <c r="K336" s="18">
        <f>IF(E336&lt;&gt;0,10000*((F336/K!$F$14)-1)-10000*(((F336-G336)/K!$F$14)-1),"")</f>
        <v>1.6251586331383905</v>
      </c>
      <c r="L336" s="18">
        <f>IF(E336&lt;&gt;0,10000*((I336/(K!$F$14-(K!$E$14*(EXP((1000000*M336)*1.867*10^-11)-1))))-1),"")+0.8</f>
        <v>-1.9128042800295126</v>
      </c>
      <c r="M336" s="35">
        <v>2116.395137563004</v>
      </c>
      <c r="N336" s="23"/>
      <c r="P336" s="2"/>
    </row>
    <row r="337" spans="13:16" ht="12.75">
      <c r="P337" s="2"/>
    </row>
    <row r="338" spans="1:16" ht="12.75">
      <c r="A338" t="s">
        <v>108</v>
      </c>
      <c r="B338" s="21">
        <v>363</v>
      </c>
      <c r="C338" s="18" t="s">
        <v>198</v>
      </c>
      <c r="D338" s="18">
        <v>27.913538819469572</v>
      </c>
      <c r="E338" s="18">
        <v>1.9223049754480286</v>
      </c>
      <c r="F338" s="19">
        <v>0.28268080130380124</v>
      </c>
      <c r="G338" s="19">
        <v>5.043343313540733E-05</v>
      </c>
      <c r="H338" s="19">
        <v>0.001681594115326038</v>
      </c>
      <c r="I338" s="19">
        <f t="shared" si="5"/>
        <v>0.28268052516891135</v>
      </c>
      <c r="J338" s="18">
        <f>IF(E338&lt;&gt;0,10000*((F338/K!$F$14)-1),"")+0.8</f>
        <v>-2.8847320826338683</v>
      </c>
      <c r="K338" s="18">
        <f>IF(E338&lt;&gt;0,10000*((F338/K!$F$14)-1)-10000*(((F338-G338)/K!$F$14)-1),"")</f>
        <v>1.783455032460246</v>
      </c>
      <c r="L338" s="18">
        <f>IF(E338&lt;&gt;0,10000*((I338/(K!$F$14-(K!$E$14*(EXP((1000000*M338)*1.867*10^-11)-1))))-1),"")+0.8</f>
        <v>-2.6994536308929904</v>
      </c>
      <c r="M338" s="35">
        <v>8.794681810097307</v>
      </c>
      <c r="N338" s="20"/>
      <c r="P338" s="2"/>
    </row>
    <row r="339" spans="1:16" ht="12.75">
      <c r="A339" t="s">
        <v>108</v>
      </c>
      <c r="B339" s="21">
        <v>364</v>
      </c>
      <c r="C339" s="18" t="s">
        <v>199</v>
      </c>
      <c r="D339" s="18">
        <v>12.27846758601936</v>
      </c>
      <c r="E339" s="18">
        <v>2.1843461632616483</v>
      </c>
      <c r="F339" s="19">
        <v>0.28292836666058213</v>
      </c>
      <c r="G339" s="19">
        <v>3.245463187750119E-05</v>
      </c>
      <c r="H339" s="19">
        <v>0.0007933057190316662</v>
      </c>
      <c r="I339" s="19">
        <f t="shared" si="5"/>
        <v>0.2829281596742082</v>
      </c>
      <c r="J339" s="18">
        <f>IF(E339&lt;&gt;0,10000*((F339/K!$F$14)-1),"")+0.8</f>
        <v>5.869811361355647</v>
      </c>
      <c r="K339" s="18">
        <f>IF(E339&lt;&gt;0,10000*((F339/K!$F$14)-1)-10000*(((F339-G339)/K!$F$14)-1),"")</f>
        <v>1.1476786914954573</v>
      </c>
      <c r="L339" s="18">
        <f>IF(E339&lt;&gt;0,10000*((I339/(K!$F$14-(K!$E$14*(EXP((1000000*M339)*1.867*10^-11)-1))))-1),"")+0.8</f>
        <v>6.172674335286653</v>
      </c>
      <c r="M339" s="35">
        <v>13.973339220890317</v>
      </c>
      <c r="N339" s="20"/>
      <c r="P339" s="2"/>
    </row>
    <row r="340" spans="1:16" ht="12.75">
      <c r="A340" t="s">
        <v>108</v>
      </c>
      <c r="B340" s="21">
        <v>365</v>
      </c>
      <c r="C340" s="18" t="s">
        <v>200</v>
      </c>
      <c r="D340" s="18">
        <v>32.72614226936432</v>
      </c>
      <c r="E340" s="18">
        <v>2.4784692995071684</v>
      </c>
      <c r="F340" s="19">
        <v>0.282492115715828</v>
      </c>
      <c r="G340" s="19">
        <v>3.740022157387055E-05</v>
      </c>
      <c r="H340" s="19">
        <v>0.0018596224669258756</v>
      </c>
      <c r="I340" s="19">
        <f t="shared" si="5"/>
        <v>0.2824868644716207</v>
      </c>
      <c r="J340" s="18">
        <f>IF(E340&lt;&gt;0,10000*((F340/K!$F$14)-1),"")+0.8</f>
        <v>-9.55713648786185</v>
      </c>
      <c r="K340" s="18">
        <f>IF(E340&lt;&gt;0,10000*((F340/K!$F$14)-1)-10000*(((F340-G340)/K!$F$14)-1),"")</f>
        <v>1.3225673771199986</v>
      </c>
      <c r="L340" s="18">
        <f>IF(E340&lt;&gt;0,10000*((I340/(K!$F$14-(K!$E$14*(EXP((1000000*M340)*1.867*10^-11)-1))))-1),"")+0.8</f>
        <v>-6.390031426690391</v>
      </c>
      <c r="M340" s="35">
        <v>151.03606004340267</v>
      </c>
      <c r="N340" s="20"/>
      <c r="P340" s="2"/>
    </row>
    <row r="341" spans="1:16" ht="12.75">
      <c r="A341" t="s">
        <v>108</v>
      </c>
      <c r="B341" s="21">
        <v>366</v>
      </c>
      <c r="C341" s="18" t="s">
        <v>432</v>
      </c>
      <c r="D341" s="18">
        <v>30.604171796353913</v>
      </c>
      <c r="E341" s="18">
        <v>2.229241067204301</v>
      </c>
      <c r="F341" s="19">
        <v>0.2827051457978695</v>
      </c>
      <c r="G341" s="19">
        <v>3.8497355449888335E-05</v>
      </c>
      <c r="H341" s="19">
        <v>0.001921688684167972</v>
      </c>
      <c r="I341" s="19">
        <f t="shared" si="5"/>
        <v>0.2827021680275005</v>
      </c>
      <c r="J341" s="18">
        <f>IF(E341&lt;&gt;0,10000*((F341/K!$F$14)-1),"")+0.8</f>
        <v>-2.0238485821574512</v>
      </c>
      <c r="K341" s="18">
        <f>IF(E341&lt;&gt;0,10000*((F341/K!$F$14)-1)-10000*(((F341-G341)/K!$F$14)-1),"")</f>
        <v>1.3613648337018613</v>
      </c>
      <c r="L341" s="18">
        <f>IF(E341&lt;&gt;0,10000*((I341/(K!$F$14-(K!$E$14*(EXP((1000000*M341)*1.867*10^-11)-1))))-1),"")+0.8</f>
        <v>-0.2881924171224355</v>
      </c>
      <c r="M341" s="35">
        <v>82.93304050245663</v>
      </c>
      <c r="N341" s="20"/>
      <c r="P341" s="2"/>
    </row>
    <row r="342" spans="1:16" ht="12.75">
      <c r="A342" t="s">
        <v>108</v>
      </c>
      <c r="B342" s="21">
        <v>367</v>
      </c>
      <c r="C342" s="18" t="s">
        <v>433</v>
      </c>
      <c r="D342" s="18">
        <v>27.118967993440698</v>
      </c>
      <c r="E342" s="18">
        <v>1.6365032321684583</v>
      </c>
      <c r="F342" s="19">
        <v>0.2829428150088998</v>
      </c>
      <c r="G342" s="19">
        <v>5.476939284019708E-05</v>
      </c>
      <c r="H342" s="19">
        <v>0.0016253340308897471</v>
      </c>
      <c r="I342" s="19">
        <f t="shared" si="5"/>
        <v>0.2829402866512019</v>
      </c>
      <c r="J342" s="18">
        <f>IF(E342&lt;&gt;0,10000*((F342/K!$F$14)-1),"")+0.8</f>
        <v>6.380741867488026</v>
      </c>
      <c r="K342" s="18">
        <f>IF(E342&lt;&gt;0,10000*((F342/K!$F$14)-1)-10000*(((F342-G342)/K!$F$14)-1),"")</f>
        <v>1.9367856442253917</v>
      </c>
      <c r="L342" s="18">
        <f>IF(E342&lt;&gt;0,10000*((I342/(K!$F$14-(K!$E$14*(EXP((1000000*M342)*1.867*10^-11)-1))))-1),"")+0.8</f>
        <v>8.141016487181219</v>
      </c>
      <c r="M342" s="35">
        <v>83.25570352425369</v>
      </c>
      <c r="N342" s="20"/>
      <c r="P342" s="2"/>
    </row>
    <row r="343" spans="1:16" ht="12.75">
      <c r="A343" t="s">
        <v>108</v>
      </c>
      <c r="B343" s="21">
        <v>368</v>
      </c>
      <c r="C343" s="18" t="s">
        <v>434</v>
      </c>
      <c r="D343" s="18">
        <v>20.78174886155845</v>
      </c>
      <c r="E343" s="18">
        <v>2.131569993369175</v>
      </c>
      <c r="F343" s="19">
        <v>0.2827774655608946</v>
      </c>
      <c r="G343" s="19">
        <v>3.868724344135238E-05</v>
      </c>
      <c r="H343" s="19">
        <v>0.0014146908188709128</v>
      </c>
      <c r="I343" s="19">
        <f t="shared" si="5"/>
        <v>0.2827747596577473</v>
      </c>
      <c r="J343" s="18">
        <f>IF(E343&lt;&gt;0,10000*((F343/K!$F$14)-1),"")+0.8</f>
        <v>0.5335629858230544</v>
      </c>
      <c r="K343" s="18">
        <f>IF(E343&lt;&gt;0,10000*((F343/K!$F$14)-1)-10000*(((F343-G343)/K!$F$14)-1),"")</f>
        <v>1.368079758168328</v>
      </c>
      <c r="L343" s="18">
        <f>IF(E343&lt;&gt;0,10000*((I343/(K!$F$14-(K!$E$14*(EXP((1000000*M343)*1.867*10^-11)-1))))-1),"")+0.8</f>
        <v>2.7109652014948074</v>
      </c>
      <c r="M343" s="35">
        <v>102.35083362070779</v>
      </c>
      <c r="N343" s="20"/>
      <c r="P343" s="2"/>
    </row>
    <row r="344" spans="1:16" ht="12.75">
      <c r="A344" t="s">
        <v>108</v>
      </c>
      <c r="B344" s="21">
        <v>369</v>
      </c>
      <c r="C344" s="18" t="s">
        <v>435</v>
      </c>
      <c r="D344" s="18">
        <v>31.758636681932497</v>
      </c>
      <c r="E344" s="18">
        <v>2.296545341935483</v>
      </c>
      <c r="F344" s="19">
        <v>0.28283042184520346</v>
      </c>
      <c r="G344" s="19">
        <v>4.0341037028293306E-05</v>
      </c>
      <c r="H344" s="19">
        <v>0.0018977723086412034</v>
      </c>
      <c r="I344" s="19">
        <f t="shared" si="5"/>
        <v>0.28282652550486115</v>
      </c>
      <c r="J344" s="18">
        <f>IF(E344&lt;&gt;0,10000*((F344/K!$F$14)-1),"")+0.8</f>
        <v>2.406232480628744</v>
      </c>
      <c r="K344" s="18">
        <f>IF(E344&lt;&gt;0,10000*((F344/K!$F$14)-1)-10000*(((F344-G344)/K!$F$14)-1),"")</f>
        <v>1.4265621241671411</v>
      </c>
      <c r="L344" s="18">
        <f>IF(E344&lt;&gt;0,10000*((I344/(K!$F$14-(K!$E$14*(EXP((1000000*M344)*1.867*10^-11)-1))))-1),"")+0.8</f>
        <v>4.708872650577599</v>
      </c>
      <c r="M344" s="35">
        <v>109.85580605913887</v>
      </c>
      <c r="N344" s="20"/>
      <c r="P344" s="2"/>
    </row>
    <row r="345" spans="1:16" ht="12.75">
      <c r="A345" t="s">
        <v>108</v>
      </c>
      <c r="B345" s="21">
        <v>370</v>
      </c>
      <c r="C345" s="18" t="s">
        <v>436</v>
      </c>
      <c r="D345" s="18">
        <v>35.24336320183613</v>
      </c>
      <c r="E345" s="18">
        <v>2.7218529516129033</v>
      </c>
      <c r="F345" s="19">
        <v>0.282608666295003</v>
      </c>
      <c r="G345" s="19">
        <v>2.687319624439649E-05</v>
      </c>
      <c r="H345" s="19">
        <v>0.002103570983516574</v>
      </c>
      <c r="I345" s="19">
        <f t="shared" si="5"/>
        <v>0.28260421690541243</v>
      </c>
      <c r="J345" s="18">
        <f>IF(E345&lt;&gt;0,10000*((F345/K!$F$14)-1),"")+0.8</f>
        <v>-5.435610269180736</v>
      </c>
      <c r="K345" s="18">
        <f>IF(E345&lt;&gt;0,10000*((F345/K!$F$14)-1)-10000*(((F345-G345)/K!$F$14)-1),"")</f>
        <v>0.9503048692260929</v>
      </c>
      <c r="L345" s="18">
        <f>IF(E345&lt;&gt;0,10000*((I345/(K!$F$14-(K!$E$14*(EXP((1000000*M345)*1.867*10^-11)-1))))-1),"")+0.8</f>
        <v>-3.0807324468914663</v>
      </c>
      <c r="M345" s="35">
        <v>113.17227546750638</v>
      </c>
      <c r="N345" s="20"/>
      <c r="P345" s="2"/>
    </row>
    <row r="346" spans="1:16" ht="12.75">
      <c r="A346" t="s">
        <v>108</v>
      </c>
      <c r="B346" s="21">
        <v>371</v>
      </c>
      <c r="C346" s="18" t="s">
        <v>437</v>
      </c>
      <c r="D346" s="18">
        <v>49.84526667766209</v>
      </c>
      <c r="E346" s="18">
        <v>2.128456334229391</v>
      </c>
      <c r="F346" s="19">
        <v>0.28274798042318816</v>
      </c>
      <c r="G346" s="19">
        <v>4.471160248886904E-05</v>
      </c>
      <c r="H346" s="19">
        <v>0.002897739119941272</v>
      </c>
      <c r="I346" s="19">
        <f t="shared" si="5"/>
        <v>0.2827416793238909</v>
      </c>
      <c r="J346" s="18">
        <f>IF(E346&lt;&gt;0,10000*((F346/K!$F$14)-1),"")+0.8</f>
        <v>-0.5091068059423172</v>
      </c>
      <c r="K346" s="18">
        <f>IF(E346&lt;&gt;0,10000*((F346/K!$F$14)-1)-10000*(((F346-G346)/K!$F$14)-1),"")</f>
        <v>1.581116483861944</v>
      </c>
      <c r="L346" s="18">
        <f>IF(E346&lt;&gt;0,10000*((I346/(K!$F$14-(K!$E$14*(EXP((1000000*M346)*1.867*10^-11)-1))))-1),"")+0.8</f>
        <v>1.8520293231386369</v>
      </c>
      <c r="M346" s="35">
        <v>116.3431893148463</v>
      </c>
      <c r="N346" s="20"/>
      <c r="P346" s="2"/>
    </row>
    <row r="347" spans="1:16" ht="12.75">
      <c r="A347" t="s">
        <v>108</v>
      </c>
      <c r="B347" s="21">
        <v>372</v>
      </c>
      <c r="C347" s="18" t="s">
        <v>438</v>
      </c>
      <c r="D347" s="18">
        <v>16.89305846409908</v>
      </c>
      <c r="E347" s="18">
        <v>2.134050321326165</v>
      </c>
      <c r="F347" s="19">
        <v>0.28285502769536625</v>
      </c>
      <c r="G347" s="19">
        <v>4.097950169448495E-05</v>
      </c>
      <c r="H347" s="19">
        <v>0.0012387490814382747</v>
      </c>
      <c r="I347" s="19">
        <f t="shared" si="5"/>
        <v>0.28285142775765915</v>
      </c>
      <c r="J347" s="18">
        <f>IF(E347&lt;&gt;0,10000*((F347/K!$F$14)-1),"")+0.8</f>
        <v>3.27635820026737</v>
      </c>
      <c r="K347" s="18">
        <f>IF(E347&lt;&gt;0,10000*((F347/K!$F$14)-1)-10000*(((F347-G347)/K!$F$14)-1),"")</f>
        <v>1.4491398657812127</v>
      </c>
      <c r="L347" s="18">
        <f>IF(E347&lt;&gt;0,10000*((I347/(K!$F$14-(K!$E$14*(EXP((1000000*M347)*1.867*10^-11)-1))))-1),"")+0.8</f>
        <v>6.604043195933861</v>
      </c>
      <c r="M347" s="35">
        <v>155.4307820168402</v>
      </c>
      <c r="N347" s="20"/>
      <c r="P347" s="2"/>
    </row>
    <row r="348" spans="1:16" ht="12.75">
      <c r="A348" t="s">
        <v>108</v>
      </c>
      <c r="B348" s="21">
        <v>373</v>
      </c>
      <c r="C348" s="18" t="s">
        <v>439</v>
      </c>
      <c r="D348" s="18">
        <v>14.766481512759226</v>
      </c>
      <c r="E348" s="18">
        <v>2.031852337455197</v>
      </c>
      <c r="F348" s="19">
        <v>0.2827105488230959</v>
      </c>
      <c r="G348" s="19">
        <v>3.787112432280863E-05</v>
      </c>
      <c r="H348" s="19">
        <v>0.0009014725710478666</v>
      </c>
      <c r="I348" s="19">
        <f t="shared" si="5"/>
        <v>0.2827085494135685</v>
      </c>
      <c r="J348" s="18">
        <f>IF(E348&lt;&gt;0,10000*((F348/K!$F$14)-1),"")+0.8</f>
        <v>-1.8327838076323217</v>
      </c>
      <c r="K348" s="18">
        <f>IF(E348&lt;&gt;0,10000*((F348/K!$F$14)-1)-10000*(((F348-G348)/K!$F$14)-1),"")</f>
        <v>1.3392197012851437</v>
      </c>
      <c r="L348" s="18">
        <f>IF(E348&lt;&gt;0,10000*((I348/(K!$F$14-(K!$E$14*(EXP((1000000*M348)*1.867*10^-11)-1))))-1),"")+0.8</f>
        <v>0.7318066533715577</v>
      </c>
      <c r="M348" s="35">
        <v>118.66530171328483</v>
      </c>
      <c r="N348" s="20"/>
      <c r="P348" s="2"/>
    </row>
    <row r="349" spans="1:16" ht="12.75">
      <c r="A349" t="s">
        <v>108</v>
      </c>
      <c r="B349" s="21">
        <v>374</v>
      </c>
      <c r="C349" s="18" t="s">
        <v>440</v>
      </c>
      <c r="D349" s="18">
        <v>15.475053245518199</v>
      </c>
      <c r="E349" s="18">
        <v>2.23858793172043</v>
      </c>
      <c r="F349" s="19">
        <v>0.28262561673179887</v>
      </c>
      <c r="G349" s="19">
        <v>3.159781463006581E-05</v>
      </c>
      <c r="H349" s="19">
        <v>0.001066359054142407</v>
      </c>
      <c r="I349" s="19">
        <f t="shared" si="5"/>
        <v>0.2826228699300327</v>
      </c>
      <c r="J349" s="18">
        <f>IF(E349&lt;&gt;0,10000*((F349/K!$F$14)-1),"")+0.8</f>
        <v>-4.836199522646157</v>
      </c>
      <c r="K349" s="18">
        <f>IF(E349&lt;&gt;0,10000*((F349/K!$F$14)-1)-10000*(((F349-G349)/K!$F$14)-1),"")</f>
        <v>1.1173794448104957</v>
      </c>
      <c r="L349" s="18">
        <f>IF(E349&lt;&gt;0,10000*((I349/(K!$F$14-(K!$E$14*(EXP((1000000*M349)*1.867*10^-11)-1))))-1),"")+0.8</f>
        <v>-1.873550367097155</v>
      </c>
      <c r="M349" s="35">
        <v>137.79098214261313</v>
      </c>
      <c r="N349" s="20"/>
      <c r="P349" s="2"/>
    </row>
    <row r="350" spans="1:16" ht="12.75">
      <c r="A350" t="s">
        <v>108</v>
      </c>
      <c r="B350" s="21">
        <v>375</v>
      </c>
      <c r="C350" s="18" t="s">
        <v>441</v>
      </c>
      <c r="D350" s="18">
        <v>16.32844078465759</v>
      </c>
      <c r="E350" s="18">
        <v>2.2830099075268815</v>
      </c>
      <c r="F350" s="19">
        <v>0.28257507322942454</v>
      </c>
      <c r="G350" s="19">
        <v>3.608041296616988E-05</v>
      </c>
      <c r="H350" s="19">
        <v>0.0009634719393962065</v>
      </c>
      <c r="I350" s="19">
        <f t="shared" si="5"/>
        <v>0.28257246985619006</v>
      </c>
      <c r="J350" s="18">
        <f>IF(E350&lt;&gt;0,10000*((F350/K!$F$14)-1),"")+0.8</f>
        <v>-6.623546884575139</v>
      </c>
      <c r="K350" s="18">
        <f>IF(E350&lt;&gt;0,10000*((F350/K!$F$14)-1)-10000*(((F350-G350)/K!$F$14)-1),"")</f>
        <v>1.2758955731795307</v>
      </c>
      <c r="L350" s="18">
        <f>IF(E350&lt;&gt;0,10000*((I350/(K!$F$14-(K!$E$14*(EXP((1000000*M350)*1.867*10^-11)-1))))-1),"")+0.8</f>
        <v>-3.506435242339424</v>
      </c>
      <c r="M350" s="35">
        <v>144.53298044007948</v>
      </c>
      <c r="N350" s="20"/>
      <c r="P350" s="2"/>
    </row>
    <row r="351" spans="1:16" ht="12.75">
      <c r="A351" t="s">
        <v>108</v>
      </c>
      <c r="B351" s="21">
        <v>376</v>
      </c>
      <c r="C351" s="18" t="s">
        <v>442</v>
      </c>
      <c r="D351" s="18">
        <v>23.134328999059193</v>
      </c>
      <c r="E351" s="18">
        <v>2.45086226577061</v>
      </c>
      <c r="F351" s="19">
        <v>0.2827118167764468</v>
      </c>
      <c r="G351" s="19">
        <v>3.539146674932889E-05</v>
      </c>
      <c r="H351" s="19">
        <v>0.0015830347886696546</v>
      </c>
      <c r="I351" s="19">
        <f t="shared" si="5"/>
        <v>0.2827066317142916</v>
      </c>
      <c r="J351" s="18">
        <f>IF(E351&lt;&gt;0,10000*((F351/K!$F$14)-1),"")+0.8</f>
        <v>-1.7879457380417747</v>
      </c>
      <c r="K351" s="18">
        <f>IF(E351&lt;&gt;0,10000*((F351/K!$F$14)-1)-10000*(((F351-G351)/K!$F$14)-1),"")</f>
        <v>1.251532674975131</v>
      </c>
      <c r="L351" s="18">
        <f>IF(E351&lt;&gt;0,10000*((I351/(K!$F$14-(K!$E$14*(EXP((1000000*M351)*1.867*10^-11)-1))))-1),"")+0.8</f>
        <v>1.9208967253795166</v>
      </c>
      <c r="M351" s="35">
        <v>175.14950566267336</v>
      </c>
      <c r="N351" s="20"/>
      <c r="P351" s="2"/>
    </row>
    <row r="352" spans="1:16" ht="12.75">
      <c r="A352" t="s">
        <v>108</v>
      </c>
      <c r="B352" s="21">
        <v>377</v>
      </c>
      <c r="C352" s="18" t="s">
        <v>443</v>
      </c>
      <c r="D352" s="18">
        <v>13.574939979257076</v>
      </c>
      <c r="E352" s="18">
        <v>2.353785997491039</v>
      </c>
      <c r="F352" s="19">
        <v>0.282733098121458</v>
      </c>
      <c r="G352" s="19">
        <v>3.312831947764896E-05</v>
      </c>
      <c r="H352" s="19">
        <v>0.0009419717361280704</v>
      </c>
      <c r="I352" s="19">
        <f t="shared" si="5"/>
        <v>0.2827303385969828</v>
      </c>
      <c r="J352" s="18">
        <f>IF(E352&lt;&gt;0,10000*((F352/K!$F$14)-1),"")+0.8</f>
        <v>-1.0353830133133186</v>
      </c>
      <c r="K352" s="18">
        <f>IF(E352&lt;&gt;0,10000*((F352/K!$F$14)-1)-10000*(((F352-G352)/K!$F$14)-1),"")</f>
        <v>1.1715020060354409</v>
      </c>
      <c r="L352" s="18">
        <f>IF(E352&lt;&gt;0,10000*((I352/(K!$F$14-(K!$E$14*(EXP((1000000*M352)*1.867*10^-11)-1))))-1),"")+0.8</f>
        <v>2.3483738441735005</v>
      </c>
      <c r="M352" s="35">
        <v>156.68113123240195</v>
      </c>
      <c r="N352" s="20"/>
      <c r="P352" s="2"/>
    </row>
    <row r="353" spans="1:16" ht="12.75">
      <c r="A353" t="s">
        <v>108</v>
      </c>
      <c r="B353" s="21">
        <v>378</v>
      </c>
      <c r="C353" s="18" t="s">
        <v>444</v>
      </c>
      <c r="D353" s="18">
        <v>43.264998617720735</v>
      </c>
      <c r="E353" s="18">
        <v>2.123749658781361</v>
      </c>
      <c r="F353" s="19">
        <v>0.28266798390538794</v>
      </c>
      <c r="G353" s="19">
        <v>4.150928175221272E-05</v>
      </c>
      <c r="H353" s="19">
        <v>0.002555367340866128</v>
      </c>
      <c r="I353" s="19">
        <f t="shared" si="5"/>
        <v>0.2826602530156772</v>
      </c>
      <c r="J353" s="18">
        <f>IF(E353&lt;&gt;0,10000*((F353/K!$F$14)-1),"")+0.8</f>
        <v>-3.337988033737772</v>
      </c>
      <c r="K353" s="18">
        <f>IF(E353&lt;&gt;0,10000*((F353/K!$F$14)-1)-10000*(((F353-G353)/K!$F$14)-1),"")</f>
        <v>1.4678742419949042</v>
      </c>
      <c r="L353" s="18">
        <f>IF(E353&lt;&gt;0,10000*((I353/(K!$F$14-(K!$E$14*(EXP((1000000*M353)*1.867*10^-11)-1))))-1),"")+0.8</f>
        <v>-0.016995570473988364</v>
      </c>
      <c r="M353" s="35">
        <v>161.79895010382407</v>
      </c>
      <c r="N353" s="20"/>
      <c r="P353" s="2"/>
    </row>
    <row r="354" spans="1:16" ht="12.75">
      <c r="A354" t="s">
        <v>108</v>
      </c>
      <c r="B354" s="21">
        <v>379</v>
      </c>
      <c r="C354" s="18" t="s">
        <v>445</v>
      </c>
      <c r="D354" s="18">
        <v>19.39528627401004</v>
      </c>
      <c r="E354" s="18">
        <v>2.2686628132616478</v>
      </c>
      <c r="F354" s="19">
        <v>0.2827078712601912</v>
      </c>
      <c r="G354" s="19">
        <v>3.204604729246371E-05</v>
      </c>
      <c r="H354" s="19">
        <v>0.0011589262062268067</v>
      </c>
      <c r="I354" s="19">
        <f t="shared" si="5"/>
        <v>0.2827042350603605</v>
      </c>
      <c r="J354" s="18">
        <f>IF(E354&lt;&gt;0,10000*((F354/K!$F$14)-1),"")+0.8</f>
        <v>-1.9274692720191673</v>
      </c>
      <c r="K354" s="18">
        <f>IF(E354&lt;&gt;0,10000*((F354/K!$F$14)-1)-10000*(((F354-G354)/K!$F$14)-1),"")</f>
        <v>1.1332300968036613</v>
      </c>
      <c r="L354" s="18">
        <f>IF(E354&lt;&gt;0,10000*((I354/(K!$F$14-(K!$E$14*(EXP((1000000*M354)*1.867*10^-11)-1))))-1),"")+0.8</f>
        <v>1.672261693221077</v>
      </c>
      <c r="M354" s="35">
        <v>167.79044177084822</v>
      </c>
      <c r="N354" s="20"/>
      <c r="P354" s="2"/>
    </row>
    <row r="355" spans="1:16" ht="12.75">
      <c r="A355" t="s">
        <v>108</v>
      </c>
      <c r="B355" s="21">
        <v>380</v>
      </c>
      <c r="C355" s="18" t="s">
        <v>446</v>
      </c>
      <c r="D355" s="18">
        <v>5.685736729711544</v>
      </c>
      <c r="E355" s="18">
        <v>2.1985882082437267</v>
      </c>
      <c r="F355" s="19">
        <v>0.28254668728957255</v>
      </c>
      <c r="G355" s="19">
        <v>3.805970711296947E-05</v>
      </c>
      <c r="H355" s="19">
        <v>0.0003538626861677433</v>
      </c>
      <c r="I355" s="19">
        <f t="shared" si="5"/>
        <v>0.2825454701958425</v>
      </c>
      <c r="J355" s="18">
        <f>IF(E355&lt;&gt;0,10000*((F355/K!$F$14)-1),"")+0.8</f>
        <v>-7.627346232207089</v>
      </c>
      <c r="K355" s="18">
        <f>IF(E355&lt;&gt;0,10000*((F355/K!$F$14)-1)-10000*(((F355-G355)/K!$F$14)-1),"")</f>
        <v>1.345888470496437</v>
      </c>
      <c r="L355" s="18">
        <f>IF(E355&lt;&gt;0,10000*((I355/(K!$F$14-(K!$E$14*(EXP((1000000*M355)*1.867*10^-11)-1))))-1),"")+0.8</f>
        <v>-3.585483581149652</v>
      </c>
      <c r="M355" s="35">
        <v>183.90737176155326</v>
      </c>
      <c r="N355" s="20"/>
      <c r="P355" s="2"/>
    </row>
    <row r="356" spans="1:16" ht="12.75">
      <c r="A356" t="s">
        <v>108</v>
      </c>
      <c r="B356" s="21">
        <v>381</v>
      </c>
      <c r="C356" s="18" t="s">
        <v>447</v>
      </c>
      <c r="D356" s="18">
        <v>15.187311914470943</v>
      </c>
      <c r="E356" s="18">
        <v>2.1006897532258066</v>
      </c>
      <c r="F356" s="19">
        <v>0.28279704794940674</v>
      </c>
      <c r="G356" s="19">
        <v>3.542354580671142E-05</v>
      </c>
      <c r="H356" s="19">
        <v>0.000945833363316486</v>
      </c>
      <c r="I356" s="19">
        <f t="shared" si="5"/>
        <v>0.28279444641431745</v>
      </c>
      <c r="J356" s="18">
        <f>IF(E356&lt;&gt;0,10000*((F356/K!$F$14)-1),"")+0.8</f>
        <v>1.2260462686045408</v>
      </c>
      <c r="K356" s="18">
        <f>IF(E356&lt;&gt;0,10000*((F356/K!$F$14)-1)-10000*(((F356-G356)/K!$F$14)-1),"")</f>
        <v>1.2526670723944644</v>
      </c>
      <c r="L356" s="18">
        <f>IF(E356&lt;&gt;0,10000*((I356/(K!$F$14-(K!$E$14*(EXP((1000000*M356)*1.867*10^-11)-1))))-1),"")+0.8</f>
        <v>4.403346750544745</v>
      </c>
      <c r="M356" s="35">
        <v>147.12082648966054</v>
      </c>
      <c r="N356" s="20"/>
      <c r="P356" s="2"/>
    </row>
    <row r="357" spans="1:16" ht="12.75">
      <c r="A357" t="s">
        <v>108</v>
      </c>
      <c r="B357" s="21">
        <v>382</v>
      </c>
      <c r="C357" s="18" t="s">
        <v>448</v>
      </c>
      <c r="D357" s="18">
        <v>12.278993817414454</v>
      </c>
      <c r="E357" s="18">
        <v>2.543703308243728</v>
      </c>
      <c r="F357" s="19">
        <v>0.2822508571132701</v>
      </c>
      <c r="G357" s="19">
        <v>3.948509157923201E-05</v>
      </c>
      <c r="H357" s="19">
        <v>0.0007209605796843043</v>
      </c>
      <c r="I357" s="19">
        <f t="shared" si="5"/>
        <v>0.2822425868497353</v>
      </c>
      <c r="J357" s="18">
        <f>IF(E357&lt;&gt;0,10000*((F357/K!$F$14)-1),"")+0.8</f>
        <v>-18.08865699135156</v>
      </c>
      <c r="K357" s="18">
        <f>IF(E357&lt;&gt;0,10000*((F357/K!$F$14)-1)-10000*(((F357-G357)/K!$F$14)-1),"")</f>
        <v>1.3962937064992964</v>
      </c>
      <c r="L357" s="18">
        <f>IF(E357&lt;&gt;0,10000*((I357/(K!$F$14-(K!$E$14*(EXP((1000000*M357)*1.867*10^-11)-1))))-1),"")+0.8</f>
        <v>-4.758851888289862</v>
      </c>
      <c r="M357" s="35">
        <v>610.9200835410239</v>
      </c>
      <c r="N357" s="20"/>
      <c r="P357" s="2"/>
    </row>
    <row r="358" spans="1:16" ht="12.75">
      <c r="A358" t="s">
        <v>108</v>
      </c>
      <c r="B358" s="21">
        <v>383</v>
      </c>
      <c r="C358" s="18" t="s">
        <v>449</v>
      </c>
      <c r="D358" s="18">
        <v>4.427283683604293</v>
      </c>
      <c r="E358" s="18">
        <v>1.8627479164068097</v>
      </c>
      <c r="F358" s="19">
        <v>0.28237764274398347</v>
      </c>
      <c r="G358" s="19">
        <v>5.0621689987248444E-05</v>
      </c>
      <c r="H358" s="19">
        <v>0.00037911965781454483</v>
      </c>
      <c r="I358" s="19">
        <f t="shared" si="5"/>
        <v>0.2823729308815667</v>
      </c>
      <c r="J358" s="18">
        <f>IF(E358&lt;&gt;0,10000*((F358/K!$F$14)-1),"")+0.8</f>
        <v>-13.605193203901322</v>
      </c>
      <c r="K358" s="18">
        <f>IF(E358&lt;&gt;0,10000*((F358/K!$F$14)-1)-10000*(((F358-G358)/K!$F$14)-1),"")</f>
        <v>1.790112275661393</v>
      </c>
      <c r="L358" s="18">
        <f>IF(E358&lt;&gt;0,10000*((I358/(K!$F$14-(K!$E$14*(EXP((1000000*M358)*1.867*10^-11)-1))))-1),"")+0.8</f>
        <v>0.9957079677028517</v>
      </c>
      <c r="M358" s="35">
        <v>661.5871360884956</v>
      </c>
      <c r="N358" s="20"/>
      <c r="P358" s="2"/>
    </row>
    <row r="359" spans="1:16" ht="12.75">
      <c r="A359" t="s">
        <v>108</v>
      </c>
      <c r="B359" s="21">
        <v>384</v>
      </c>
      <c r="C359" s="18" t="s">
        <v>450</v>
      </c>
      <c r="D359" s="18">
        <v>17.15466869713354</v>
      </c>
      <c r="E359" s="18">
        <v>2.3433328313620065</v>
      </c>
      <c r="F359" s="19">
        <v>0.28236650370688704</v>
      </c>
      <c r="G359" s="19">
        <v>2.8732305341502217E-05</v>
      </c>
      <c r="H359" s="19">
        <v>0.0011530812680730711</v>
      </c>
      <c r="I359" s="19">
        <f t="shared" si="5"/>
        <v>0.28234522109871124</v>
      </c>
      <c r="J359" s="18">
        <f>IF(E359&lt;&gt;0,10000*((F359/K!$F$14)-1),"")+0.8</f>
        <v>-13.999098011314404</v>
      </c>
      <c r="K359" s="18">
        <f>IF(E359&lt;&gt;0,10000*((F359/K!$F$14)-1)-10000*(((F359-G359)/K!$F$14)-1),"")</f>
        <v>1.0160477161635928</v>
      </c>
      <c r="L359" s="18">
        <f>IF(E359&lt;&gt;0,10000*((I359/(K!$F$14-(K!$E$14*(EXP((1000000*M359)*1.867*10^-11)-1))))-1),"")+0.8</f>
        <v>7.192779282107241</v>
      </c>
      <c r="M359" s="35">
        <v>979.5873732632798</v>
      </c>
      <c r="N359" s="20"/>
      <c r="P359" s="2"/>
    </row>
    <row r="360" spans="1:16" ht="12.75">
      <c r="A360" t="s">
        <v>108</v>
      </c>
      <c r="B360" s="21">
        <v>385</v>
      </c>
      <c r="C360" s="18" t="s">
        <v>451</v>
      </c>
      <c r="D360" s="18">
        <v>12.131043374096087</v>
      </c>
      <c r="E360" s="18">
        <v>2.5701297471326163</v>
      </c>
      <c r="F360" s="19">
        <v>0.28221099824168033</v>
      </c>
      <c r="G360" s="19">
        <v>4.458058217805418E-05</v>
      </c>
      <c r="H360" s="19">
        <v>0.0006962281952249497</v>
      </c>
      <c r="I360" s="19">
        <f t="shared" si="5"/>
        <v>0.28219748967745023</v>
      </c>
      <c r="J360" s="18">
        <f>IF(E360&lt;&gt;0,10000*((F360/K!$F$14)-1),"")+0.8</f>
        <v>-19.498168513877</v>
      </c>
      <c r="K360" s="18">
        <f>IF(E360&lt;&gt;0,10000*((F360/K!$F$14)-1)-10000*(((F360-G360)/K!$F$14)-1),"")</f>
        <v>1.5764832709674863</v>
      </c>
      <c r="L360" s="18">
        <f>IF(E360&lt;&gt;0,10000*((I360/(K!$F$14-(K!$E$14*(EXP((1000000*M360)*1.867*10^-11)-1))))-1),"")+0.8</f>
        <v>3.0830898712755674</v>
      </c>
      <c r="M360" s="35">
        <v>1029.2804850078785</v>
      </c>
      <c r="N360" s="20"/>
      <c r="P360" s="2"/>
    </row>
    <row r="361" spans="1:16" ht="12.75">
      <c r="A361" t="s">
        <v>108</v>
      </c>
      <c r="B361" s="21">
        <v>386</v>
      </c>
      <c r="C361" s="18" t="s">
        <v>224</v>
      </c>
      <c r="D361" s="18">
        <v>10.144240114753861</v>
      </c>
      <c r="E361" s="18">
        <v>2.5947995670250883</v>
      </c>
      <c r="F361" s="19">
        <v>0.2817266478262272</v>
      </c>
      <c r="G361" s="19">
        <v>3.579140836293599E-05</v>
      </c>
      <c r="H361" s="19">
        <v>0.0006769770555723201</v>
      </c>
      <c r="I361" s="19">
        <f t="shared" si="5"/>
        <v>0.281709609060808</v>
      </c>
      <c r="J361" s="18">
        <f>IF(E361&lt;&gt;0,10000*((F361/K!$F$14)-1),"")+0.8</f>
        <v>-36.62603652148513</v>
      </c>
      <c r="K361" s="18">
        <f>IF(E361&lt;&gt;0,10000*((F361/K!$F$14)-1)-10000*(((F361-G361)/K!$F$14)-1),"")</f>
        <v>1.2656756321216562</v>
      </c>
      <c r="L361" s="18">
        <f>IF(E361&lt;&gt;0,10000*((I361/(K!$F$14-(K!$E$14*(EXP((1000000*M361)*1.867*10^-11)-1))))-1),"")+0.8</f>
        <v>-7.347711142706404</v>
      </c>
      <c r="M361" s="35">
        <v>1331.4073943618453</v>
      </c>
      <c r="N361" s="20"/>
      <c r="P361" s="2"/>
    </row>
    <row r="362" spans="1:16" ht="12.75">
      <c r="A362" t="s">
        <v>108</v>
      </c>
      <c r="B362" s="21">
        <v>387</v>
      </c>
      <c r="C362" s="18" t="s">
        <v>225</v>
      </c>
      <c r="D362" s="18">
        <v>37.869272362020595</v>
      </c>
      <c r="E362" s="18">
        <v>2.183483227777778</v>
      </c>
      <c r="F362" s="19">
        <v>0.28130575647416967</v>
      </c>
      <c r="G362" s="19">
        <v>4.155590320756326E-05</v>
      </c>
      <c r="H362" s="19">
        <v>0.0020121871419161216</v>
      </c>
      <c r="I362" s="19">
        <f t="shared" si="5"/>
        <v>0.2812283143064038</v>
      </c>
      <c r="J362" s="18">
        <f>IF(E362&lt;&gt;0,10000*((F362/K!$F$14)-1),"")+0.8</f>
        <v>-51.509829935475175</v>
      </c>
      <c r="K362" s="18">
        <f>IF(E362&lt;&gt;0,10000*((F362/K!$F$14)-1)-10000*(((F362-G362)/K!$F$14)-1),"")</f>
        <v>1.4695228957550839</v>
      </c>
      <c r="L362" s="18">
        <f>IF(E362&lt;&gt;0,10000*((I362/(K!$F$14-(K!$E$14*(EXP((1000000*M362)*1.867*10^-11)-1))))-1),"")+0.8</f>
        <v>-8.562159723390605</v>
      </c>
      <c r="M362" s="35">
        <v>2022.7330297022609</v>
      </c>
      <c r="N362" s="20"/>
      <c r="P362" s="2"/>
    </row>
    <row r="363" spans="1:16" ht="12.75">
      <c r="A363" t="s">
        <v>108</v>
      </c>
      <c r="B363" s="21">
        <v>388</v>
      </c>
      <c r="C363" s="18" t="s">
        <v>226</v>
      </c>
      <c r="D363" s="18">
        <v>5.000821903392537</v>
      </c>
      <c r="E363" s="18">
        <v>2.228436167562725</v>
      </c>
      <c r="F363" s="19">
        <v>0.28081267434994417</v>
      </c>
      <c r="G363" s="19">
        <v>3.928802602487098E-05</v>
      </c>
      <c r="H363" s="19">
        <v>0.00028640634286924326</v>
      </c>
      <c r="I363" s="19">
        <f t="shared" si="5"/>
        <v>0.28079763549452197</v>
      </c>
      <c r="J363" s="18">
        <f>IF(E363&lt;&gt;0,10000*((F363/K!$F$14)-1),"")+0.8</f>
        <v>-68.94647347121833</v>
      </c>
      <c r="K363" s="18">
        <f>IF(E363&lt;&gt;0,10000*((F363/K!$F$14)-1)-10000*(((F363-G363)/K!$F$14)-1),"")</f>
        <v>1.389324965074266</v>
      </c>
      <c r="L363" s="18">
        <f>IF(E363&lt;&gt;0,10000*((I363/(K!$F$14-(K!$E$14*(EXP((1000000*M363)*1.867*10^-11)-1))))-1),"")+0.8</f>
        <v>-7.137798967779797</v>
      </c>
      <c r="M363" s="35">
        <v>2741.1169989881923</v>
      </c>
      <c r="N363" s="20"/>
      <c r="P363" s="2"/>
    </row>
    <row r="364" spans="13:16" ht="12.75">
      <c r="P364" s="2"/>
    </row>
    <row r="365" spans="1:16" ht="12.75">
      <c r="A365" t="s">
        <v>109</v>
      </c>
      <c r="B365" s="21">
        <v>1219</v>
      </c>
      <c r="C365" s="18" t="s">
        <v>158</v>
      </c>
      <c r="D365" s="18">
        <v>29.320652582029933</v>
      </c>
      <c r="E365" s="18">
        <v>1.752818639489248</v>
      </c>
      <c r="F365" s="19">
        <v>0.28283097368955307</v>
      </c>
      <c r="G365" s="19">
        <v>6.204999868640662E-05</v>
      </c>
      <c r="H365" s="19">
        <v>0.0019380544415838826</v>
      </c>
      <c r="I365" s="19">
        <f t="shared" si="5"/>
        <v>0.28283075357125786</v>
      </c>
      <c r="J365" s="18">
        <f>IF(E365&lt;&gt;0,10000*((F365/K!$F$14)-1),"")+0.8</f>
        <v>2.4257471065661553</v>
      </c>
      <c r="K365" s="18">
        <f>IF(E365&lt;&gt;0,10000*((F365/K!$F$14)-1)-10000*(((F365-G365)/K!$F$14)-1),"")</f>
        <v>2.1942464659152616</v>
      </c>
      <c r="L365" s="18">
        <f>IF(E365&lt;&gt;0,10000*((I365/(K!$F$14-(K!$E$14*(EXP((1000000*M365)*1.867*10^-11)-1))))-1),"")+0.8</f>
        <v>2.5529368754676254</v>
      </c>
      <c r="M365" s="35">
        <v>6.08304722841012</v>
      </c>
      <c r="P365" s="2"/>
    </row>
    <row r="366" spans="1:16" ht="12.75">
      <c r="A366" t="s">
        <v>109</v>
      </c>
      <c r="B366" s="21">
        <v>1220</v>
      </c>
      <c r="C366" s="18" t="s">
        <v>159</v>
      </c>
      <c r="D366" s="18">
        <v>48.51069147078983</v>
      </c>
      <c r="E366" s="18">
        <v>2.402050246057348</v>
      </c>
      <c r="F366" s="19">
        <v>0.2829435266172274</v>
      </c>
      <c r="G366" s="19">
        <v>3.127712892920882E-05</v>
      </c>
      <c r="H366" s="19">
        <v>0.0030099731191194816</v>
      </c>
      <c r="I366" s="19">
        <f t="shared" si="5"/>
        <v>0.2829400102875403</v>
      </c>
      <c r="J366" s="18">
        <f>IF(E366&lt;&gt;0,10000*((F366/K!$F$14)-1),"")+0.8</f>
        <v>6.405906155821127</v>
      </c>
      <c r="K366" s="18">
        <f>IF(E366&lt;&gt;0,10000*((F366/K!$F$14)-1)-10000*(((F366-G366)/K!$F$14)-1),"")</f>
        <v>1.106039179206153</v>
      </c>
      <c r="L366" s="18">
        <f>IF(E366&lt;&gt;0,10000*((I366/(K!$F$14-(K!$E$14*(EXP((1000000*M366)*1.867*10^-11)-1))))-1),"")+0.8</f>
        <v>7.670578675599592</v>
      </c>
      <c r="M366" s="35">
        <v>62.53585594122113</v>
      </c>
      <c r="P366" s="2"/>
    </row>
    <row r="367" spans="1:16" ht="12.75">
      <c r="A367" t="s">
        <v>109</v>
      </c>
      <c r="B367" s="21">
        <v>1221</v>
      </c>
      <c r="C367" s="18" t="s">
        <v>160</v>
      </c>
      <c r="D367" s="18">
        <v>87.43996932123717</v>
      </c>
      <c r="E367" s="18">
        <v>2.390328424551971</v>
      </c>
      <c r="F367" s="19">
        <v>0.28280054369598534</v>
      </c>
      <c r="G367" s="19">
        <v>4.61004627387987E-05</v>
      </c>
      <c r="H367" s="19">
        <v>0.00500784811326944</v>
      </c>
      <c r="I367" s="19">
        <f t="shared" si="5"/>
        <v>0.2827914280444686</v>
      </c>
      <c r="J367" s="18">
        <f>IF(E367&lt;&gt;0,10000*((F367/K!$F$14)-1),"")+0.8</f>
        <v>1.3496647978264769</v>
      </c>
      <c r="K367" s="18">
        <f>IF(E367&lt;&gt;0,10000*((F367/K!$F$14)-1)-10000*(((F367-G367)/K!$F$14)-1),"")</f>
        <v>1.6302301302684175</v>
      </c>
      <c r="L367" s="18">
        <f>IF(E367&lt;&gt;0,10000*((I367/(K!$F$14-(K!$E$14*(EXP((1000000*M367)*1.867*10^-11)-1))))-1),"")+0.8</f>
        <v>3.1906446294641446</v>
      </c>
      <c r="M367" s="35">
        <v>97.40859517133583</v>
      </c>
      <c r="P367" s="2"/>
    </row>
    <row r="368" spans="1:16" ht="12.75">
      <c r="A368" t="s">
        <v>109</v>
      </c>
      <c r="B368" s="21">
        <v>1222</v>
      </c>
      <c r="C368" s="18" t="s">
        <v>161</v>
      </c>
      <c r="D368" s="18">
        <v>26.71604558013295</v>
      </c>
      <c r="E368" s="18">
        <v>2.7827339141577063</v>
      </c>
      <c r="F368" s="19">
        <v>0.28284447469505397</v>
      </c>
      <c r="G368" s="19">
        <v>3.2481252479078635E-05</v>
      </c>
      <c r="H368" s="19">
        <v>0.0016534903611112198</v>
      </c>
      <c r="I368" s="19">
        <f t="shared" si="5"/>
        <v>0.2828409930026632</v>
      </c>
      <c r="J368" s="18">
        <f>IF(E368&lt;&gt;0,10000*((F368/K!$F$14)-1),"")+0.8</f>
        <v>2.903177150625246</v>
      </c>
      <c r="K368" s="18">
        <f>IF(E368&lt;&gt;0,10000*((F368/K!$F$14)-1)-10000*(((F368-G368)/K!$F$14)-1),"")</f>
        <v>1.1486200639732047</v>
      </c>
      <c r="L368" s="18">
        <f>IF(E368&lt;&gt;0,10000*((I368/(K!$F$14-(K!$E$14*(EXP((1000000*M368)*1.867*10^-11)-1))))-1),"")+0.8</f>
        <v>5.283086988378293</v>
      </c>
      <c r="M368" s="35">
        <v>112.66462479423083</v>
      </c>
      <c r="P368" s="2"/>
    </row>
    <row r="369" spans="1:16" ht="12.75">
      <c r="A369" t="s">
        <v>109</v>
      </c>
      <c r="B369" s="21">
        <v>1223</v>
      </c>
      <c r="C369" s="18" t="s">
        <v>162</v>
      </c>
      <c r="D369" s="18">
        <v>82.52894877099122</v>
      </c>
      <c r="E369" s="18">
        <v>2.7820470528673837</v>
      </c>
      <c r="F369" s="19">
        <v>0.28292795406748095</v>
      </c>
      <c r="G369" s="19">
        <v>3.7278621573151495E-05</v>
      </c>
      <c r="H369" s="19">
        <v>0.005005564646263097</v>
      </c>
      <c r="I369" s="19">
        <f t="shared" si="5"/>
        <v>0.2829169324993959</v>
      </c>
      <c r="J369" s="18">
        <f>IF(E369&lt;&gt;0,10000*((F369/K!$F$14)-1),"")+0.8</f>
        <v>5.85522101529321</v>
      </c>
      <c r="K369" s="18">
        <f>IF(E369&lt;&gt;0,10000*((F369/K!$F$14)-1)-10000*(((F369-G369)/K!$F$14)-1),"")</f>
        <v>1.3182672904576975</v>
      </c>
      <c r="L369" s="18">
        <f>IF(E369&lt;&gt;0,10000*((I369/(K!$F$14-(K!$E$14*(EXP((1000000*M369)*1.867*10^-11)-1))))-1),"")+0.8</f>
        <v>8.083589490822973</v>
      </c>
      <c r="M369" s="35">
        <v>117.80624269349191</v>
      </c>
      <c r="P369" s="2"/>
    </row>
    <row r="370" spans="1:16" ht="12.75">
      <c r="A370" t="s">
        <v>109</v>
      </c>
      <c r="B370" s="21">
        <v>1224</v>
      </c>
      <c r="C370" s="18" t="s">
        <v>163</v>
      </c>
      <c r="D370" s="18">
        <v>13.36148655640736</v>
      </c>
      <c r="E370" s="18">
        <v>3.3425165865591397</v>
      </c>
      <c r="F370" s="19">
        <v>0.2824972607719788</v>
      </c>
      <c r="G370" s="19">
        <v>3.3295883552819584E-05</v>
      </c>
      <c r="H370" s="19">
        <v>0.0008892783194637813</v>
      </c>
      <c r="I370" s="19">
        <f t="shared" si="5"/>
        <v>0.2824952933277557</v>
      </c>
      <c r="J370" s="18">
        <f>IF(E370&lt;&gt;0,10000*((F370/K!$F$14)-1),"")+0.8</f>
        <v>-9.375194158856814</v>
      </c>
      <c r="K370" s="18">
        <f>IF(E370&lt;&gt;0,10000*((F370/K!$F$14)-1)-10000*(((F370-G370)/K!$F$14)-1),"")</f>
        <v>1.1774274997899958</v>
      </c>
      <c r="L370" s="18">
        <f>IF(E370&lt;&gt;0,10000*((I370/(K!$F$14-(K!$E$14*(EXP((1000000*M370)*1.867*10^-11)-1))))-1),"")+0.8</f>
        <v>-6.818030598954828</v>
      </c>
      <c r="M370" s="35">
        <v>118.36966845695454</v>
      </c>
      <c r="P370" s="2"/>
    </row>
    <row r="371" spans="1:16" ht="12.75">
      <c r="A371" t="s">
        <v>109</v>
      </c>
      <c r="B371" s="21">
        <v>1225</v>
      </c>
      <c r="C371" s="18" t="s">
        <v>164</v>
      </c>
      <c r="D371" s="18">
        <v>15.548110874823106</v>
      </c>
      <c r="E371" s="18">
        <v>2.701633520430107</v>
      </c>
      <c r="F371" s="19">
        <v>0.28267541737031526</v>
      </c>
      <c r="G371" s="19">
        <v>3.157674619684581E-05</v>
      </c>
      <c r="H371" s="19">
        <v>0.0010769631404122352</v>
      </c>
      <c r="I371" s="19">
        <f t="shared" si="5"/>
        <v>0.2826724396180154</v>
      </c>
      <c r="J371" s="18">
        <f>IF(E371&lt;&gt;0,10000*((F371/K!$F$14)-1),"")+0.8</f>
        <v>-3.0751217244459292</v>
      </c>
      <c r="K371" s="18">
        <f>IF(E371&lt;&gt;0,10000*((F371/K!$F$14)-1)-10000*(((F371-G371)/K!$F$14)-1),"")</f>
        <v>1.116634411191253</v>
      </c>
      <c r="L371" s="18">
        <f>IF(E371&lt;&gt;0,10000*((I371/(K!$F$14-(K!$E$14*(EXP((1000000*M371)*1.867*10^-11)-1))))-1),"")+0.8</f>
        <v>0.1046156388676327</v>
      </c>
      <c r="M371" s="35">
        <v>147.89166550798427</v>
      </c>
      <c r="P371" s="2"/>
    </row>
    <row r="372" spans="1:16" ht="12.75">
      <c r="A372" t="s">
        <v>109</v>
      </c>
      <c r="B372" s="21">
        <v>1226</v>
      </c>
      <c r="C372" s="18" t="s">
        <v>165</v>
      </c>
      <c r="D372" s="18">
        <v>10.89397576121971</v>
      </c>
      <c r="E372" s="18">
        <v>1.954269494467114</v>
      </c>
      <c r="F372" s="19">
        <v>0.2827312158620938</v>
      </c>
      <c r="G372" s="19">
        <v>3.569279300324114E-05</v>
      </c>
      <c r="H372" s="19">
        <v>0.000709016953049684</v>
      </c>
      <c r="I372" s="19">
        <f t="shared" si="5"/>
        <v>0.2827292249715984</v>
      </c>
      <c r="J372" s="18">
        <f>IF(E372&lt;&gt;0,10000*((F372/K!$F$14)-1),"")+0.8</f>
        <v>-1.1019445128343193</v>
      </c>
      <c r="K372" s="18">
        <f>IF(E372&lt;&gt;0,10000*((F372/K!$F$14)-1)-10000*(((F372-G372)/K!$F$14)-1),"")</f>
        <v>1.2621883410812718</v>
      </c>
      <c r="L372" s="18">
        <f>IF(E372&lt;&gt;0,10000*((I372/(K!$F$14-(K!$E$14*(EXP((1000000*M372)*1.867*10^-11)-1))))-1),"")+0.8</f>
        <v>2.164473561271673</v>
      </c>
      <c r="M372" s="35">
        <v>150.18875161019199</v>
      </c>
      <c r="P372" s="2"/>
    </row>
    <row r="373" spans="1:16" ht="12.75">
      <c r="A373" t="s">
        <v>109</v>
      </c>
      <c r="B373" s="21">
        <v>1227</v>
      </c>
      <c r="C373" s="18" t="s">
        <v>166</v>
      </c>
      <c r="D373" s="18">
        <v>32.59121763575594</v>
      </c>
      <c r="E373" s="18">
        <v>2.7423757396236557</v>
      </c>
      <c r="F373" s="19">
        <v>0.2825620542611314</v>
      </c>
      <c r="G373" s="19">
        <v>3.550278042964174E-05</v>
      </c>
      <c r="H373" s="19">
        <v>0.0018418477795093225</v>
      </c>
      <c r="I373" s="19">
        <f t="shared" si="5"/>
        <v>0.2825567949035704</v>
      </c>
      <c r="J373" s="18">
        <f>IF(E373&lt;&gt;0,10000*((F373/K!$F$14)-1),"")+0.8</f>
        <v>-7.083930861559696</v>
      </c>
      <c r="K373" s="18">
        <f>IF(E373&lt;&gt;0,10000*((F373/K!$F$14)-1)-10000*(((F373-G373)/K!$F$14)-1),"")</f>
        <v>1.255469011073318</v>
      </c>
      <c r="L373" s="18">
        <f>IF(E373&lt;&gt;0,10000*((I373/(K!$F$14-(K!$E$14*(EXP((1000000*M373)*1.867*10^-11)-1))))-1),"")+0.8</f>
        <v>-3.8786743593774107</v>
      </c>
      <c r="M373" s="35">
        <v>152.7268244786031</v>
      </c>
      <c r="P373" s="2"/>
    </row>
    <row r="374" spans="1:16" ht="12.75">
      <c r="A374" t="s">
        <v>109</v>
      </c>
      <c r="B374" s="21">
        <v>1228</v>
      </c>
      <c r="C374" s="18" t="s">
        <v>167</v>
      </c>
      <c r="D374" s="18">
        <v>30.181430654847</v>
      </c>
      <c r="E374" s="18">
        <v>2.3570384675627234</v>
      </c>
      <c r="F374" s="19">
        <v>0.28256775990800553</v>
      </c>
      <c r="G374" s="19">
        <v>4.113017559294748E-05</v>
      </c>
      <c r="H374" s="19">
        <v>0.0019590249516334055</v>
      </c>
      <c r="I374" s="19">
        <f t="shared" si="5"/>
        <v>0.2825620508688499</v>
      </c>
      <c r="J374" s="18">
        <f>IF(E374&lt;&gt;0,10000*((F374/K!$F$14)-1),"")+0.8</f>
        <v>-6.882164612495823</v>
      </c>
      <c r="K374" s="18">
        <f>IF(E374&lt;&gt;0,10000*((F374/K!$F$14)-1)-10000*(((F374-G374)/K!$F$14)-1),"")</f>
        <v>1.4544680797401455</v>
      </c>
      <c r="L374" s="18">
        <f>IF(E374&lt;&gt;0,10000*((I374/(K!$F$14-(K!$E$14*(EXP((1000000*M374)*1.867*10^-11)-1))))-1),"")+0.8</f>
        <v>-3.622953322607004</v>
      </c>
      <c r="M374" s="35">
        <v>155.8643121696899</v>
      </c>
      <c r="P374" s="2"/>
    </row>
    <row r="375" spans="1:16" ht="12.75">
      <c r="A375" t="s">
        <v>109</v>
      </c>
      <c r="B375" s="21">
        <v>1229</v>
      </c>
      <c r="C375" s="18" t="s">
        <v>168</v>
      </c>
      <c r="D375" s="18">
        <v>32.07851378311078</v>
      </c>
      <c r="E375" s="18">
        <v>2.1113864756272402</v>
      </c>
      <c r="F375" s="19">
        <v>0.28236646113653185</v>
      </c>
      <c r="G375" s="19">
        <v>5.093087006396011E-05</v>
      </c>
      <c r="H375" s="19">
        <v>0.002208452127405954</v>
      </c>
      <c r="I375" s="19">
        <f t="shared" si="5"/>
        <v>0.2823590527002803</v>
      </c>
      <c r="J375" s="18">
        <f>IF(E375&lt;&gt;0,10000*((F375/K!$F$14)-1),"")+0.8</f>
        <v>-14.000603407824075</v>
      </c>
      <c r="K375" s="18">
        <f>IF(E375&lt;&gt;0,10000*((F375/K!$F$14)-1)-10000*(((F375-G375)/K!$F$14)-1),"")</f>
        <v>1.8010456730011004</v>
      </c>
      <c r="L375" s="18">
        <f>IF(E375&lt;&gt;0,10000*((I375/(K!$F$14-(K!$E$14*(EXP((1000000*M375)*1.867*10^-11)-1))))-1),"")+0.8</f>
        <v>-10.281146685884002</v>
      </c>
      <c r="M375" s="35">
        <v>179.37702562675486</v>
      </c>
      <c r="P375" s="2"/>
    </row>
    <row r="376" spans="1:16" ht="12.75">
      <c r="A376" t="s">
        <v>109</v>
      </c>
      <c r="B376" s="21">
        <v>1230</v>
      </c>
      <c r="C376" s="18" t="s">
        <v>169</v>
      </c>
      <c r="D376" s="18">
        <v>32.188848968716584</v>
      </c>
      <c r="E376" s="18">
        <v>1.6917601006525977</v>
      </c>
      <c r="F376" s="19">
        <v>0.28255015252959553</v>
      </c>
      <c r="G376" s="19">
        <v>3.895594415334436E-05</v>
      </c>
      <c r="H376" s="19">
        <v>0.00188797940562829</v>
      </c>
      <c r="I376" s="19">
        <f t="shared" si="5"/>
        <v>0.2825436237885851</v>
      </c>
      <c r="J376" s="18">
        <f>IF(E376&lt;&gt;0,10000*((F376/K!$F$14)-1),"")+0.8</f>
        <v>-7.504806492723804</v>
      </c>
      <c r="K376" s="18">
        <f>IF(E376&lt;&gt;0,10000*((F376/K!$F$14)-1)-10000*(((F376-G376)/K!$F$14)-1),"")</f>
        <v>1.377581701762498</v>
      </c>
      <c r="L376" s="18">
        <f>IF(E376&lt;&gt;0,10000*((I376/(K!$F$14-(K!$E$14*(EXP((1000000*M376)*1.867*10^-11)-1))))-1),"")+0.8</f>
        <v>-3.6286982233365803</v>
      </c>
      <c r="M376" s="35">
        <v>184.90048161272782</v>
      </c>
      <c r="P376" s="2"/>
    </row>
    <row r="377" spans="1:16" ht="12.75">
      <c r="A377" t="s">
        <v>109</v>
      </c>
      <c r="B377" s="21">
        <v>1231</v>
      </c>
      <c r="C377" s="18" t="s">
        <v>170</v>
      </c>
      <c r="D377" s="18">
        <v>60.90308162206854</v>
      </c>
      <c r="E377" s="18">
        <v>1.161674600041219</v>
      </c>
      <c r="F377" s="19">
        <v>0.2826440379151535</v>
      </c>
      <c r="G377" s="19">
        <v>8.234734658254838E-05</v>
      </c>
      <c r="H377" s="19">
        <v>0.003770211464898542</v>
      </c>
      <c r="I377" s="19">
        <f t="shared" si="5"/>
        <v>0.28263085277184413</v>
      </c>
      <c r="J377" s="18">
        <f>IF(E377&lt;&gt;0,10000*((F377/K!$F$14)-1),"")+0.8</f>
        <v>-4.18477942063702</v>
      </c>
      <c r="K377" s="18">
        <f>IF(E377&lt;&gt;0,10000*((F377/K!$F$14)-1)-10000*(((F377-G377)/K!$F$14)-1),"")</f>
        <v>2.912012538943687</v>
      </c>
      <c r="L377" s="18">
        <f>IF(E377&lt;&gt;0,10000*((I377/(K!$F$14-(K!$E$14*(EXP((1000000*M377)*1.867*10^-11)-1))))-1),"")+0.8</f>
        <v>-0.496281580521752</v>
      </c>
      <c r="M377" s="35">
        <v>186.98920107319933</v>
      </c>
      <c r="P377" s="2"/>
    </row>
    <row r="378" spans="1:16" ht="12.75">
      <c r="A378" t="s">
        <v>109</v>
      </c>
      <c r="B378" s="21">
        <v>1232</v>
      </c>
      <c r="C378" s="18" t="s">
        <v>171</v>
      </c>
      <c r="D378" s="18">
        <v>14.286035779132268</v>
      </c>
      <c r="E378" s="18">
        <v>2.4332454922939073</v>
      </c>
      <c r="F378" s="19">
        <v>0.2825799790803946</v>
      </c>
      <c r="G378" s="19">
        <v>5.0207437512649464E-05</v>
      </c>
      <c r="H378" s="19">
        <v>0.0008323801713825762</v>
      </c>
      <c r="I378" s="19">
        <f t="shared" si="5"/>
        <v>0.28257480650763933</v>
      </c>
      <c r="J378" s="18">
        <f>IF(E378&lt;&gt;0,10000*((F378/K!$F$14)-1),"")+0.8</f>
        <v>-6.450063461831102</v>
      </c>
      <c r="K378" s="18">
        <f>IF(E378&lt;&gt;0,10000*((F378/K!$F$14)-1)-10000*(((F378-G378)/K!$F$14)-1),"")</f>
        <v>1.7754632499134004</v>
      </c>
      <c r="L378" s="18">
        <f>IF(E378&lt;&gt;0,10000*((I378/(K!$F$14-(K!$E$14*(EXP((1000000*M378)*1.867*10^-11)-1))))-1),"")+0.8</f>
        <v>0.7505783544850868</v>
      </c>
      <c r="M378" s="35">
        <v>331.81395693171663</v>
      </c>
      <c r="P378" s="2"/>
    </row>
    <row r="379" spans="1:16" ht="12.75">
      <c r="A379" t="s">
        <v>109</v>
      </c>
      <c r="B379" s="21">
        <v>1233</v>
      </c>
      <c r="C379" s="18" t="s">
        <v>172</v>
      </c>
      <c r="D379" s="18">
        <v>3.308543889689435</v>
      </c>
      <c r="E379" s="18">
        <v>2.321446217562723</v>
      </c>
      <c r="F379" s="19">
        <v>0.28218997901739284</v>
      </c>
      <c r="G379" s="19">
        <v>3.925708910361969E-05</v>
      </c>
      <c r="H379" s="19">
        <v>0.00018681708956733397</v>
      </c>
      <c r="I379" s="19">
        <f t="shared" si="5"/>
        <v>0.28218802382375857</v>
      </c>
      <c r="J379" s="18">
        <f>IF(E379&lt;&gt;0,10000*((F379/K!$F$14)-1),"")+0.8</f>
        <v>-20.241461980202402</v>
      </c>
      <c r="K379" s="18">
        <f>IF(E379&lt;&gt;0,10000*((F379/K!$F$14)-1)-10000*(((F379-G379)/K!$F$14)-1),"")</f>
        <v>1.3882309565094175</v>
      </c>
      <c r="L379" s="18">
        <f>IF(E379&lt;&gt;0,10000*((I379/(K!$F$14-(K!$E$14*(EXP((1000000*M379)*1.867*10^-11)-1))))-1),"")+0.8</f>
        <v>-7.886109381924601</v>
      </c>
      <c r="M379" s="35">
        <v>557.6556155116047</v>
      </c>
      <c r="P379" s="2"/>
    </row>
    <row r="380" spans="1:16" ht="12.75">
      <c r="A380" t="s">
        <v>109</v>
      </c>
      <c r="B380" s="21">
        <v>1234</v>
      </c>
      <c r="C380" s="18" t="s">
        <v>173</v>
      </c>
      <c r="D380" s="18">
        <v>13.577180973119715</v>
      </c>
      <c r="E380" s="18">
        <v>2.3504067634408603</v>
      </c>
      <c r="F380" s="19">
        <v>0.28254591069633883</v>
      </c>
      <c r="G380" s="19">
        <v>4.112072910008889E-05</v>
      </c>
      <c r="H380" s="19">
        <v>0.0009002734357722806</v>
      </c>
      <c r="I380" s="19">
        <f t="shared" si="5"/>
        <v>0.28252871175807187</v>
      </c>
      <c r="J380" s="18">
        <f>IF(E380&lt;&gt;0,10000*((F380/K!$F$14)-1),"")+0.8</f>
        <v>-7.654808552829096</v>
      </c>
      <c r="K380" s="18">
        <f>IF(E380&lt;&gt;0,10000*((F380/K!$F$14)-1)-10000*(((F380-G380)/K!$F$14)-1),"")</f>
        <v>1.4541340276208459</v>
      </c>
      <c r="L380" s="18">
        <f>IF(E380&lt;&gt;0,10000*((I380/(K!$F$14-(K!$E$14*(EXP((1000000*M380)*1.867*10^-11)-1))))-1),"")+0.8</f>
        <v>14.467193402748801</v>
      </c>
      <c r="M380" s="35">
        <v>1013.6012174924697</v>
      </c>
      <c r="P380" s="2"/>
    </row>
    <row r="381" spans="1:16" ht="12.75">
      <c r="A381" t="s">
        <v>109</v>
      </c>
      <c r="B381" s="21">
        <v>1235</v>
      </c>
      <c r="C381" s="18" t="s">
        <v>174</v>
      </c>
      <c r="D381" s="18">
        <v>19.505855309950835</v>
      </c>
      <c r="E381" s="18">
        <v>2.3114570206093177</v>
      </c>
      <c r="F381" s="19">
        <v>0.28090991290249373</v>
      </c>
      <c r="G381" s="19">
        <v>3.0191520449543887E-05</v>
      </c>
      <c r="H381" s="19">
        <v>0.0010612555873244082</v>
      </c>
      <c r="I381" s="19">
        <f t="shared" si="5"/>
        <v>0.28085443262902904</v>
      </c>
      <c r="J381" s="18">
        <f>IF(E381&lt;&gt;0,10000*((F381/K!$F$14)-1),"")+0.8</f>
        <v>-65.50786984833992</v>
      </c>
      <c r="K381" s="18">
        <f>IF(E381&lt;&gt;0,10000*((F381/K!$F$14)-1)-10000*(((F381-G381)/K!$F$14)-1),"")</f>
        <v>1.067649290079629</v>
      </c>
      <c r="L381" s="18">
        <f>IF(E381&lt;&gt;0,10000*((I381/(K!$F$14-(K!$E$14*(EXP((1000000*M381)*1.867*10^-11)-1))))-1),"")+0.8</f>
        <v>-5.392541177110211</v>
      </c>
      <c r="M381" s="35">
        <v>2729.3677907392116</v>
      </c>
      <c r="P381" s="2"/>
    </row>
    <row r="382" ht="12.75"/>
    <row r="383" spans="1:16" ht="12.75">
      <c r="A383" t="s">
        <v>105</v>
      </c>
      <c r="B383" s="21">
        <v>606</v>
      </c>
      <c r="C383" s="18" t="s">
        <v>285</v>
      </c>
      <c r="D383" s="18">
        <v>18.54108148112967</v>
      </c>
      <c r="E383" s="18">
        <v>1.7189434064516127</v>
      </c>
      <c r="F383" s="19">
        <v>0.28296698242224</v>
      </c>
      <c r="G383" s="19">
        <v>4.413753935788831E-05</v>
      </c>
      <c r="H383" s="19">
        <v>0.0011730944479999476</v>
      </c>
      <c r="I383" s="19">
        <f t="shared" si="5"/>
        <v>0.2829662886114126</v>
      </c>
      <c r="J383" s="18">
        <f>IF(E383&lt;&gt;0,10000*((F383/K!$F$14)-1),"")+0.8</f>
        <v>7.235363341052991</v>
      </c>
      <c r="K383" s="18">
        <f>IF(E383&lt;&gt;0,10000*((F383/K!$F$14)-1)-10000*(((F383-G383)/K!$F$14)-1),"")</f>
        <v>1.5608161450519908</v>
      </c>
      <c r="L383" s="18">
        <f>IF(E383&lt;&gt;0,10000*((I383/(K!$F$14-(K!$E$14*(EXP((1000000*M383)*1.867*10^-11)-1))))-1),"")+0.8</f>
        <v>7.914062404929289</v>
      </c>
      <c r="M383" s="35">
        <v>31.669075000684927</v>
      </c>
      <c r="N383" s="20"/>
      <c r="P383" s="2"/>
    </row>
    <row r="384" spans="1:16" ht="12.75">
      <c r="A384" t="s">
        <v>105</v>
      </c>
      <c r="B384" s="21">
        <v>607</v>
      </c>
      <c r="C384" s="18" t="s">
        <v>286</v>
      </c>
      <c r="D384" s="18">
        <v>33.17920351243023</v>
      </c>
      <c r="E384" s="18">
        <v>1.4178037620071688</v>
      </c>
      <c r="F384" s="19">
        <v>0.2828219197863207</v>
      </c>
      <c r="G384" s="19">
        <v>4.8897823592342596E-05</v>
      </c>
      <c r="H384" s="19">
        <v>0.001971634822093214</v>
      </c>
      <c r="I384" s="19">
        <f t="shared" si="5"/>
        <v>0.28282065334748796</v>
      </c>
      <c r="J384" s="18">
        <f>IF(E384&lt;&gt;0,10000*((F384/K!$F$14)-1),"")+0.8</f>
        <v>2.105577959251902</v>
      </c>
      <c r="K384" s="18">
        <f>IF(E384&lt;&gt;0,10000*((F384/K!$F$14)-1)-10000*(((F384-G384)/K!$F$14)-1),"")</f>
        <v>1.7291519561635216</v>
      </c>
      <c r="L384" s="18">
        <f>IF(E384&lt;&gt;0,10000*((I384/(K!$F$14-(K!$E$14*(EXP((1000000*M384)*1.867*10^-11)-1))))-1),"")+0.8</f>
        <v>2.824151947479513</v>
      </c>
      <c r="M384" s="35">
        <v>34.393310325070615</v>
      </c>
      <c r="N384" s="20"/>
      <c r="P384" s="2"/>
    </row>
    <row r="385" spans="1:16" ht="12.75">
      <c r="A385" t="s">
        <v>105</v>
      </c>
      <c r="B385" s="21">
        <v>608</v>
      </c>
      <c r="C385" s="18" t="s">
        <v>287</v>
      </c>
      <c r="D385" s="18">
        <v>17.187081738000735</v>
      </c>
      <c r="E385" s="18">
        <v>1.5831219383512547</v>
      </c>
      <c r="F385" s="19">
        <v>0.28300578003665705</v>
      </c>
      <c r="G385" s="19">
        <v>4.848632372535651E-05</v>
      </c>
      <c r="H385" s="19">
        <v>0.000984542352667412</v>
      </c>
      <c r="I385" s="19">
        <f t="shared" si="5"/>
        <v>0.283004837567271</v>
      </c>
      <c r="J385" s="18">
        <f>IF(E385&lt;&gt;0,10000*((F385/K!$F$14)-1),"")+0.8</f>
        <v>8.607346098875901</v>
      </c>
      <c r="K385" s="18">
        <f>IF(E385&lt;&gt;0,10000*((F385/K!$F$14)-1)-10000*(((F385-G385)/K!$F$14)-1),"")</f>
        <v>1.7146002696510898</v>
      </c>
      <c r="L385" s="18">
        <f>IF(E385&lt;&gt;0,10000*((I385/(K!$F$14-(K!$E$14*(EXP((1000000*M385)*1.867*10^-11)-1))))-1),"")+0.8</f>
        <v>9.712438314856442</v>
      </c>
      <c r="M385" s="35">
        <v>51.24845132398944</v>
      </c>
      <c r="N385" s="20"/>
      <c r="P385" s="2"/>
    </row>
    <row r="386" spans="1:16" ht="12.75">
      <c r="A386" t="s">
        <v>105</v>
      </c>
      <c r="B386" s="21">
        <v>609</v>
      </c>
      <c r="C386" s="18" t="s">
        <v>288</v>
      </c>
      <c r="D386" s="18">
        <v>19.528161102942573</v>
      </c>
      <c r="E386" s="18">
        <v>1.6502351985663084</v>
      </c>
      <c r="F386" s="19">
        <v>0.2828991747398921</v>
      </c>
      <c r="G386" s="19">
        <v>4.734365589846433E-05</v>
      </c>
      <c r="H386" s="19">
        <v>0.0009740736421400817</v>
      </c>
      <c r="I386" s="19">
        <f t="shared" si="5"/>
        <v>0.28289822280172633</v>
      </c>
      <c r="J386" s="18">
        <f>IF(E386&lt;&gt;0,10000*((F386/K!$F$14)-1),"")+0.8</f>
        <v>4.837510472341132</v>
      </c>
      <c r="K386" s="18">
        <f>IF(E386&lt;&gt;0,10000*((F386/K!$F$14)-1)-10000*(((F386-G386)/K!$F$14)-1),"")</f>
        <v>1.674192616243353</v>
      </c>
      <c r="L386" s="18">
        <f>IF(E386&lt;&gt;0,10000*((I386/(K!$F$14-(K!$E$14*(EXP((1000000*M386)*1.867*10^-11)-1))))-1),"")+0.8</f>
        <v>5.965628155407997</v>
      </c>
      <c r="M386" s="35">
        <v>52.319128750316914</v>
      </c>
      <c r="N386" s="20"/>
      <c r="P386" s="2"/>
    </row>
    <row r="387" spans="1:16" ht="12.75">
      <c r="A387" t="s">
        <v>105</v>
      </c>
      <c r="B387" s="21">
        <v>610</v>
      </c>
      <c r="C387" s="18" t="s">
        <v>289</v>
      </c>
      <c r="D387" s="18">
        <v>13.768788813618558</v>
      </c>
      <c r="E387" s="18">
        <v>1.6688395939068095</v>
      </c>
      <c r="F387" s="19">
        <v>0.282829038029457</v>
      </c>
      <c r="G387" s="19">
        <v>4.6087816405776066E-05</v>
      </c>
      <c r="H387" s="19">
        <v>0.000876092601975305</v>
      </c>
      <c r="I387" s="19">
        <f t="shared" si="5"/>
        <v>0.2828281681550922</v>
      </c>
      <c r="J387" s="18">
        <f>IF(E387&lt;&gt;0,10000*((F387/K!$F$14)-1),"")+0.8</f>
        <v>2.3572972207511524</v>
      </c>
      <c r="K387" s="18">
        <f>IF(E387&lt;&gt;0,10000*((F387/K!$F$14)-1)-10000*(((F387-G387)/K!$F$14)-1),"")</f>
        <v>1.629782923625589</v>
      </c>
      <c r="L387" s="18">
        <f>IF(E387&lt;&gt;0,10000*((I387/(K!$F$14-(K!$E$14*(EXP((1000000*M387)*1.867*10^-11)-1))))-1),"")+0.8</f>
        <v>3.5066040354939423</v>
      </c>
      <c r="M387" s="35">
        <v>53.15531358394931</v>
      </c>
      <c r="N387" s="20"/>
      <c r="P387" s="2"/>
    </row>
    <row r="388" spans="1:16" ht="12.75">
      <c r="A388" t="s">
        <v>105</v>
      </c>
      <c r="B388" s="21">
        <v>611</v>
      </c>
      <c r="C388" s="18" t="s">
        <v>290</v>
      </c>
      <c r="D388" s="18">
        <v>14.291517809204352</v>
      </c>
      <c r="E388" s="18">
        <v>1.5967485166666668</v>
      </c>
      <c r="F388" s="19">
        <v>0.2830322027803475</v>
      </c>
      <c r="G388" s="19">
        <v>3.603686941147127E-05</v>
      </c>
      <c r="H388" s="19">
        <v>0.0008909119977870175</v>
      </c>
      <c r="I388" s="19">
        <f t="shared" si="5"/>
        <v>0.2830311750675166</v>
      </c>
      <c r="J388" s="18">
        <f>IF(E388&lt;&gt;0,10000*((F388/K!$F$14)-1),"")+0.8</f>
        <v>9.541721815070936</v>
      </c>
      <c r="K388" s="18">
        <f>IF(E388&lt;&gt;0,10000*((F388/K!$F$14)-1)-10000*(((F388-G388)/K!$F$14)-1),"")</f>
        <v>1.2743557618488666</v>
      </c>
      <c r="L388" s="18">
        <f>IF(E388&lt;&gt;0,10000*((I388/(K!$F$14-(K!$E$14*(EXP((1000000*M388)*1.867*10^-11)-1))))-1),"")+0.8</f>
        <v>10.877389383240654</v>
      </c>
      <c r="M388" s="35">
        <v>61.75075657662636</v>
      </c>
      <c r="N388" s="20"/>
      <c r="P388" s="2"/>
    </row>
    <row r="389" spans="1:16" ht="12.75">
      <c r="A389" t="s">
        <v>105</v>
      </c>
      <c r="B389" s="21">
        <v>612</v>
      </c>
      <c r="C389" s="18" t="s">
        <v>291</v>
      </c>
      <c r="D389" s="18">
        <v>16.33458627088829</v>
      </c>
      <c r="E389" s="18">
        <v>1.6821417408602148</v>
      </c>
      <c r="F389" s="19">
        <v>0.28307697145103283</v>
      </c>
      <c r="G389" s="19">
        <v>5.2715592409961614E-05</v>
      </c>
      <c r="H389" s="19">
        <v>0.000944218689132233</v>
      </c>
      <c r="I389" s="19">
        <f aca="true" t="shared" si="6" ref="I389:I452">IF(E389&lt;&gt;0,F389-(H389*(EXP((1000000*M389)*1.867*10^-11)-1)),"")</f>
        <v>0.28307577386906035</v>
      </c>
      <c r="J389" s="18">
        <f>IF(E389&lt;&gt;0,10000*((F389/K!$F$14)-1),"")+0.8</f>
        <v>11.124856376144887</v>
      </c>
      <c r="K389" s="18">
        <f>IF(E389&lt;&gt;0,10000*((F389/K!$F$14)-1)-10000*(((F389-G389)/K!$F$14)-1),"")</f>
        <v>1.864158014390771</v>
      </c>
      <c r="L389" s="18">
        <f>IF(E389&lt;&gt;0,10000*((I389/(K!$F$14-(K!$E$14*(EXP((1000000*M389)*1.867*10^-11)-1))))-1),"")+0.8</f>
        <v>12.59129180346017</v>
      </c>
      <c r="M389" s="35">
        <v>67.89113518892113</v>
      </c>
      <c r="N389" s="20"/>
      <c r="P389" s="2"/>
    </row>
    <row r="390" spans="1:16" ht="12.75">
      <c r="A390" t="s">
        <v>105</v>
      </c>
      <c r="B390" s="21">
        <v>613</v>
      </c>
      <c r="C390" s="18" t="s">
        <v>292</v>
      </c>
      <c r="D390" s="18">
        <v>19.742743707589735</v>
      </c>
      <c r="E390" s="18">
        <v>1.8533028711469532</v>
      </c>
      <c r="F390" s="19">
        <v>0.282989428703503</v>
      </c>
      <c r="G390" s="19">
        <v>3.6285037541609004E-05</v>
      </c>
      <c r="H390" s="19">
        <v>0.001227572229860693</v>
      </c>
      <c r="I390" s="19">
        <f t="shared" si="6"/>
        <v>0.28298757324724216</v>
      </c>
      <c r="J390" s="18">
        <f>IF(E390&lt;&gt;0,10000*((F390/K!$F$14)-1),"")+0.8</f>
        <v>8.0291211875819</v>
      </c>
      <c r="K390" s="18">
        <f>IF(E390&lt;&gt;0,10000*((F390/K!$F$14)-1)-10000*(((F390-G390)/K!$F$14)-1),"")</f>
        <v>1.2831316208994359</v>
      </c>
      <c r="L390" s="18">
        <f>IF(E390&lt;&gt;0,10000*((I390/(K!$F$14-(K!$E$14*(EXP((1000000*M390)*1.867*10^-11)-1))))-1),"")+0.8</f>
        <v>9.76103513581048</v>
      </c>
      <c r="M390" s="35">
        <v>80.89679943411063</v>
      </c>
      <c r="N390" s="20"/>
      <c r="P390" s="2"/>
    </row>
    <row r="391" spans="1:16" ht="12.75">
      <c r="A391" t="s">
        <v>105</v>
      </c>
      <c r="B391" s="21">
        <v>614</v>
      </c>
      <c r="C391" s="18" t="s">
        <v>293</v>
      </c>
      <c r="D391" s="18">
        <v>10.699034610185892</v>
      </c>
      <c r="E391" s="18">
        <v>1.7896253844086023</v>
      </c>
      <c r="F391" s="19">
        <v>0.282777101089594</v>
      </c>
      <c r="G391" s="19">
        <v>5.058068287062046E-05</v>
      </c>
      <c r="H391" s="19">
        <v>0.0006547838327886963</v>
      </c>
      <c r="I391" s="19">
        <f t="shared" si="6"/>
        <v>0.2827759481306448</v>
      </c>
      <c r="J391" s="18">
        <f>IF(E391&lt;&gt;0,10000*((F391/K!$F$14)-1),"")+0.8</f>
        <v>0.5206743495581361</v>
      </c>
      <c r="K391" s="18">
        <f>IF(E391&lt;&gt;0,10000*((F391/K!$F$14)-1)-10000*(((F391-G391)/K!$F$14)-1),"")</f>
        <v>1.7886621592599905</v>
      </c>
      <c r="L391" s="18">
        <f>IF(E391&lt;&gt;0,10000*((I391/(K!$F$14-(K!$E$14*(EXP((1000000*M391)*1.867*10^-11)-1))))-1),"")+0.8</f>
        <v>2.572452443444816</v>
      </c>
      <c r="M391" s="35">
        <v>94.23006726228517</v>
      </c>
      <c r="N391" s="20"/>
      <c r="P391" s="2"/>
    </row>
    <row r="392" spans="1:16" ht="12.75">
      <c r="A392" t="s">
        <v>105</v>
      </c>
      <c r="B392" s="21">
        <v>615</v>
      </c>
      <c r="C392" s="18" t="s">
        <v>294</v>
      </c>
      <c r="D392" s="18">
        <v>16.43022636661209</v>
      </c>
      <c r="E392" s="18">
        <v>1.8584598781362005</v>
      </c>
      <c r="F392" s="19">
        <v>0.2828837994102851</v>
      </c>
      <c r="G392" s="19">
        <v>3.839770597303697E-05</v>
      </c>
      <c r="H392" s="19">
        <v>0.0010760285467856447</v>
      </c>
      <c r="I392" s="19">
        <f t="shared" si="6"/>
        <v>0.2828820892446754</v>
      </c>
      <c r="J392" s="18">
        <f>IF(E392&lt;&gt;0,10000*((F392/K!$F$14)-1),"")+0.8</f>
        <v>4.2937995397577025</v>
      </c>
      <c r="K392" s="18">
        <f>IF(E392&lt;&gt;0,10000*((F392/K!$F$14)-1)-10000*(((F392-G392)/K!$F$14)-1),"")</f>
        <v>1.3578409736370034</v>
      </c>
      <c r="L392" s="18">
        <f>IF(E392&lt;&gt;0,10000*((I392/(K!$F$14-(K!$E$14*(EXP((1000000*M392)*1.867*10^-11)-1))))-1),"")+0.8</f>
        <v>6.122743184346112</v>
      </c>
      <c r="M392" s="35">
        <v>85.0599586207517</v>
      </c>
      <c r="N392" s="20"/>
      <c r="P392" s="2"/>
    </row>
    <row r="393" spans="1:16" ht="12.75">
      <c r="A393" t="s">
        <v>105</v>
      </c>
      <c r="B393" s="21">
        <v>616</v>
      </c>
      <c r="C393" s="18" t="s">
        <v>295</v>
      </c>
      <c r="D393" s="18">
        <v>63.01733377683114</v>
      </c>
      <c r="E393" s="18">
        <v>1.2774385646953408</v>
      </c>
      <c r="F393" s="19">
        <v>0.28299143990501313</v>
      </c>
      <c r="G393" s="19">
        <v>5.138589537972311E-05</v>
      </c>
      <c r="H393" s="19">
        <v>0.003763489761938837</v>
      </c>
      <c r="I393" s="19">
        <f t="shared" si="6"/>
        <v>0.2829851814115057</v>
      </c>
      <c r="J393" s="18">
        <f>IF(E393&lt;&gt;0,10000*((F393/K!$F$14)-1),"")+0.8</f>
        <v>8.100242410774872</v>
      </c>
      <c r="K393" s="18">
        <f>IF(E393&lt;&gt;0,10000*((F393/K!$F$14)-1)-10000*(((F393-G393)/K!$F$14)-1),"")</f>
        <v>1.817136530568586</v>
      </c>
      <c r="L393" s="18">
        <f>IF(E393&lt;&gt;0,10000*((I393/(K!$F$14-(K!$E$14*(EXP((1000000*M393)*1.867*10^-11)-1))))-1),"")+0.8</f>
        <v>9.856601989612113</v>
      </c>
      <c r="M393" s="35">
        <v>88.9966981382158</v>
      </c>
      <c r="N393" s="20"/>
      <c r="P393" s="2"/>
    </row>
    <row r="394" spans="1:16" ht="12.75">
      <c r="A394" t="s">
        <v>105</v>
      </c>
      <c r="B394" s="21">
        <v>617</v>
      </c>
      <c r="C394" s="18" t="s">
        <v>296</v>
      </c>
      <c r="D394" s="18">
        <v>24.510272742868054</v>
      </c>
      <c r="E394" s="18">
        <v>1.7192084738351252</v>
      </c>
      <c r="F394" s="19">
        <v>0.28303352141106275</v>
      </c>
      <c r="G394" s="19">
        <v>4.5010331763694016E-05</v>
      </c>
      <c r="H394" s="19">
        <v>0.00156233641587876</v>
      </c>
      <c r="I394" s="19">
        <f t="shared" si="6"/>
        <v>0.2830306936272915</v>
      </c>
      <c r="J394" s="18">
        <f>IF(E394&lt;&gt;0,10000*((F394/K!$F$14)-1),"")+0.8</f>
        <v>9.588351965725028</v>
      </c>
      <c r="K394" s="18">
        <f>IF(E394&lt;&gt;0,10000*((F394/K!$F$14)-1)-10000*(((F394-G394)/K!$F$14)-1),"")</f>
        <v>1.5916803141502456</v>
      </c>
      <c r="L394" s="18">
        <f>IF(E394&lt;&gt;0,10000*((I394/(K!$F$14-(K!$E$14*(EXP((1000000*M394)*1.867*10^-11)-1))))-1),"")+0.8</f>
        <v>11.64126059108126</v>
      </c>
      <c r="M394" s="35">
        <v>96.85779767095084</v>
      </c>
      <c r="N394" s="20"/>
      <c r="P394" s="2"/>
    </row>
    <row r="395" spans="1:16" ht="12.75">
      <c r="A395" t="s">
        <v>105</v>
      </c>
      <c r="B395" s="21">
        <v>618</v>
      </c>
      <c r="C395" s="18" t="s">
        <v>297</v>
      </c>
      <c r="D395" s="18">
        <v>18.99846406759016</v>
      </c>
      <c r="E395" s="18">
        <v>1.8862970096774199</v>
      </c>
      <c r="F395" s="19">
        <v>0.282842847155655</v>
      </c>
      <c r="G395" s="19">
        <v>3.876997209070445E-05</v>
      </c>
      <c r="H395" s="19">
        <v>0.001231864186846752</v>
      </c>
      <c r="I395" s="19">
        <f t="shared" si="6"/>
        <v>0.28284043962415223</v>
      </c>
      <c r="J395" s="18">
        <f>IF(E395&lt;&gt;0,10000*((F395/K!$F$14)-1),"")+0.8</f>
        <v>2.8456231997800776</v>
      </c>
      <c r="K395" s="18">
        <f>IF(E395&lt;&gt;0,10000*((F395/K!$F$14)-1)-10000*(((F395-G395)/K!$F$14)-1),"")</f>
        <v>1.3710052545468088</v>
      </c>
      <c r="L395" s="18">
        <f>IF(E395&lt;&gt;0,10000*((I395/(K!$F$14-(K!$E$14*(EXP((1000000*M395)*1.867*10^-11)-1))))-1),"")+0.8</f>
        <v>5.083641024453999</v>
      </c>
      <c r="M395" s="35">
        <v>104.57810983266867</v>
      </c>
      <c r="N395" s="20"/>
      <c r="P395" s="2"/>
    </row>
    <row r="396" spans="1:16" ht="12.75">
      <c r="A396" t="s">
        <v>105</v>
      </c>
      <c r="B396" s="21">
        <v>619</v>
      </c>
      <c r="C396" s="18" t="s">
        <v>298</v>
      </c>
      <c r="D396" s="18">
        <v>33.960791623169406</v>
      </c>
      <c r="E396" s="18">
        <v>1.753251203225806</v>
      </c>
      <c r="F396" s="19">
        <v>0.28295010068735826</v>
      </c>
      <c r="G396" s="19">
        <v>4.9840898246706064E-05</v>
      </c>
      <c r="H396" s="19">
        <v>0.002163197569355455</v>
      </c>
      <c r="I396" s="19">
        <f t="shared" si="6"/>
        <v>0.282945809205841</v>
      </c>
      <c r="J396" s="18">
        <f>IF(E396&lt;&gt;0,10000*((F396/K!$F$14)-1),"")+0.8</f>
        <v>6.638382069709436</v>
      </c>
      <c r="K396" s="18">
        <f>IF(E396&lt;&gt;0,10000*((F396/K!$F$14)-1)-10000*(((F396-G396)/K!$F$14)-1),"")</f>
        <v>1.7625014851119225</v>
      </c>
      <c r="L396" s="18">
        <f>IF(E396&lt;&gt;0,10000*((I396/(K!$F$14-(K!$E$14*(EXP((1000000*M396)*1.867*10^-11)-1))))-1),"")+0.8</f>
        <v>8.845707470132336</v>
      </c>
      <c r="M396" s="35">
        <v>106.15398645974247</v>
      </c>
      <c r="N396" s="20"/>
      <c r="P396" s="2"/>
    </row>
    <row r="397" spans="1:16" ht="12.75">
      <c r="A397" t="s">
        <v>105</v>
      </c>
      <c r="B397" s="21">
        <v>620</v>
      </c>
      <c r="C397" s="18" t="s">
        <v>299</v>
      </c>
      <c r="D397" s="18">
        <v>59.57337953495672</v>
      </c>
      <c r="E397" s="18">
        <v>1.534317606989248</v>
      </c>
      <c r="F397" s="19">
        <v>0.2828581537494897</v>
      </c>
      <c r="G397" s="19">
        <v>5.094203734604809E-05</v>
      </c>
      <c r="H397" s="19">
        <v>0.003397512379452326</v>
      </c>
      <c r="I397" s="19">
        <f t="shared" si="6"/>
        <v>0.28285100769716176</v>
      </c>
      <c r="J397" s="18">
        <f>IF(E397&lt;&gt;0,10000*((F397/K!$F$14)-1),"")+0.8</f>
        <v>3.3869034598602346</v>
      </c>
      <c r="K397" s="18">
        <f>IF(E397&lt;&gt;0,10000*((F397/K!$F$14)-1)-10000*(((F397-G397)/K!$F$14)-1),"")</f>
        <v>1.8014405766231256</v>
      </c>
      <c r="L397" s="18">
        <f>IF(E397&lt;&gt;0,10000*((I397/(K!$F$14-(K!$E$14*(EXP((1000000*M397)*1.867*10^-11)-1))))-1),"")+0.8</f>
        <v>5.634534428175274</v>
      </c>
      <c r="M397" s="35">
        <v>112.5393742742825</v>
      </c>
      <c r="N397" s="20"/>
      <c r="P397" s="2"/>
    </row>
    <row r="398" spans="1:16" ht="12.75">
      <c r="A398" t="s">
        <v>105</v>
      </c>
      <c r="B398" s="21">
        <v>621</v>
      </c>
      <c r="C398" s="18" t="s">
        <v>300</v>
      </c>
      <c r="D398" s="18">
        <v>26.40988654190897</v>
      </c>
      <c r="E398" s="18">
        <v>1.825203266129032</v>
      </c>
      <c r="F398" s="19">
        <v>0.2824277197881234</v>
      </c>
      <c r="G398" s="19">
        <v>4.8642985078482035E-05</v>
      </c>
      <c r="H398" s="19">
        <v>0.0014896918938356065</v>
      </c>
      <c r="I398" s="19">
        <f t="shared" si="6"/>
        <v>0.28242273543485014</v>
      </c>
      <c r="J398" s="18">
        <f>IF(E398&lt;&gt;0,10000*((F398/K!$F$14)-1),"")+0.8</f>
        <v>-11.834340996749981</v>
      </c>
      <c r="K398" s="18">
        <f>IF(E398&lt;&gt;0,10000*((F398/K!$F$14)-1)-10000*(((F398-G398)/K!$F$14)-1),"")</f>
        <v>1.720140215304422</v>
      </c>
      <c r="L398" s="18">
        <f>IF(E398&lt;&gt;0,10000*((I398/(K!$F$14-(K!$E$14*(EXP((1000000*M398)*1.867*10^-11)-1))))-1),"")+0.8</f>
        <v>-8.038582120008764</v>
      </c>
      <c r="M398" s="35">
        <v>178.91324899689843</v>
      </c>
      <c r="N398" s="20"/>
      <c r="P398" s="2"/>
    </row>
    <row r="399" spans="1:16" ht="12.75">
      <c r="A399" t="s">
        <v>105</v>
      </c>
      <c r="B399" s="21">
        <v>622</v>
      </c>
      <c r="C399" s="18" t="s">
        <v>301</v>
      </c>
      <c r="D399" s="18">
        <v>31.48471089879468</v>
      </c>
      <c r="E399" s="18">
        <v>1.3769984939068105</v>
      </c>
      <c r="F399" s="19">
        <v>0.2824953346143874</v>
      </c>
      <c r="G399" s="19">
        <v>5.185484853586879E-05</v>
      </c>
      <c r="H399" s="19">
        <v>0.0018183167806316814</v>
      </c>
      <c r="I399" s="19">
        <f t="shared" si="6"/>
        <v>0.28248898054623595</v>
      </c>
      <c r="J399" s="18">
        <f>IF(E399&lt;&gt;0,10000*((F399/K!$F$14)-1),"")+0.8</f>
        <v>-9.443308011832485</v>
      </c>
      <c r="K399" s="18">
        <f>IF(E399&lt;&gt;0,10000*((F399/K!$F$14)-1)-10000*(((F399-G399)/K!$F$14)-1),"")</f>
        <v>1.833719912154308</v>
      </c>
      <c r="L399" s="18">
        <f>IF(E399&lt;&gt;0,10000*((I399/(K!$F$14-(K!$E$14*(EXP((1000000*M399)*1.867*10^-11)-1))))-1),"")+0.8</f>
        <v>-5.518552216928453</v>
      </c>
      <c r="M399" s="35">
        <v>186.84448788751567</v>
      </c>
      <c r="N399" s="20"/>
      <c r="P399" s="2"/>
    </row>
    <row r="400" spans="1:16" ht="12.75">
      <c r="A400" t="s">
        <v>105</v>
      </c>
      <c r="B400" s="21">
        <v>623</v>
      </c>
      <c r="C400" s="18" t="s">
        <v>302</v>
      </c>
      <c r="D400" s="18">
        <v>12.400824104891983</v>
      </c>
      <c r="E400" s="18">
        <v>1.8509659198924735</v>
      </c>
      <c r="F400" s="19">
        <v>0.28253843987152655</v>
      </c>
      <c r="G400" s="19">
        <v>3.9589982795460414E-05</v>
      </c>
      <c r="H400" s="19">
        <v>0.00074260924967505</v>
      </c>
      <c r="I400" s="19">
        <f t="shared" si="6"/>
        <v>0.282534789051829</v>
      </c>
      <c r="J400" s="18">
        <f>IF(E400&lt;&gt;0,10000*((F400/K!$F$14)-1),"")+0.8</f>
        <v>-7.918996003093116</v>
      </c>
      <c r="K400" s="18">
        <f>IF(E400&lt;&gt;0,10000*((F400/K!$F$14)-1)-10000*(((F400-G400)/K!$F$14)-1),"")</f>
        <v>1.400002927858246</v>
      </c>
      <c r="L400" s="18">
        <f>IF(E400&lt;&gt;0,10000*((I400/(K!$F$14-(K!$E$14*(EXP((1000000*M400)*1.867*10^-11)-1))))-1),"")+0.8</f>
        <v>-2.208509588039443</v>
      </c>
      <c r="M400" s="35">
        <v>262.6759748111288</v>
      </c>
      <c r="N400" s="20"/>
      <c r="P400" s="2"/>
    </row>
    <row r="401" spans="1:16" ht="12.75">
      <c r="A401" t="s">
        <v>105</v>
      </c>
      <c r="B401" s="21">
        <v>624</v>
      </c>
      <c r="C401" s="18" t="s">
        <v>303</v>
      </c>
      <c r="D401" s="18">
        <v>8.35097136721465</v>
      </c>
      <c r="E401" s="18">
        <v>1.8111893681003586</v>
      </c>
      <c r="F401" s="19">
        <v>0.2824355667328849</v>
      </c>
      <c r="G401" s="19">
        <v>4.295280603252652E-05</v>
      </c>
      <c r="H401" s="19">
        <v>0.0005178494037111088</v>
      </c>
      <c r="I401" s="19">
        <f t="shared" si="6"/>
        <v>0.28243282577090656</v>
      </c>
      <c r="J401" s="18">
        <f>IF(E401&lt;&gt;0,10000*((F401/K!$F$14)-1),"")+0.8</f>
        <v>-11.556852984249932</v>
      </c>
      <c r="K401" s="18">
        <f>IF(E401&lt;&gt;0,10000*((F401/K!$F$14)-1)-10000*(((F401-G401)/K!$F$14)-1),"")</f>
        <v>1.518920948159197</v>
      </c>
      <c r="L401" s="18">
        <f>IF(E401&lt;&gt;0,10000*((I401/(K!$F$14-(K!$E$14*(EXP((1000000*M401)*1.867*10^-11)-1))))-1),"")+0.8</f>
        <v>-5.368647646104253</v>
      </c>
      <c r="M401" s="35">
        <v>282.7537578080857</v>
      </c>
      <c r="N401" s="20"/>
      <c r="P401" s="2"/>
    </row>
    <row r="402" spans="1:16" ht="12.75">
      <c r="A402" t="s">
        <v>105</v>
      </c>
      <c r="B402" s="21">
        <v>625</v>
      </c>
      <c r="C402" s="18" t="s">
        <v>304</v>
      </c>
      <c r="D402" s="18">
        <v>50.193874332732904</v>
      </c>
      <c r="E402" s="18">
        <v>2.192776508602151</v>
      </c>
      <c r="F402" s="19">
        <v>0.28257010785134706</v>
      </c>
      <c r="G402" s="19">
        <v>5.213507303753893E-05</v>
      </c>
      <c r="H402" s="19">
        <v>0.00277079984713857</v>
      </c>
      <c r="I402" s="19">
        <f t="shared" si="6"/>
        <v>0.28255418541064675</v>
      </c>
      <c r="J402" s="18">
        <f>IF(E402&lt;&gt;0,10000*((F402/K!$F$14)-1),"")+0.8</f>
        <v>-6.7991353379045725</v>
      </c>
      <c r="K402" s="18">
        <f>IF(E402&lt;&gt;0,10000*((F402/K!$F$14)-1)-10000*(((F402-G402)/K!$F$14)-1),"")</f>
        <v>1.8436293663925962</v>
      </c>
      <c r="L402" s="18">
        <f>IF(E402&lt;&gt;0,10000*((I402/(K!$F$14-(K!$E$14*(EXP((1000000*M402)*1.867*10^-11)-1))))-1),"")+0.8</f>
        <v>-0.535201382001161</v>
      </c>
      <c r="M402" s="35">
        <v>306.9130145953059</v>
      </c>
      <c r="N402" s="20"/>
      <c r="P402" s="2"/>
    </row>
    <row r="403" spans="1:16" ht="12.75">
      <c r="A403" t="s">
        <v>105</v>
      </c>
      <c r="B403" s="21">
        <v>626</v>
      </c>
      <c r="C403" s="18" t="s">
        <v>305</v>
      </c>
      <c r="D403" s="18">
        <v>7.8879326084732355</v>
      </c>
      <c r="E403" s="18">
        <v>1.8292967243727598</v>
      </c>
      <c r="F403" s="19">
        <v>0.282638946949962</v>
      </c>
      <c r="G403" s="19">
        <v>3.521638013215693E-05</v>
      </c>
      <c r="H403" s="19">
        <v>0.0004912381874122593</v>
      </c>
      <c r="I403" s="19">
        <f t="shared" si="6"/>
        <v>0.2826357730552371</v>
      </c>
      <c r="J403" s="18">
        <f>IF(E403&lt;&gt;0,10000*((F403/K!$F$14)-1),"")+0.8</f>
        <v>-4.364808955142597</v>
      </c>
      <c r="K403" s="18">
        <f>IF(E403&lt;&gt;0,10000*((F403/K!$F$14)-1)-10000*(((F403-G403)/K!$F$14)-1),"")</f>
        <v>1.2453411649193669</v>
      </c>
      <c r="L403" s="18">
        <f>IF(E403&lt;&gt;0,10000*((I403/(K!$F$14-(K!$E$14*(EXP((1000000*M403)*1.867*10^-11)-1))))-1),"")+0.8</f>
        <v>3.2016521642122866</v>
      </c>
      <c r="M403" s="35">
        <v>344.9505575931237</v>
      </c>
      <c r="N403" s="20"/>
      <c r="P403" s="2"/>
    </row>
    <row r="404" spans="1:16" ht="12.75">
      <c r="A404" t="s">
        <v>105</v>
      </c>
      <c r="B404" s="21">
        <v>627</v>
      </c>
      <c r="C404" s="18" t="s">
        <v>306</v>
      </c>
      <c r="D404" s="18">
        <v>15.942403631530654</v>
      </c>
      <c r="E404" s="18">
        <v>1.380852579543011</v>
      </c>
      <c r="F404" s="19">
        <v>0.28244383003087664</v>
      </c>
      <c r="G404" s="19">
        <v>5.189747650233893E-05</v>
      </c>
      <c r="H404" s="19">
        <v>0.001052411485423012</v>
      </c>
      <c r="I404" s="19">
        <f t="shared" si="6"/>
        <v>0.28242310834354006</v>
      </c>
      <c r="J404" s="18">
        <f>IF(E404&lt;&gt;0,10000*((F404/K!$F$14)-1),"")+0.8</f>
        <v>-11.264641657915098</v>
      </c>
      <c r="K404" s="18">
        <f>IF(E404&lt;&gt;0,10000*((F404/K!$F$14)-1)-10000*(((F404-G404)/K!$F$14)-1),"")</f>
        <v>1.8352273459476542</v>
      </c>
      <c r="L404" s="18">
        <f>IF(E404&lt;&gt;0,10000*((I404/(K!$F$14-(K!$E$14*(EXP((1000000*M404)*1.867*10^-11)-1))))-1),"")+0.8</f>
        <v>11.422405096429866</v>
      </c>
      <c r="M404" s="35">
        <v>1044.369834699342</v>
      </c>
      <c r="N404" s="20"/>
      <c r="P404" s="2"/>
    </row>
    <row r="405" spans="1:16" ht="12.75">
      <c r="A405" t="s">
        <v>105</v>
      </c>
      <c r="B405" s="21">
        <v>628</v>
      </c>
      <c r="C405" s="18" t="s">
        <v>307</v>
      </c>
      <c r="D405" s="18">
        <v>12.167043836889585</v>
      </c>
      <c r="E405" s="18">
        <v>2.048094077240144</v>
      </c>
      <c r="F405" s="19">
        <v>0.2814821683358481</v>
      </c>
      <c r="G405" s="19">
        <v>4.299691710327484E-05</v>
      </c>
      <c r="H405" s="19">
        <v>0.000721920723759942</v>
      </c>
      <c r="I405" s="19">
        <f t="shared" si="6"/>
        <v>0.28145642912600866</v>
      </c>
      <c r="J405" s="18">
        <f>IF(E405&lt;&gt;0,10000*((F405/K!$F$14)-1),"")+0.8</f>
        <v>-45.27145584638151</v>
      </c>
      <c r="K405" s="18">
        <f>IF(E405&lt;&gt;0,10000*((F405/K!$F$14)-1)-10000*(((F405-G405)/K!$F$14)-1),"")</f>
        <v>1.5204808283075764</v>
      </c>
      <c r="L405" s="18">
        <f>IF(E405&lt;&gt;0,10000*((I405/(K!$F$14-(K!$E$14*(EXP((1000000*M405)*1.867*10^-11)-1))))-1),"")+0.8</f>
        <v>-3.8381230953962406</v>
      </c>
      <c r="M405" s="35">
        <v>1876.4278732619946</v>
      </c>
      <c r="N405" s="20"/>
      <c r="P405" s="2"/>
    </row>
    <row r="406" ht="12.75"/>
    <row r="407" spans="1:16" ht="12.75">
      <c r="A407" t="s">
        <v>106</v>
      </c>
      <c r="B407" s="21">
        <v>26</v>
      </c>
      <c r="C407" s="18" t="s">
        <v>360</v>
      </c>
      <c r="D407" s="18">
        <v>16.18719379406335</v>
      </c>
      <c r="E407" s="18">
        <v>1.7492632681003588</v>
      </c>
      <c r="F407" s="19">
        <v>0.2826518342633003</v>
      </c>
      <c r="G407" s="19">
        <v>4.8651868073380206E-05</v>
      </c>
      <c r="H407" s="19">
        <v>0.00094731176398377</v>
      </c>
      <c r="I407" s="19">
        <f t="shared" si="6"/>
        <v>0.28265172165592345</v>
      </c>
      <c r="J407" s="18">
        <f>IF(E407&lt;&gt;0,10000*((F407/K!$F$14)-1),"")+0.8</f>
        <v>-3.909080633685803</v>
      </c>
      <c r="K407" s="18">
        <f>IF(E407&lt;&gt;0,10000*((F407/K!$F$14)-1)-10000*(((F407-G407)/K!$F$14)-1),"")</f>
        <v>1.7204543406967865</v>
      </c>
      <c r="L407" s="18">
        <f>IF(E407&lt;&gt;0,10000*((I407/(K!$F$14-(K!$E$14*(EXP((1000000*M407)*1.867*10^-11)-1))))-1),"")+0.8</f>
        <v>-3.771887580568923</v>
      </c>
      <c r="M407" s="36">
        <v>6.366544549762411</v>
      </c>
      <c r="N407" s="26"/>
      <c r="O407" s="26"/>
      <c r="P407" s="2"/>
    </row>
    <row r="408" spans="1:16" ht="12.75">
      <c r="A408" t="s">
        <v>106</v>
      </c>
      <c r="B408" s="21">
        <v>27</v>
      </c>
      <c r="C408" s="18" t="s">
        <v>361</v>
      </c>
      <c r="D408" s="18">
        <v>37.76150982934495</v>
      </c>
      <c r="E408" s="18">
        <v>2.047946317741935</v>
      </c>
      <c r="F408" s="19">
        <v>0.2828637512085914</v>
      </c>
      <c r="G408" s="19">
        <v>4.171318925343742E-05</v>
      </c>
      <c r="H408" s="19">
        <v>0.0021555475980858294</v>
      </c>
      <c r="I408" s="19">
        <f t="shared" si="6"/>
        <v>0.28286302953357756</v>
      </c>
      <c r="J408" s="18">
        <f>IF(E408&lt;&gt;0,10000*((F408/K!$F$14)-1),"")+0.8</f>
        <v>3.584843912917445</v>
      </c>
      <c r="K408" s="18">
        <f>IF(E408&lt;&gt;0,10000*((F408/K!$F$14)-1)-10000*(((F408-G408)/K!$F$14)-1),"")</f>
        <v>1.4750849321387705</v>
      </c>
      <c r="L408" s="18">
        <f>IF(E408&lt;&gt;0,10000*((I408/(K!$F$14-(K!$E$14*(EXP((1000000*M408)*1.867*10^-11)-1))))-1),"")+0.8</f>
        <v>3.957251235121894</v>
      </c>
      <c r="M408" s="36">
        <v>17.929453141077</v>
      </c>
      <c r="N408" s="26"/>
      <c r="O408" s="26"/>
      <c r="P408" s="2"/>
    </row>
    <row r="409" spans="1:16" ht="12.75">
      <c r="A409" t="s">
        <v>106</v>
      </c>
      <c r="B409" s="21">
        <v>28</v>
      </c>
      <c r="C409" s="18" t="s">
        <v>362</v>
      </c>
      <c r="D409" s="18">
        <v>22.664227884398</v>
      </c>
      <c r="E409" s="18">
        <v>1.887752076702509</v>
      </c>
      <c r="F409" s="19">
        <v>0.282805121013412</v>
      </c>
      <c r="G409" s="19">
        <v>4.121648616606118E-05</v>
      </c>
      <c r="H409" s="19">
        <v>0.0013364169557304037</v>
      </c>
      <c r="I409" s="19">
        <f t="shared" si="6"/>
        <v>0.2828027490581611</v>
      </c>
      <c r="J409" s="18">
        <f>IF(E409&lt;&gt;0,10000*((F409/K!$F$14)-1),"")+0.8</f>
        <v>1.5115304352067753</v>
      </c>
      <c r="K409" s="18">
        <f>IF(E409&lt;&gt;0,10000*((F409/K!$F$14)-1)-10000*(((F409-G409)/K!$F$14)-1),"")</f>
        <v>1.4575202420952227</v>
      </c>
      <c r="L409" s="18">
        <f>IF(E409&lt;&gt;0,10000*((I409/(K!$F$14-(K!$E$14*(EXP((1000000*M409)*1.867*10^-11)-1))))-1),"")+0.8</f>
        <v>3.537087664501647</v>
      </c>
      <c r="M409" s="36">
        <v>94.98063631170346</v>
      </c>
      <c r="N409" s="26"/>
      <c r="O409" s="26"/>
      <c r="P409" s="2"/>
    </row>
    <row r="410" spans="1:16" ht="12.75">
      <c r="A410" t="s">
        <v>106</v>
      </c>
      <c r="B410" s="21">
        <v>29</v>
      </c>
      <c r="C410" s="18" t="s">
        <v>363</v>
      </c>
      <c r="D410" s="18">
        <v>104.71737542070758</v>
      </c>
      <c r="E410" s="18">
        <v>1.8556661500000002</v>
      </c>
      <c r="F410" s="19">
        <v>0.2825758840678733</v>
      </c>
      <c r="G410" s="19">
        <v>6.261985737104297E-05</v>
      </c>
      <c r="H410" s="19">
        <v>0.00618804393017591</v>
      </c>
      <c r="I410" s="19">
        <f t="shared" si="6"/>
        <v>0.2825634963399977</v>
      </c>
      <c r="J410" s="18">
        <f>IF(E410&lt;&gt;0,10000*((F410/K!$F$14)-1),"")+0.8</f>
        <v>-6.594873565665927</v>
      </c>
      <c r="K410" s="18">
        <f>IF(E410&lt;&gt;0,10000*((F410/K!$F$14)-1)-10000*(((F410-G410)/K!$F$14)-1),"")</f>
        <v>2.2143981247613187</v>
      </c>
      <c r="L410" s="18">
        <f>IF(E410&lt;&gt;0,10000*((I410/(K!$F$14-(K!$E$14*(EXP((1000000*M410)*1.867*10^-11)-1))))-1),"")+0.8</f>
        <v>-4.6556342483480515</v>
      </c>
      <c r="M410" s="36">
        <v>107.1172981009359</v>
      </c>
      <c r="N410" s="26"/>
      <c r="O410" s="26"/>
      <c r="P410" s="2"/>
    </row>
    <row r="411" spans="1:16" ht="12.75">
      <c r="A411" t="s">
        <v>106</v>
      </c>
      <c r="B411" s="21">
        <v>30</v>
      </c>
      <c r="C411" s="18" t="s">
        <v>364</v>
      </c>
      <c r="D411" s="18">
        <v>30.83868737905553</v>
      </c>
      <c r="E411" s="18">
        <v>2.018565622222223</v>
      </c>
      <c r="F411" s="19">
        <v>0.28270228230083305</v>
      </c>
      <c r="G411" s="19">
        <v>4.76957916940849E-05</v>
      </c>
      <c r="H411" s="19">
        <v>0.0018059655587278037</v>
      </c>
      <c r="I411" s="19">
        <f t="shared" si="6"/>
        <v>0.2826985085997456</v>
      </c>
      <c r="J411" s="18">
        <f>IF(E411&lt;&gt;0,10000*((F411/K!$F$14)-1),"")+0.8</f>
        <v>-2.1251091524284957</v>
      </c>
      <c r="K411" s="18">
        <f>IF(E411&lt;&gt;0,10000*((F411/K!$F$14)-1)-10000*(((F411-G411)/K!$F$14)-1),"")</f>
        <v>1.6866450375396802</v>
      </c>
      <c r="L411" s="18">
        <f>IF(E411&lt;&gt;0,10000*((I411/(K!$F$14-(K!$E$14*(EXP((1000000*M411)*1.867*10^-11)-1))))-1),"")+0.8</f>
        <v>0.22409560598322043</v>
      </c>
      <c r="M411" s="36">
        <v>111.80477820031848</v>
      </c>
      <c r="N411" s="26"/>
      <c r="O411" s="26"/>
      <c r="P411" s="2"/>
    </row>
    <row r="412" spans="1:16" ht="12.75">
      <c r="A412" t="s">
        <v>106</v>
      </c>
      <c r="B412" s="21">
        <v>31</v>
      </c>
      <c r="C412" s="18" t="s">
        <v>365</v>
      </c>
      <c r="D412" s="18">
        <v>20.942019323021604</v>
      </c>
      <c r="E412" s="18">
        <v>2.3027694069892473</v>
      </c>
      <c r="F412" s="19">
        <v>0.2826877219804097</v>
      </c>
      <c r="G412" s="19">
        <v>3.244461336308141E-05</v>
      </c>
      <c r="H412" s="19">
        <v>0.0012568401888067694</v>
      </c>
      <c r="I412" s="19">
        <f t="shared" si="6"/>
        <v>0.2826849987842406</v>
      </c>
      <c r="J412" s="18">
        <f>IF(E412&lt;&gt;0,10000*((F412/K!$F$14)-1),"")+0.8</f>
        <v>-2.639999278260775</v>
      </c>
      <c r="K412" s="18">
        <f>IF(E412&lt;&gt;0,10000*((F412/K!$F$14)-1)-10000*(((F412-G412)/K!$F$14)-1),"")</f>
        <v>1.1473244112347736</v>
      </c>
      <c r="L412" s="18">
        <f>IF(E412&lt;&gt;0,10000*((I412/(K!$F$14-(K!$E$14*(EXP((1000000*M412)*1.867*10^-11)-1))))-1),"")+0.8</f>
        <v>-0.1621120575942221</v>
      </c>
      <c r="M412" s="36">
        <v>115.92696909749256</v>
      </c>
      <c r="N412" s="26"/>
      <c r="O412" s="26"/>
      <c r="P412" s="2"/>
    </row>
    <row r="413" spans="1:16" ht="12.75">
      <c r="A413" t="s">
        <v>106</v>
      </c>
      <c r="B413" s="21">
        <v>32</v>
      </c>
      <c r="C413" s="18" t="s">
        <v>366</v>
      </c>
      <c r="D413" s="18">
        <v>38.50651097022959</v>
      </c>
      <c r="E413" s="18">
        <v>1.7202798245519715</v>
      </c>
      <c r="F413" s="19">
        <v>0.2826038494915322</v>
      </c>
      <c r="G413" s="19">
        <v>4.41243577881384E-05</v>
      </c>
      <c r="H413" s="19">
        <v>0.0023191204127808824</v>
      </c>
      <c r="I413" s="19">
        <f t="shared" si="6"/>
        <v>0.2825987120685092</v>
      </c>
      <c r="J413" s="18">
        <f>IF(E413&lt;&gt;0,10000*((F413/K!$F$14)-1),"")+0.8</f>
        <v>-5.605944744869441</v>
      </c>
      <c r="K413" s="18">
        <f>IF(E413&lt;&gt;0,10000*((F413/K!$F$14)-1)-10000*(((F413-G413)/K!$F$14)-1),"")</f>
        <v>1.5603500110727975</v>
      </c>
      <c r="L413" s="18">
        <f>IF(E413&lt;&gt;0,10000*((I413/(K!$F$14-(K!$E$14*(EXP((1000000*M413)*1.867*10^-11)-1))))-1),"")+0.8</f>
        <v>-3.156543086708342</v>
      </c>
      <c r="M413" s="36">
        <v>118.52149472943971</v>
      </c>
      <c r="N413" s="26"/>
      <c r="O413" s="26"/>
      <c r="P413" s="2"/>
    </row>
    <row r="414" spans="1:16" ht="12.75">
      <c r="A414" t="s">
        <v>106</v>
      </c>
      <c r="B414" s="21">
        <v>33</v>
      </c>
      <c r="C414" s="18" t="s">
        <v>367</v>
      </c>
      <c r="D414" s="18">
        <v>28.297745023813448</v>
      </c>
      <c r="E414" s="18">
        <v>2.0380593311827955</v>
      </c>
      <c r="F414" s="19">
        <v>0.2825990974234776</v>
      </c>
      <c r="G414" s="19">
        <v>4.125625915434099E-05</v>
      </c>
      <c r="H414" s="19">
        <v>0.0018540945591083355</v>
      </c>
      <c r="I414" s="19">
        <f t="shared" si="6"/>
        <v>0.28259495563204207</v>
      </c>
      <c r="J414" s="18">
        <f>IF(E414&lt;&gt;0,10000*((F414/K!$F$14)-1),"")+0.8</f>
        <v>-5.7739900108707785</v>
      </c>
      <c r="K414" s="18">
        <f>IF(E414&lt;&gt;0,10000*((F414/K!$F$14)-1)-10000*(((F414-G414)/K!$F$14)-1),"")</f>
        <v>1.4589267165632247</v>
      </c>
      <c r="L414" s="18">
        <f>IF(E414&lt;&gt;0,10000*((I414/(K!$F$14-(K!$E$14*(EXP((1000000*M414)*1.867*10^-11)-1))))-1),"")+0.8</f>
        <v>-3.2672996090074244</v>
      </c>
      <c r="M414" s="36">
        <v>119.51637223922019</v>
      </c>
      <c r="N414" s="26"/>
      <c r="O414" s="26"/>
      <c r="P414" s="2"/>
    </row>
    <row r="415" spans="1:16" ht="12.75">
      <c r="A415" t="s">
        <v>106</v>
      </c>
      <c r="B415" s="21">
        <v>34</v>
      </c>
      <c r="C415" s="18" t="s">
        <v>368</v>
      </c>
      <c r="D415" s="18">
        <v>29.29703377141509</v>
      </c>
      <c r="E415" s="18">
        <v>2.358581080465949</v>
      </c>
      <c r="F415" s="19">
        <v>0.2825258585080898</v>
      </c>
      <c r="G415" s="19">
        <v>4.287865108012934E-05</v>
      </c>
      <c r="H415" s="19">
        <v>0.00163271587906439</v>
      </c>
      <c r="I415" s="19">
        <f t="shared" si="6"/>
        <v>0.2825213292506953</v>
      </c>
      <c r="J415" s="18">
        <f>IF(E415&lt;&gt;0,10000*((F415/K!$F$14)-1),"")+0.8</f>
        <v>-8.363905154453422</v>
      </c>
      <c r="K415" s="18">
        <f>IF(E415&lt;&gt;0,10000*((F415/K!$F$14)-1)-10000*(((F415-G415)/K!$F$14)-1),"")</f>
        <v>1.5162986396055622</v>
      </c>
      <c r="L415" s="18">
        <f>IF(E415&lt;&gt;0,10000*((I415/(K!$F$14-(K!$E$14*(EXP((1000000*M415)*1.867*10^-11)-1))))-1),"")+0.8</f>
        <v>-5.229967036688122</v>
      </c>
      <c r="M415" s="36">
        <v>148.37829708893224</v>
      </c>
      <c r="N415" s="26"/>
      <c r="O415" s="26"/>
      <c r="P415" s="2"/>
    </row>
    <row r="416" spans="1:16" ht="12.75">
      <c r="A416" t="s">
        <v>106</v>
      </c>
      <c r="B416" s="21">
        <v>35</v>
      </c>
      <c r="C416" s="18" t="s">
        <v>369</v>
      </c>
      <c r="D416" s="18">
        <v>19.043778221743395</v>
      </c>
      <c r="E416" s="18">
        <v>1.9719692206093193</v>
      </c>
      <c r="F416" s="19">
        <v>0.28243845371655657</v>
      </c>
      <c r="G416" s="19">
        <v>4.6603059299060095E-05</v>
      </c>
      <c r="H416" s="19">
        <v>0.0010917320738484688</v>
      </c>
      <c r="I416" s="19">
        <f t="shared" si="6"/>
        <v>0.28243536271012615</v>
      </c>
      <c r="J416" s="18">
        <f>IF(E416&lt;&gt;0,10000*((F416/K!$F$14)-1),"")+0.8</f>
        <v>-11.45476186655694</v>
      </c>
      <c r="K416" s="18">
        <f>IF(E416&lt;&gt;0,10000*((F416/K!$F$14)-1)-10000*(((F416-G416)/K!$F$14)-1),"")</f>
        <v>1.6480032285681734</v>
      </c>
      <c r="L416" s="18">
        <f>IF(E416&lt;&gt;0,10000*((I416/(K!$F$14-(K!$E$14*(EXP((1000000*M416)*1.867*10^-11)-1))))-1),"")+0.8</f>
        <v>-8.203013090750355</v>
      </c>
      <c r="M416" s="36">
        <v>151.43471306993308</v>
      </c>
      <c r="N416" s="26"/>
      <c r="O416" s="26"/>
      <c r="P416" s="2"/>
    </row>
    <row r="417" spans="1:16" ht="12.75">
      <c r="A417" t="s">
        <v>106</v>
      </c>
      <c r="B417" s="21">
        <v>36</v>
      </c>
      <c r="C417" s="18" t="s">
        <v>370</v>
      </c>
      <c r="D417" s="18">
        <v>19.818218768533594</v>
      </c>
      <c r="E417" s="18">
        <v>1.8158499227598566</v>
      </c>
      <c r="F417" s="19">
        <v>0.2825768883489831</v>
      </c>
      <c r="G417" s="19">
        <v>4.2683981432084315E-05</v>
      </c>
      <c r="H417" s="19">
        <v>0.001170398768491365</v>
      </c>
      <c r="I417" s="19">
        <f t="shared" si="6"/>
        <v>0.2825735508738644</v>
      </c>
      <c r="J417" s="18">
        <f>IF(E417&lt;&gt;0,10000*((F417/K!$F$14)-1),"")+0.8</f>
        <v>-6.55935962009715</v>
      </c>
      <c r="K417" s="18">
        <f>IF(E417&lt;&gt;0,10000*((F417/K!$F$14)-1)-10000*(((F417-G417)/K!$F$14)-1),"")</f>
        <v>1.5094146235505868</v>
      </c>
      <c r="L417" s="18">
        <f>IF(E417&lt;&gt;0,10000*((I417/(K!$F$14-(K!$E$14*(EXP((1000000*M417)*1.867*10^-11)-1))))-1),"")+0.8</f>
        <v>-3.2905824387837965</v>
      </c>
      <c r="M417" s="36">
        <v>152.5180999560931</v>
      </c>
      <c r="N417" s="26"/>
      <c r="O417" s="26"/>
      <c r="P417" s="2"/>
    </row>
    <row r="418" spans="1:16" ht="12.75">
      <c r="A418" t="s">
        <v>106</v>
      </c>
      <c r="B418" s="21">
        <v>37</v>
      </c>
      <c r="C418" s="18" t="s">
        <v>371</v>
      </c>
      <c r="D418" s="18">
        <v>27.37835525352237</v>
      </c>
      <c r="E418" s="18">
        <v>1.9126337417562729</v>
      </c>
      <c r="F418" s="19">
        <v>0.28266417278142764</v>
      </c>
      <c r="G418" s="19">
        <v>4.369275948234646E-05</v>
      </c>
      <c r="H418" s="19">
        <v>0.0018443619001339536</v>
      </c>
      <c r="I418" s="19">
        <f t="shared" si="6"/>
        <v>0.2826586393373877</v>
      </c>
      <c r="J418" s="18">
        <f>IF(E418&lt;&gt;0,10000*((F418/K!$F$14)-1),"")+0.8</f>
        <v>-3.472759112837754</v>
      </c>
      <c r="K418" s="18">
        <f>IF(E418&lt;&gt;0,10000*((F418/K!$F$14)-1)-10000*(((F418-G418)/K!$F$14)-1),"")</f>
        <v>1.545087592422778</v>
      </c>
      <c r="L418" s="18">
        <f>IF(E418&lt;&gt;0,10000*((I418/(K!$F$14-(K!$E$14*(EXP((1000000*M418)*1.867*10^-11)-1))))-1),"")+0.8</f>
        <v>-0.10398172543859618</v>
      </c>
      <c r="M418" s="36">
        <v>160.45541980740333</v>
      </c>
      <c r="N418" s="26"/>
      <c r="O418" s="26"/>
      <c r="P418" s="2"/>
    </row>
    <row r="419" spans="1:16" ht="12.75">
      <c r="A419" t="s">
        <v>106</v>
      </c>
      <c r="B419" s="21">
        <v>38</v>
      </c>
      <c r="C419" s="18" t="s">
        <v>372</v>
      </c>
      <c r="D419" s="18">
        <v>16.602459691972314</v>
      </c>
      <c r="E419" s="18">
        <v>1.7064500236559137</v>
      </c>
      <c r="F419" s="19">
        <v>0.2824081129355764</v>
      </c>
      <c r="G419" s="19">
        <v>4.0892039764418294E-05</v>
      </c>
      <c r="H419" s="19">
        <v>0.0009601990880046196</v>
      </c>
      <c r="I419" s="19">
        <f t="shared" si="6"/>
        <v>0.2824027061822297</v>
      </c>
      <c r="J419" s="18">
        <f>IF(E419&lt;&gt;0,10000*((F419/K!$F$14)-1),"")+0.8</f>
        <v>-12.527689390301155</v>
      </c>
      <c r="K419" s="18">
        <f>IF(E419&lt;&gt;0,10000*((F419/K!$F$14)-1)-10000*(((F419-G419)/K!$F$14)-1),"")</f>
        <v>1.4460469885047011</v>
      </c>
      <c r="L419" s="18">
        <f>IF(E419&lt;&gt;0,10000*((I419/(K!$F$14-(K!$E$14*(EXP((1000000*M419)*1.867*10^-11)-1))))-1),"")+0.8</f>
        <v>-6.032963724414665</v>
      </c>
      <c r="M419" s="36">
        <v>300.75377174366423</v>
      </c>
      <c r="N419" s="26"/>
      <c r="O419" s="26"/>
      <c r="P419" s="2"/>
    </row>
    <row r="420" spans="1:16" ht="12.75">
      <c r="A420" t="s">
        <v>106</v>
      </c>
      <c r="B420" s="21">
        <v>39</v>
      </c>
      <c r="C420" s="18" t="s">
        <v>373</v>
      </c>
      <c r="D420" s="18">
        <v>8.036979833174033</v>
      </c>
      <c r="E420" s="18">
        <v>2.0808942707885305</v>
      </c>
      <c r="F420" s="19">
        <v>0.28226790767242244</v>
      </c>
      <c r="G420" s="19">
        <v>4.263012416043756E-05</v>
      </c>
      <c r="H420" s="19">
        <v>0.0004532528664614788</v>
      </c>
      <c r="I420" s="19">
        <f t="shared" si="6"/>
        <v>0.2822649257869992</v>
      </c>
      <c r="J420" s="18">
        <f>IF(E420&lt;&gt;0,10000*((F420/K!$F$14)-1),"")+0.8</f>
        <v>-17.485705662519635</v>
      </c>
      <c r="K420" s="18">
        <f>IF(E420&lt;&gt;0,10000*((F420/K!$F$14)-1)-10000*(((F420-G420)/K!$F$14)-1),"")</f>
        <v>1.5075100928430025</v>
      </c>
      <c r="L420" s="18">
        <f>IF(E420&lt;&gt;0,10000*((I420/(K!$F$14-(K!$E$14*(EXP((1000000*M420)*1.867*10^-11)-1))))-1),"")+0.8</f>
        <v>-9.782547588806612</v>
      </c>
      <c r="M420" s="36">
        <v>351.2217438285647</v>
      </c>
      <c r="N420" s="26"/>
      <c r="O420" s="26"/>
      <c r="P420" s="2"/>
    </row>
    <row r="421" spans="1:16" ht="12.75">
      <c r="A421" t="s">
        <v>106</v>
      </c>
      <c r="B421" s="21">
        <v>40</v>
      </c>
      <c r="C421" s="18" t="s">
        <v>374</v>
      </c>
      <c r="D421" s="18">
        <v>17.46183192913746</v>
      </c>
      <c r="E421" s="18">
        <v>2.5192620949820794</v>
      </c>
      <c r="F421" s="19">
        <v>0.2824029332355844</v>
      </c>
      <c r="G421" s="19">
        <v>3.4042594441246176E-05</v>
      </c>
      <c r="H421" s="19">
        <v>0.0011782215774855285</v>
      </c>
      <c r="I421" s="19">
        <f t="shared" si="6"/>
        <v>0.2823936307911573</v>
      </c>
      <c r="J421" s="18">
        <f>IF(E421&lt;&gt;0,10000*((F421/K!$F$14)-1),"")+0.8</f>
        <v>-12.710856814031857</v>
      </c>
      <c r="K421" s="18">
        <f>IF(E421&lt;&gt;0,10000*((F421/K!$F$14)-1)-10000*(((F421-G421)/K!$F$14)-1),"")</f>
        <v>1.2038331043451311</v>
      </c>
      <c r="L421" s="18">
        <f>IF(E421&lt;&gt;0,10000*((I421/(K!$F$14-(K!$E$14*(EXP((1000000*M421)*1.867*10^-11)-1))))-1),"")+0.8</f>
        <v>-3.662917803966793</v>
      </c>
      <c r="M421" s="36">
        <v>421.22773552068514</v>
      </c>
      <c r="N421" s="26"/>
      <c r="O421" s="26"/>
      <c r="P421" s="2"/>
    </row>
    <row r="422" spans="1:16" ht="12.75">
      <c r="A422" t="s">
        <v>106</v>
      </c>
      <c r="B422" s="21">
        <v>41</v>
      </c>
      <c r="C422" s="18" t="s">
        <v>375</v>
      </c>
      <c r="D422" s="18">
        <v>26.81531369058652</v>
      </c>
      <c r="E422" s="18">
        <v>1.8157648623655913</v>
      </c>
      <c r="F422" s="19">
        <v>0.2823899265493135</v>
      </c>
      <c r="G422" s="19">
        <v>4.4694229402118154E-05</v>
      </c>
      <c r="H422" s="19">
        <v>0.0018357528054248956</v>
      </c>
      <c r="I422" s="19">
        <f t="shared" si="6"/>
        <v>0.28237348285876146</v>
      </c>
      <c r="J422" s="18">
        <f>IF(E422&lt;&gt;0,10000*((F422/K!$F$14)-1),"")+0.8</f>
        <v>-13.17080646733384</v>
      </c>
      <c r="K422" s="18">
        <f>IF(E422&lt;&gt;0,10000*((F422/K!$F$14)-1)-10000*(((F422-G422)/K!$F$14)-1),"")</f>
        <v>1.580502127133121</v>
      </c>
      <c r="L422" s="18">
        <f>IF(E422&lt;&gt;0,10000*((I422/(K!$F$14-(K!$E$14*(EXP((1000000*M422)*1.867*10^-11)-1))))-1),"")+0.8</f>
        <v>-3.1133658268808437</v>
      </c>
      <c r="M422" s="36">
        <v>477.6424408003261</v>
      </c>
      <c r="N422" s="26"/>
      <c r="O422" s="26"/>
      <c r="P422" s="2"/>
    </row>
    <row r="423" spans="1:16" ht="12.75">
      <c r="A423" t="s">
        <v>106</v>
      </c>
      <c r="B423" s="21">
        <v>42</v>
      </c>
      <c r="C423" s="18" t="s">
        <v>376</v>
      </c>
      <c r="D423" s="18">
        <v>9.403316316265473</v>
      </c>
      <c r="E423" s="18">
        <v>1.8703355550179213</v>
      </c>
      <c r="F423" s="19">
        <v>0.28235927765880287</v>
      </c>
      <c r="G423" s="19">
        <v>4.282748564539756E-05</v>
      </c>
      <c r="H423" s="19">
        <v>0.0005526231205080307</v>
      </c>
      <c r="I423" s="19">
        <f t="shared" si="6"/>
        <v>0.28235348701289903</v>
      </c>
      <c r="J423" s="18">
        <f>IF(E423&lt;&gt;0,10000*((F423/K!$F$14)-1),"")+0.8</f>
        <v>-14.254629531168206</v>
      </c>
      <c r="K423" s="18">
        <f>IF(E423&lt;&gt;0,10000*((F423/K!$F$14)-1)-10000*(((F423-G423)/K!$F$14)-1),"")</f>
        <v>1.514489299128119</v>
      </c>
      <c r="L423" s="18">
        <f>IF(E423&lt;&gt;0,10000*((I423/(K!$F$14-(K!$E$14*(EXP((1000000*M423)*1.867*10^-11)-1))))-1),"")+0.8</f>
        <v>-2.0125732088979396</v>
      </c>
      <c r="M423" s="36">
        <v>558.3263709713569</v>
      </c>
      <c r="N423" s="26"/>
      <c r="O423" s="26"/>
      <c r="P423" s="2"/>
    </row>
    <row r="424" spans="1:16" ht="12.75">
      <c r="A424" t="s">
        <v>106</v>
      </c>
      <c r="B424" s="21">
        <v>43</v>
      </c>
      <c r="C424" s="18" t="s">
        <v>377</v>
      </c>
      <c r="D424" s="18">
        <v>11.816657944566467</v>
      </c>
      <c r="E424" s="18">
        <v>2.0549695711469522</v>
      </c>
      <c r="F424" s="19">
        <v>0.28188833951830994</v>
      </c>
      <c r="G424" s="19">
        <v>4.881133761816681E-05</v>
      </c>
      <c r="H424" s="19">
        <v>0.0006733295425652269</v>
      </c>
      <c r="I424" s="19">
        <f t="shared" si="6"/>
        <v>0.2818790433259459</v>
      </c>
      <c r="J424" s="18">
        <f>IF(E424&lt;&gt;0,10000*((F424/K!$F$14)-1),"")+0.8</f>
        <v>-30.908205233307307</v>
      </c>
      <c r="K424" s="18">
        <f>IF(E424&lt;&gt;0,10000*((F424/K!$F$14)-1)-10000*(((F424-G424)/K!$F$14)-1),"")</f>
        <v>1.7260935911800352</v>
      </c>
      <c r="L424" s="18">
        <f>IF(E424&lt;&gt;0,10000*((I424/(K!$F$14-(K!$E$14*(EXP((1000000*M424)*1.867*10^-11)-1))))-1),"")+0.8</f>
        <v>-14.858229104229537</v>
      </c>
      <c r="M424" s="36">
        <v>734.4330603315019</v>
      </c>
      <c r="N424" s="26"/>
      <c r="O424" s="26"/>
      <c r="P424" s="2"/>
    </row>
    <row r="425" spans="1:16" ht="12.75">
      <c r="A425" t="s">
        <v>106</v>
      </c>
      <c r="B425" s="21">
        <v>44</v>
      </c>
      <c r="C425" s="18" t="s">
        <v>378</v>
      </c>
      <c r="D425" s="18">
        <v>42.53085755005006</v>
      </c>
      <c r="E425" s="18">
        <v>2.224714007132617</v>
      </c>
      <c r="F425" s="19">
        <v>0.2822505960057598</v>
      </c>
      <c r="G425" s="19">
        <v>5.199424809670724E-05</v>
      </c>
      <c r="H425" s="19">
        <v>0.002655600114154452</v>
      </c>
      <c r="I425" s="19">
        <f t="shared" si="6"/>
        <v>0.2822133115123591</v>
      </c>
      <c r="J425" s="18">
        <f>IF(E425&lt;&gt;0,10000*((F425/K!$F$14)-1),"")+0.8</f>
        <v>-18.097890419937723</v>
      </c>
      <c r="K425" s="18">
        <f>IF(E425&lt;&gt;0,10000*((F425/K!$F$14)-1)-10000*(((F425-G425)/K!$F$14)-1),"")</f>
        <v>1.8386494367350608</v>
      </c>
      <c r="L425" s="18">
        <f>IF(E425&lt;&gt;0,10000*((I425/(K!$F$14-(K!$E$14*(EXP((1000000*M425)*1.867*10^-11)-1))))-1),"")+0.8</f>
        <v>-2.7402574130705135</v>
      </c>
      <c r="M425" s="36">
        <v>746.7757380613996</v>
      </c>
      <c r="N425" s="26"/>
      <c r="O425" s="26"/>
      <c r="P425" s="2"/>
    </row>
    <row r="426" spans="1:16" ht="12.75">
      <c r="A426" t="s">
        <v>106</v>
      </c>
      <c r="B426" s="21">
        <v>45</v>
      </c>
      <c r="C426" s="18" t="s">
        <v>379</v>
      </c>
      <c r="D426" s="18">
        <v>9.237249153928504</v>
      </c>
      <c r="E426" s="18">
        <v>2.3040678641577066</v>
      </c>
      <c r="F426" s="19">
        <v>0.2822260067956414</v>
      </c>
      <c r="G426" s="19">
        <v>3.335062803356572E-05</v>
      </c>
      <c r="H426" s="19">
        <v>0.0005552118099211022</v>
      </c>
      <c r="I426" s="19">
        <f t="shared" si="6"/>
        <v>0.28221586306512814</v>
      </c>
      <c r="J426" s="18">
        <f>IF(E426&lt;&gt;0,10000*((F426/K!$F$14)-1),"")+0.8</f>
        <v>-18.96742770509743</v>
      </c>
      <c r="K426" s="18">
        <f>IF(E426&lt;&gt;0,10000*((F426/K!$F$14)-1)-10000*(((F426-G426)/K!$F$14)-1),"")</f>
        <v>1.1793634044787744</v>
      </c>
      <c r="L426" s="18">
        <f>IF(E426&lt;&gt;0,10000*((I426/(K!$F$14-(K!$E$14*(EXP((1000000*M426)*1.867*10^-11)-1))))-1),"")+0.8</f>
        <v>2.3854108062329784</v>
      </c>
      <c r="M426" s="36">
        <v>969.7443975855933</v>
      </c>
      <c r="N426" s="26"/>
      <c r="O426" s="26"/>
      <c r="P426" s="2"/>
    </row>
    <row r="427" spans="1:16" ht="12.75">
      <c r="A427" t="s">
        <v>106</v>
      </c>
      <c r="B427" s="21">
        <v>46</v>
      </c>
      <c r="C427" s="18" t="s">
        <v>380</v>
      </c>
      <c r="D427" s="18">
        <v>36.73964626173229</v>
      </c>
      <c r="E427" s="18">
        <v>1.1234281573476703</v>
      </c>
      <c r="F427" s="19">
        <v>0.2825799571442124</v>
      </c>
      <c r="G427" s="19">
        <v>5.665898789824537E-05</v>
      </c>
      <c r="H427" s="19">
        <v>0.00226664262847963</v>
      </c>
      <c r="I427" s="19">
        <f t="shared" si="6"/>
        <v>0.28252293002700946</v>
      </c>
      <c r="J427" s="18">
        <f>IF(E427&lt;&gt;0,10000*((F427/K!$F$14)-1),"")+0.8</f>
        <v>-6.4508391812720065</v>
      </c>
      <c r="K427" s="18">
        <f>IF(E427&lt;&gt;0,10000*((F427/K!$F$14)-1)-10000*(((F427-G427)/K!$F$14)-1),"")</f>
        <v>2.0036065526196634</v>
      </c>
      <c r="L427" s="18">
        <f>IF(E427&lt;&gt;0,10000*((I427/(K!$F$14-(K!$E$14*(EXP((1000000*M427)*1.867*10^-11)-1))))-1),"")+0.8</f>
        <v>21.488191445867866</v>
      </c>
      <c r="M427" s="36">
        <v>1330.9054380226287</v>
      </c>
      <c r="N427" s="26"/>
      <c r="O427" s="26"/>
      <c r="P427" s="2"/>
    </row>
    <row r="428" spans="1:16" ht="12.75">
      <c r="A428" t="s">
        <v>106</v>
      </c>
      <c r="B428" s="21">
        <v>47</v>
      </c>
      <c r="C428" s="18" t="s">
        <v>381</v>
      </c>
      <c r="D428" s="18">
        <v>8.097264246802807</v>
      </c>
      <c r="E428" s="18">
        <v>2.157060995698925</v>
      </c>
      <c r="F428" s="19">
        <v>0.28097258042831497</v>
      </c>
      <c r="G428" s="19">
        <v>4.00558428618679E-05</v>
      </c>
      <c r="H428" s="19">
        <v>0.0004675995291329249</v>
      </c>
      <c r="I428" s="19">
        <f t="shared" si="6"/>
        <v>0.2809484492322435</v>
      </c>
      <c r="J428" s="18">
        <f>IF(E428&lt;&gt;0,10000*((F428/K!$F$14)-1),"")+0.8</f>
        <v>-63.29178604540711</v>
      </c>
      <c r="K428" s="18">
        <f>IF(E428&lt;&gt;0,10000*((F428/K!$F$14)-1)-10000*(((F428-G428)/K!$F$14)-1),"")</f>
        <v>1.4164769298896687</v>
      </c>
      <c r="L428" s="18">
        <f>IF(E428&lt;&gt;0,10000*((I428/(K!$F$14-(K!$E$14*(EXP((1000000*M428)*1.867*10^-11)-1))))-1),"")+0.8</f>
        <v>-2.849545936635912</v>
      </c>
      <c r="M428" s="36">
        <v>2695.181444017927</v>
      </c>
      <c r="N428" s="26"/>
      <c r="O428" s="26"/>
      <c r="P428" s="2"/>
    </row>
    <row r="429" spans="13:16" ht="12.75">
      <c r="N429" s="25"/>
      <c r="P429" s="2"/>
    </row>
    <row r="430" spans="1:16" ht="12.75">
      <c r="A430" t="s">
        <v>107</v>
      </c>
      <c r="B430" s="21">
        <v>1236</v>
      </c>
      <c r="C430" s="18" t="s">
        <v>175</v>
      </c>
      <c r="D430" s="18">
        <v>4.768554542052438</v>
      </c>
      <c r="E430" s="18">
        <v>2.0660598345878127</v>
      </c>
      <c r="F430" s="19">
        <v>0.2824286998950613</v>
      </c>
      <c r="G430" s="19">
        <v>4.834662856285804E-05</v>
      </c>
      <c r="H430" s="19">
        <v>0.00033150480460706987</v>
      </c>
      <c r="I430" s="19">
        <f t="shared" si="6"/>
        <v>0.28242500028292783</v>
      </c>
      <c r="J430" s="18">
        <f>IF(E430&lt;&gt;0,10000*((F430/K!$F$14)-1),"")+0.8</f>
        <v>-11.799681911653614</v>
      </c>
      <c r="K430" s="18">
        <f>IF(E430&lt;&gt;0,10000*((F430/K!$F$14)-1)-10000*(((F430-G430)/K!$F$14)-1),"")</f>
        <v>1.7096602918420523</v>
      </c>
      <c r="L430" s="18">
        <f>IF(E430&lt;&gt;0,10000*((I430/(K!$F$14-(K!$E$14*(EXP((1000000*M430)*1.867*10^-11)-1))))-1),"")+0.8</f>
        <v>1.3303692597236065</v>
      </c>
      <c r="M430" s="35">
        <v>594.4425226639438</v>
      </c>
      <c r="P430" s="2"/>
    </row>
    <row r="431" ht="12.75">
      <c r="P431" s="2"/>
    </row>
    <row r="432" spans="1:16" ht="12.75">
      <c r="A432" t="s">
        <v>110</v>
      </c>
      <c r="B432" s="21">
        <v>720</v>
      </c>
      <c r="C432" s="18" t="s">
        <v>308</v>
      </c>
      <c r="D432" s="18">
        <v>9.317700482030007</v>
      </c>
      <c r="E432" s="18">
        <v>2.151483520340501</v>
      </c>
      <c r="F432" s="19">
        <v>0.2827176337165636</v>
      </c>
      <c r="G432" s="19">
        <v>4.0211128277110795E-05</v>
      </c>
      <c r="H432" s="19">
        <v>0.0006127584266103197</v>
      </c>
      <c r="I432" s="19">
        <f t="shared" si="6"/>
        <v>0.2827174546914985</v>
      </c>
      <c r="J432" s="18">
        <f>IF(E432&lt;&gt;0,10000*((F432/K!$F$14)-1),"")+0.8</f>
        <v>-1.5822438756082586</v>
      </c>
      <c r="K432" s="18">
        <f>IF(E432&lt;&gt;0,10000*((F432/K!$F$14)-1)-10000*(((F432-G432)/K!$F$14)-1),"")</f>
        <v>1.421968218863201</v>
      </c>
      <c r="L432" s="18">
        <f>IF(E432&lt;&gt;0,10000*((I432/(K!$F$14-(K!$E$14*(EXP((1000000*M432)*1.867*10^-11)-1))))-1),"")+0.8</f>
        <v>-1.2415032926146548</v>
      </c>
      <c r="M432" s="35">
        <v>15.646485265357832</v>
      </c>
      <c r="N432" s="20"/>
      <c r="P432" s="2"/>
    </row>
    <row r="433" spans="1:16" ht="12.75">
      <c r="A433" t="s">
        <v>110</v>
      </c>
      <c r="B433" s="21">
        <v>721</v>
      </c>
      <c r="C433" s="18" t="s">
        <v>77</v>
      </c>
      <c r="D433" s="18">
        <v>11.497091061113116</v>
      </c>
      <c r="E433" s="18">
        <v>2.677248700896057</v>
      </c>
      <c r="F433" s="19">
        <v>0.2827213264734166</v>
      </c>
      <c r="G433" s="19">
        <v>3.775778501818983E-05</v>
      </c>
      <c r="H433" s="19">
        <v>0.0007913391126546556</v>
      </c>
      <c r="I433" s="19">
        <f t="shared" si="6"/>
        <v>0.2827210337860863</v>
      </c>
      <c r="J433" s="18">
        <f>IF(E433&lt;&gt;0,10000*((F433/K!$F$14)-1),"")+0.8</f>
        <v>-1.4516585598042482</v>
      </c>
      <c r="K433" s="18">
        <f>IF(E433&lt;&gt;0,10000*((F433/K!$F$14)-1)-10000*(((F433-G433)/K!$F$14)-1),"")</f>
        <v>1.3352117339393565</v>
      </c>
      <c r="L433" s="18">
        <f>IF(E433&lt;&gt;0,10000*((I433/(K!$F$14-(K!$E$14*(EXP((1000000*M433)*1.867*10^-11)-1))))-1),"")+0.8</f>
        <v>-1.0226239232310703</v>
      </c>
      <c r="M433" s="35">
        <v>19.806907399975227</v>
      </c>
      <c r="N433" s="20"/>
      <c r="P433" s="2"/>
    </row>
    <row r="434" spans="1:16" ht="12.75">
      <c r="A434" t="s">
        <v>110</v>
      </c>
      <c r="B434" s="21">
        <v>722</v>
      </c>
      <c r="C434" s="18" t="s">
        <v>78</v>
      </c>
      <c r="D434" s="18">
        <v>15.475424165259659</v>
      </c>
      <c r="E434" s="18">
        <v>2.347588076702509</v>
      </c>
      <c r="F434" s="19">
        <v>0.2825076622948246</v>
      </c>
      <c r="G434" s="19">
        <v>3.479191063443102E-05</v>
      </c>
      <c r="H434" s="19">
        <v>0.0009440463431722767</v>
      </c>
      <c r="I434" s="19">
        <f t="shared" si="6"/>
        <v>0.2825050425565526</v>
      </c>
      <c r="J434" s="18">
        <f>IF(E434&lt;&gt;0,10000*((F434/K!$F$14)-1),"")+0.8</f>
        <v>-9.00736973939189</v>
      </c>
      <c r="K434" s="18">
        <f>IF(E434&lt;&gt;0,10000*((F434/K!$F$14)-1)-10000*(((F434-G434)/K!$F$14)-1),"")</f>
        <v>1.2303308391337087</v>
      </c>
      <c r="L434" s="18">
        <f>IF(E434&lt;&gt;0,10000*((I434/(K!$F$14-(K!$E$14*(EXP((1000000*M434)*1.867*10^-11)-1))))-1),"")+0.8</f>
        <v>-5.804971418930905</v>
      </c>
      <c r="M434" s="35">
        <v>148.42887039306132</v>
      </c>
      <c r="N434" s="20"/>
      <c r="P434" s="2"/>
    </row>
    <row r="435" spans="1:16" ht="12.75">
      <c r="A435" t="s">
        <v>110</v>
      </c>
      <c r="B435" s="21">
        <v>723</v>
      </c>
      <c r="C435" s="18" t="s">
        <v>79</v>
      </c>
      <c r="D435" s="18">
        <v>19.98422274116404</v>
      </c>
      <c r="E435" s="18">
        <v>2.599554368637993</v>
      </c>
      <c r="F435" s="19">
        <v>0.28243269914331</v>
      </c>
      <c r="G435" s="19">
        <v>3.1631033498578324E-05</v>
      </c>
      <c r="H435" s="19">
        <v>0.001181527355204893</v>
      </c>
      <c r="I435" s="19">
        <f t="shared" si="6"/>
        <v>0.2824243033297713</v>
      </c>
      <c r="J435" s="18">
        <f>IF(E435&lt;&gt;0,10000*((F435/K!$F$14)-1),"")+0.8</f>
        <v>-11.65825827713709</v>
      </c>
      <c r="K435" s="18">
        <f>IF(E435&lt;&gt;0,10000*((F435/K!$F$14)-1)-10000*(((F435-G435)/K!$F$14)-1),"")</f>
        <v>1.118554148861195</v>
      </c>
      <c r="L435" s="18">
        <f>IF(E435&lt;&gt;0,10000*((I435/(K!$F$14-(K!$E$14*(EXP((1000000*M435)*1.867*10^-11)-1))))-1),"")+0.8</f>
        <v>-3.5156998882865063</v>
      </c>
      <c r="M435" s="35">
        <v>379.2592734845581</v>
      </c>
      <c r="N435" s="20"/>
      <c r="P435" s="2"/>
    </row>
    <row r="436" spans="1:16" ht="12.75">
      <c r="A436" t="s">
        <v>110</v>
      </c>
      <c r="B436" s="21">
        <v>724</v>
      </c>
      <c r="C436" s="18" t="s">
        <v>80</v>
      </c>
      <c r="D436" s="18">
        <v>10.089271562108785</v>
      </c>
      <c r="E436" s="18">
        <v>2.454947865053763</v>
      </c>
      <c r="F436" s="19">
        <v>0.28223933678788055</v>
      </c>
      <c r="G436" s="19">
        <v>3.865206992925574E-05</v>
      </c>
      <c r="H436" s="19">
        <v>0.0005974965810306778</v>
      </c>
      <c r="I436" s="19">
        <f t="shared" si="6"/>
        <v>0.28222725510435154</v>
      </c>
      <c r="J436" s="18">
        <f>IF(E436&lt;&gt;0,10000*((F436/K!$F$14)-1),"")+0.8</f>
        <v>-18.49604512684424</v>
      </c>
      <c r="K436" s="18">
        <f>IF(E436&lt;&gt;0,10000*((F436/K!$F$14)-1)-10000*(((F436-G436)/K!$F$14)-1),"")</f>
        <v>1.3668359329266337</v>
      </c>
      <c r="L436" s="18">
        <f>IF(E436&lt;&gt;0,10000*((I436/(K!$F$14-(K!$E$14*(EXP((1000000*M436)*1.867*10^-11)-1))))-1),"")+0.8</f>
        <v>5.112715814431822</v>
      </c>
      <c r="M436" s="35">
        <v>1072.2435362600474</v>
      </c>
      <c r="N436" s="20"/>
      <c r="P436" s="2"/>
    </row>
    <row r="437" spans="1:16" ht="12.75">
      <c r="A437" t="s">
        <v>110</v>
      </c>
      <c r="B437" s="21">
        <v>725</v>
      </c>
      <c r="C437" s="18" t="s">
        <v>81</v>
      </c>
      <c r="D437" s="18">
        <v>38.61093334050343</v>
      </c>
      <c r="E437" s="18">
        <v>1.8826524876442647</v>
      </c>
      <c r="F437" s="19">
        <v>0.2827208384477467</v>
      </c>
      <c r="G437" s="19">
        <v>5.910586254307313E-05</v>
      </c>
      <c r="H437" s="19">
        <v>0.00251721489225148</v>
      </c>
      <c r="I437" s="19">
        <f t="shared" si="6"/>
        <v>0.28271553787333986</v>
      </c>
      <c r="J437" s="18">
        <f>IF(E437&lt;&gt;0,10000*((F437/K!$F$14)-1),"")+0.8</f>
        <v>-1.468916394196907</v>
      </c>
      <c r="K437" s="18">
        <f>IF(E437&lt;&gt;0,10000*((F437/K!$F$14)-1)-10000*(((F437-G437)/K!$F$14)-1),"")</f>
        <v>2.090134290825274</v>
      </c>
      <c r="L437" s="18">
        <f>IF(E437&lt;&gt;0,10000*((I437/(K!$F$14-(K!$E$14*(EXP((1000000*M437)*1.867*10^-11)-1))))-1),"")+0.8</f>
        <v>0.8456430677697739</v>
      </c>
      <c r="M437" s="35">
        <v>112.66823013018441</v>
      </c>
      <c r="N437" s="20"/>
      <c r="P437" s="2"/>
    </row>
    <row r="438" spans="1:16" ht="12.75">
      <c r="A438" t="s">
        <v>110</v>
      </c>
      <c r="B438" s="21">
        <v>726</v>
      </c>
      <c r="C438" s="18" t="s">
        <v>82</v>
      </c>
      <c r="D438" s="18">
        <v>16.217184264221924</v>
      </c>
      <c r="E438" s="18">
        <v>2.1520465700716858</v>
      </c>
      <c r="F438" s="19">
        <v>0.2827803153094276</v>
      </c>
      <c r="G438" s="19">
        <v>3.7934662602519124E-05</v>
      </c>
      <c r="H438" s="19">
        <v>0.0010213023539987775</v>
      </c>
      <c r="I438" s="19">
        <f t="shared" si="6"/>
        <v>0.28278001388421425</v>
      </c>
      <c r="J438" s="18">
        <f>IF(E438&lt;&gt;0,10000*((F438/K!$F$14)-1),"")+0.8</f>
        <v>0.6343373738918239</v>
      </c>
      <c r="K438" s="18">
        <f>IF(E438&lt;&gt;0,10000*((F438/K!$F$14)-1)-10000*(((F438-G438)/K!$F$14)-1),"")</f>
        <v>1.3414665771716017</v>
      </c>
      <c r="L438" s="18">
        <f>IF(E438&lt;&gt;0,10000*((I438/(K!$F$14-(K!$E$14*(EXP((1000000*M438)*1.867*10^-11)-1))))-1),"")+0.8</f>
        <v>0.9743620251448697</v>
      </c>
      <c r="M438" s="35">
        <v>15.805813222398942</v>
      </c>
      <c r="N438" s="20"/>
      <c r="P438" s="2"/>
    </row>
    <row r="439" spans="1:16" ht="12.75">
      <c r="A439" t="s">
        <v>110</v>
      </c>
      <c r="B439" s="21">
        <v>727</v>
      </c>
      <c r="C439" s="18" t="s">
        <v>83</v>
      </c>
      <c r="D439" s="18">
        <v>32.172605478211736</v>
      </c>
      <c r="E439" s="18">
        <v>2.082072912365593</v>
      </c>
      <c r="F439" s="19">
        <v>0.2825148303093346</v>
      </c>
      <c r="G439" s="19">
        <v>3.243055437046211E-05</v>
      </c>
      <c r="H439" s="19">
        <v>0.001834430122995531</v>
      </c>
      <c r="I439" s="19">
        <f t="shared" si="6"/>
        <v>0.2825095216049797</v>
      </c>
      <c r="J439" s="18">
        <f>IF(E439&lt;&gt;0,10000*((F439/K!$F$14)-1),"")+0.8</f>
        <v>-8.753890434973455</v>
      </c>
      <c r="K439" s="18">
        <f>IF(E439&lt;&gt;0,10000*((F439/K!$F$14)-1)-10000*(((F439-G439)/K!$F$14)-1),"")</f>
        <v>1.146827249339788</v>
      </c>
      <c r="L439" s="18">
        <f>IF(E439&lt;&gt;0,10000*((I439/(K!$F$14-(K!$E$14*(EXP((1000000*M439)*1.867*10^-11)-1))))-1),"")+0.8</f>
        <v>-5.50527799178271</v>
      </c>
      <c r="M439" s="35">
        <v>154.78019771829506</v>
      </c>
      <c r="N439" s="20"/>
      <c r="P439" s="2"/>
    </row>
    <row r="440" spans="1:16" ht="12.75">
      <c r="A440" t="s">
        <v>110</v>
      </c>
      <c r="B440" s="21">
        <v>728</v>
      </c>
      <c r="C440" s="18" t="s">
        <v>84</v>
      </c>
      <c r="D440" s="18">
        <v>23.301822555795713</v>
      </c>
      <c r="E440" s="18">
        <v>2.8645622971326166</v>
      </c>
      <c r="F440" s="19">
        <v>0.28255176495360673</v>
      </c>
      <c r="G440" s="19">
        <v>3.664082664895636E-05</v>
      </c>
      <c r="H440" s="19">
        <v>0.0013882167760958428</v>
      </c>
      <c r="I440" s="19">
        <f t="shared" si="6"/>
        <v>0.2825429951618846</v>
      </c>
      <c r="J440" s="18">
        <f>IF(E440&lt;&gt;0,10000*((F440/K!$F$14)-1),"")+0.8</f>
        <v>-7.447787060603473</v>
      </c>
      <c r="K440" s="18">
        <f>IF(E440&lt;&gt;0,10000*((F440/K!$F$14)-1)-10000*(((F440-G440)/K!$F$14)-1),"")</f>
        <v>1.2957132326307796</v>
      </c>
      <c r="L440" s="18">
        <f>IF(E440&lt;&gt;0,10000*((I440/(K!$F$14-(K!$E$14*(EXP((1000000*M440)*1.867*10^-11)-1))))-1),"")+0.8</f>
        <v>-0.25258982452838263</v>
      </c>
      <c r="M440" s="35">
        <v>337.3024411297427</v>
      </c>
      <c r="N440" s="20"/>
      <c r="P440" s="2"/>
    </row>
    <row r="441" spans="1:16" ht="12.75">
      <c r="A441" t="s">
        <v>110</v>
      </c>
      <c r="B441" s="21">
        <v>729</v>
      </c>
      <c r="C441" s="18" t="s">
        <v>85</v>
      </c>
      <c r="D441" s="18">
        <v>40.28555648337988</v>
      </c>
      <c r="E441" s="18">
        <v>2.5315588598566303</v>
      </c>
      <c r="F441" s="19">
        <v>0.28237215003545063</v>
      </c>
      <c r="G441" s="19">
        <v>3.343745040359553E-05</v>
      </c>
      <c r="H441" s="19">
        <v>0.0022073965452107285</v>
      </c>
      <c r="I441" s="19">
        <f t="shared" si="6"/>
        <v>0.2823447748086111</v>
      </c>
      <c r="J441" s="18">
        <f>IF(E441&lt;&gt;0,10000*((F441/K!$F$14)-1),"")+0.8</f>
        <v>-13.799429409246633</v>
      </c>
      <c r="K441" s="18">
        <f>IF(E441&lt;&gt;0,10000*((F441/K!$F$14)-1)-10000*(((F441-G441)/K!$F$14)-1),"")</f>
        <v>1.1824336652777045</v>
      </c>
      <c r="L441" s="18">
        <f>IF(E441&lt;&gt;0,10000*((I441/(K!$F$14-(K!$E$14*(EXP((1000000*M441)*1.867*10^-11)-1))))-1),"")+0.8</f>
        <v>-0.03337145433182154</v>
      </c>
      <c r="M441" s="35">
        <v>660.1671224729633</v>
      </c>
      <c r="N441" s="20"/>
      <c r="P441" s="2"/>
    </row>
    <row r="442" spans="1:16" ht="12.75">
      <c r="A442" t="s">
        <v>110</v>
      </c>
      <c r="B442" s="21">
        <v>730</v>
      </c>
      <c r="C442" s="18" t="s">
        <v>86</v>
      </c>
      <c r="D442" s="18">
        <v>11.833682180678302</v>
      </c>
      <c r="E442" s="18">
        <v>2.4230555086021504</v>
      </c>
      <c r="F442" s="19">
        <v>0.2824289236008564</v>
      </c>
      <c r="G442" s="19">
        <v>3.773747784205132E-05</v>
      </c>
      <c r="H442" s="19">
        <v>0.0006703029952484023</v>
      </c>
      <c r="I442" s="19">
        <f t="shared" si="6"/>
        <v>0.2824162666443681</v>
      </c>
      <c r="J442" s="18">
        <f>IF(E442&lt;&gt;0,10000*((F442/K!$F$14)-1),"")+0.8</f>
        <v>-11.791771103261928</v>
      </c>
      <c r="K442" s="18">
        <f>IF(E442&lt;&gt;0,10000*((F442/K!$F$14)-1)-10000*(((F442-G442)/K!$F$14)-1),"")</f>
        <v>1.3344936203130153</v>
      </c>
      <c r="L442" s="18">
        <f>IF(E442&lt;&gt;0,10000*((I442/(K!$F$14-(K!$E$14*(EXP((1000000*M442)*1.867*10^-11)-1))))-1),"")+0.8</f>
        <v>10.217548481083227</v>
      </c>
      <c r="M442" s="35">
        <v>1001.9485892429877</v>
      </c>
      <c r="N442" s="20"/>
      <c r="P442" s="2"/>
    </row>
    <row r="443" spans="1:16" ht="12.75">
      <c r="A443" t="s">
        <v>110</v>
      </c>
      <c r="B443" s="21">
        <v>731</v>
      </c>
      <c r="C443" s="18" t="s">
        <v>87</v>
      </c>
      <c r="D443" s="18">
        <v>27.447677569881375</v>
      </c>
      <c r="E443" s="18">
        <v>2.4046773661290324</v>
      </c>
      <c r="F443" s="19">
        <v>0.2826296601941814</v>
      </c>
      <c r="G443" s="19">
        <v>3.486252953418651E-05</v>
      </c>
      <c r="H443" s="19">
        <v>0.0017418767662515698</v>
      </c>
      <c r="I443" s="19">
        <f t="shared" si="6"/>
        <v>0.28262556474008366</v>
      </c>
      <c r="J443" s="18">
        <f>IF(E443&lt;&gt;0,10000*((F443/K!$F$14)-1),"")+0.8</f>
        <v>-4.693212363407718</v>
      </c>
      <c r="K443" s="18">
        <f>IF(E443&lt;&gt;0,10000*((F443/K!$F$14)-1)-10000*(((F443-G443)/K!$F$14)-1),"")</f>
        <v>1.2328281038298528</v>
      </c>
      <c r="L443" s="18">
        <f>IF(E443&lt;&gt;0,10000*((I443/(K!$F$14-(K!$E$14*(EXP((1000000*M443)*1.867*10^-11)-1))))-1),"")+0.8</f>
        <v>-2.045211554670657</v>
      </c>
      <c r="M443" s="35">
        <v>125.78540921178421</v>
      </c>
      <c r="N443" s="20"/>
      <c r="P443" s="2"/>
    </row>
    <row r="444" spans="1:16" ht="12.75">
      <c r="A444" t="s">
        <v>110</v>
      </c>
      <c r="B444" s="21">
        <v>732</v>
      </c>
      <c r="C444" s="18" t="s">
        <v>88</v>
      </c>
      <c r="D444" s="18">
        <v>23.226319006189588</v>
      </c>
      <c r="E444" s="18">
        <v>2.7741926722222225</v>
      </c>
      <c r="F444" s="19">
        <v>0.2826655073456401</v>
      </c>
      <c r="G444" s="19">
        <v>2.438322826625776E-05</v>
      </c>
      <c r="H444" s="19">
        <v>0.0014330932264868359</v>
      </c>
      <c r="I444" s="19">
        <f t="shared" si="6"/>
        <v>0.2826632616634298</v>
      </c>
      <c r="J444" s="18">
        <f>IF(E444&lt;&gt;0,10000*((F444/K!$F$14)-1),"")+0.8</f>
        <v>-3.425565513018559</v>
      </c>
      <c r="K444" s="18">
        <f>IF(E444&lt;&gt;0,10000*((F444/K!$F$14)-1)-10000*(((F444-G444)/K!$F$14)-1),"")</f>
        <v>0.8622532406687977</v>
      </c>
      <c r="L444" s="18">
        <f>IF(E444&lt;&gt;0,10000*((I444/(K!$F$14-(K!$E$14*(EXP((1000000*M444)*1.867*10^-11)-1))))-1),"")+0.8</f>
        <v>-1.6435317693760616</v>
      </c>
      <c r="M444" s="35">
        <v>83.86668670335219</v>
      </c>
      <c r="N444" s="20"/>
      <c r="P444" s="2"/>
    </row>
    <row r="445" spans="1:16" ht="12.75">
      <c r="A445" t="s">
        <v>110</v>
      </c>
      <c r="B445" s="21">
        <v>733</v>
      </c>
      <c r="C445" s="18" t="s">
        <v>89</v>
      </c>
      <c r="D445" s="18">
        <v>8.177448262253156</v>
      </c>
      <c r="E445" s="18">
        <v>2.6509954774193556</v>
      </c>
      <c r="F445" s="19">
        <v>0.2825739032476973</v>
      </c>
      <c r="G445" s="19">
        <v>4.31271039099878E-05</v>
      </c>
      <c r="H445" s="19">
        <v>0.000555835621726587</v>
      </c>
      <c r="I445" s="19">
        <f t="shared" si="6"/>
        <v>0.2825725617455175</v>
      </c>
      <c r="J445" s="18">
        <f>IF(E445&lt;&gt;0,10000*((F445/K!$F$14)-1),"")+0.8</f>
        <v>-6.664920427274757</v>
      </c>
      <c r="K445" s="18">
        <f>IF(E445&lt;&gt;0,10000*((F445/K!$F$14)-1)-10000*(((F445-G445)/K!$F$14)-1),"")</f>
        <v>1.5250845663650203</v>
      </c>
      <c r="L445" s="18">
        <f>IF(E445&lt;&gt;0,10000*((I445/(K!$F$14-(K!$E$14*(EXP((1000000*M445)*1.867*10^-11)-1))))-1),"")+0.8</f>
        <v>-3.8460300013762003</v>
      </c>
      <c r="M445" s="35">
        <v>129.11512886982402</v>
      </c>
      <c r="N445" s="20"/>
      <c r="P445" s="2"/>
    </row>
    <row r="446" spans="1:16" ht="12.75">
      <c r="A446" t="s">
        <v>110</v>
      </c>
      <c r="B446" s="21">
        <v>734</v>
      </c>
      <c r="C446" s="18" t="s">
        <v>310</v>
      </c>
      <c r="D446" s="18">
        <v>17.53918648502383</v>
      </c>
      <c r="E446" s="18">
        <v>2.4660498453405024</v>
      </c>
      <c r="F446" s="19">
        <v>0.28229728122402775</v>
      </c>
      <c r="G446" s="19">
        <v>4.3798917053745614E-05</v>
      </c>
      <c r="H446" s="19">
        <v>0.00105472358146081</v>
      </c>
      <c r="I446" s="19">
        <f t="shared" si="6"/>
        <v>0.28227642985919116</v>
      </c>
      <c r="J446" s="18">
        <f>IF(E446&lt;&gt;0,10000*((F446/K!$F$14)-1),"")+0.8</f>
        <v>-16.446981840347565</v>
      </c>
      <c r="K446" s="18">
        <f>IF(E446&lt;&gt;0,10000*((F446/K!$F$14)-1)-10000*(((F446-G446)/K!$F$14)-1),"")</f>
        <v>1.5488415953368566</v>
      </c>
      <c r="L446" s="18">
        <f>IF(E446&lt;&gt;0,10000*((I446/(K!$F$14-(K!$E$14*(EXP((1000000*M446)*1.867*10^-11)-1))))-1),"")+0.8</f>
        <v>6.318391857213256</v>
      </c>
      <c r="M446" s="35">
        <v>1048.560678531093</v>
      </c>
      <c r="N446" s="20"/>
      <c r="P446" s="2"/>
    </row>
    <row r="447" spans="1:16" ht="12.75">
      <c r="A447" t="s">
        <v>110</v>
      </c>
      <c r="B447" s="21">
        <v>735</v>
      </c>
      <c r="C447" s="18" t="s">
        <v>311</v>
      </c>
      <c r="D447" s="18">
        <v>65.17866265914023</v>
      </c>
      <c r="E447" s="18">
        <v>3.3109791197132616</v>
      </c>
      <c r="F447" s="19">
        <v>0.2826113096846581</v>
      </c>
      <c r="G447" s="19">
        <v>3.058382840529668E-05</v>
      </c>
      <c r="H447" s="19">
        <v>0.004015510372926987</v>
      </c>
      <c r="I447" s="19">
        <f t="shared" si="6"/>
        <v>0.2826028269696183</v>
      </c>
      <c r="J447" s="18">
        <f>IF(E447&lt;&gt;0,10000*((F447/K!$F$14)-1),"")+0.8</f>
        <v>-5.3421332581967915</v>
      </c>
      <c r="K447" s="18">
        <f>IF(E447&lt;&gt;0,10000*((F447/K!$F$14)-1)-10000*(((F447-G447)/K!$F$14)-1),"")</f>
        <v>1.0815223015836484</v>
      </c>
      <c r="L447" s="18">
        <f>IF(E447&lt;&gt;0,10000*((I447/(K!$F$14-(K!$E$14*(EXP((1000000*M447)*1.867*10^-11)-1))))-1),"")+0.8</f>
        <v>-3.1330717948038442</v>
      </c>
      <c r="M447" s="35">
        <v>113.02941773263088</v>
      </c>
      <c r="N447" s="20"/>
      <c r="P447" s="2"/>
    </row>
    <row r="448" ht="12.75">
      <c r="P448" s="2"/>
    </row>
    <row r="449" spans="1:16" ht="12.75">
      <c r="A449" t="s">
        <v>111</v>
      </c>
      <c r="B449" s="21">
        <v>57</v>
      </c>
      <c r="C449" s="18" t="s">
        <v>36</v>
      </c>
      <c r="D449" s="18">
        <v>22.510006422786706</v>
      </c>
      <c r="E449" s="18">
        <v>3.7044756111111115</v>
      </c>
      <c r="F449" s="19">
        <v>0.2827217276004734</v>
      </c>
      <c r="G449" s="19">
        <v>2.389275829825387E-05</v>
      </c>
      <c r="H449" s="19">
        <v>0.0013387637015075322</v>
      </c>
      <c r="I449" s="19">
        <f t="shared" si="6"/>
        <v>0.282721442674659</v>
      </c>
      <c r="J449" s="18">
        <f>IF(E449&lt;&gt;0,10000*((F449/K!$F$14)-1),"")+0.8</f>
        <v>-1.4374736823582708</v>
      </c>
      <c r="K449" s="18">
        <f>IF(E449&lt;&gt;0,10000*((F449/K!$F$14)-1)-10000*(((F449-G449)/K!$F$14)-1),"")</f>
        <v>0.8449089696493939</v>
      </c>
      <c r="L449" s="18">
        <f>IF(E449&lt;&gt;0,10000*((I449/(K!$F$14-(K!$E$14*(EXP((1000000*M449)*1.867*10^-11)-1))))-1),"")+0.8</f>
        <v>-1.1947219863336584</v>
      </c>
      <c r="M449" s="35">
        <v>11.398228026529605</v>
      </c>
      <c r="P449" s="2"/>
    </row>
    <row r="450" spans="1:16" ht="12.75">
      <c r="A450" t="s">
        <v>111</v>
      </c>
      <c r="B450" s="21">
        <v>58</v>
      </c>
      <c r="C450" s="18" t="s">
        <v>37</v>
      </c>
      <c r="D450" s="18">
        <v>9.095546529991719</v>
      </c>
      <c r="E450" s="18">
        <v>3.611111244982078</v>
      </c>
      <c r="F450" s="19">
        <v>0.28306505306689156</v>
      </c>
      <c r="G450" s="19">
        <v>2.2752734313844473E-05</v>
      </c>
      <c r="H450" s="19">
        <v>0.0007088324279597107</v>
      </c>
      <c r="I450" s="19">
        <f t="shared" si="6"/>
        <v>0.2830646068691204</v>
      </c>
      <c r="J450" s="18">
        <f>IF(E450&lt;&gt;0,10000*((F450/K!$F$14)-1),"")+0.8</f>
        <v>10.703391866312728</v>
      </c>
      <c r="K450" s="18">
        <f>IF(E450&lt;&gt;0,10000*((F450/K!$F$14)-1)-10000*(((F450-G450)/K!$F$14)-1),"")</f>
        <v>0.8045948092649802</v>
      </c>
      <c r="L450" s="18">
        <f>IF(E450&lt;&gt;0,10000*((I450/(K!$F$14-(K!$E$14*(EXP((1000000*M450)*1.867*10^-11)-1))))-1),"")+0.8</f>
        <v>11.436348651904549</v>
      </c>
      <c r="M450" s="35">
        <v>33.7056608408492</v>
      </c>
      <c r="P450" s="2"/>
    </row>
    <row r="451" spans="1:16" ht="12.75">
      <c r="A451" t="s">
        <v>111</v>
      </c>
      <c r="B451" s="21">
        <v>59</v>
      </c>
      <c r="C451" s="18" t="s">
        <v>38</v>
      </c>
      <c r="D451" s="18">
        <v>11.791800821357851</v>
      </c>
      <c r="E451" s="18">
        <v>3.7259566267025095</v>
      </c>
      <c r="F451" s="19">
        <v>0.28290581534536247</v>
      </c>
      <c r="G451" s="19">
        <v>3.0448509481265065E-05</v>
      </c>
      <c r="H451" s="19">
        <v>0.00088264877185189</v>
      </c>
      <c r="I451" s="19">
        <f t="shared" si="6"/>
        <v>0.28290475634780876</v>
      </c>
      <c r="J451" s="18">
        <f>IF(E451&lt;&gt;0,10000*((F451/K!$F$14)-1),"")+0.8</f>
        <v>5.07233924580328</v>
      </c>
      <c r="K451" s="18">
        <f>IF(E451&lt;&gt;0,10000*((F451/K!$F$14)-1)-10000*(((F451-G451)/K!$F$14)-1),"")</f>
        <v>1.0767370787423403</v>
      </c>
      <c r="L451" s="18">
        <f>IF(E451&lt;&gt;0,10000*((I451/(K!$F$14-(K!$E$14*(EXP((1000000*M451)*1.867*10^-11)-1))))-1),"")+0.8</f>
        <v>6.4612720276216775</v>
      </c>
      <c r="M451" s="35">
        <v>64.22473421229002</v>
      </c>
      <c r="P451" s="2"/>
    </row>
    <row r="452" spans="1:16" ht="12.75">
      <c r="A452" t="s">
        <v>111</v>
      </c>
      <c r="B452" s="21">
        <v>60</v>
      </c>
      <c r="C452" s="18" t="s">
        <v>39</v>
      </c>
      <c r="D452" s="18">
        <v>33.5032063646622</v>
      </c>
      <c r="E452" s="18">
        <v>3.8287181021505368</v>
      </c>
      <c r="F452" s="19">
        <v>0.2829329959876861</v>
      </c>
      <c r="G452" s="19">
        <v>2.5290845526918395E-05</v>
      </c>
      <c r="H452" s="19">
        <v>0.0019782290765036166</v>
      </c>
      <c r="I452" s="19">
        <f t="shared" si="6"/>
        <v>0.28293053786870365</v>
      </c>
      <c r="J452" s="18">
        <f>IF(E452&lt;&gt;0,10000*((F452/K!$F$14)-1),"")+0.8</f>
        <v>6.0335161937899775</v>
      </c>
      <c r="K452" s="18">
        <f>IF(E452&lt;&gt;0,10000*((F452/K!$F$14)-1)-10000*(((F452-G452)/K!$F$14)-1),"")</f>
        <v>0.8943489055956988</v>
      </c>
      <c r="L452" s="18">
        <f>IF(E452&lt;&gt;0,10000*((I452/(K!$F$14-(K!$E$14*(EXP((1000000*M452)*1.867*10^-11)-1))))-1),"")+0.8</f>
        <v>7.423986452660713</v>
      </c>
      <c r="M452" s="35">
        <v>66.51388531196844</v>
      </c>
      <c r="P452" s="2"/>
    </row>
    <row r="453" spans="1:16" ht="12.75">
      <c r="A453" t="s">
        <v>111</v>
      </c>
      <c r="B453" s="21">
        <v>61</v>
      </c>
      <c r="C453" s="18" t="s">
        <v>40</v>
      </c>
      <c r="D453" s="18">
        <v>19.700099879010722</v>
      </c>
      <c r="E453" s="18">
        <v>4.4071928600358445</v>
      </c>
      <c r="F453" s="19">
        <v>0.28265349052824623</v>
      </c>
      <c r="G453" s="19">
        <v>3.4167566550741915E-05</v>
      </c>
      <c r="H453" s="19">
        <v>0.0013490571216901895</v>
      </c>
      <c r="I453" s="19">
        <f aca="true" t="shared" si="7" ref="I453:I468">IF(E453&lt;&gt;0,F453-(H453*(EXP((1000000*M453)*1.867*10^-11)-1)),"")</f>
        <v>0.28265144620839</v>
      </c>
      <c r="J453" s="18">
        <f>IF(E453&lt;&gt;0,10000*((F453/K!$F$14)-1),"")+0.8</f>
        <v>-3.8505108741190517</v>
      </c>
      <c r="K453" s="18">
        <f>IF(E453&lt;&gt;0,10000*((F453/K!$F$14)-1)-10000*(((F453-G453)/K!$F$14)-1),"")</f>
        <v>1.2082524373902004</v>
      </c>
      <c r="L453" s="18">
        <f>IF(E453&lt;&gt;0,10000*((I453/(K!$F$14-(K!$E$14*(EXP((1000000*M453)*1.867*10^-11)-1))))-1),"")+0.8</f>
        <v>-2.1227951345645044</v>
      </c>
      <c r="M453" s="35">
        <v>81.10457247027969</v>
      </c>
      <c r="P453" s="2"/>
    </row>
    <row r="454" spans="1:16" ht="12.75">
      <c r="A454" t="s">
        <v>111</v>
      </c>
      <c r="B454" s="21">
        <v>62</v>
      </c>
      <c r="C454" s="18" t="s">
        <v>41</v>
      </c>
      <c r="D454" s="18">
        <v>13.384187670718733</v>
      </c>
      <c r="E454" s="18">
        <v>3.745225004480286</v>
      </c>
      <c r="F454" s="19">
        <v>0.28287174322805353</v>
      </c>
      <c r="G454" s="19">
        <v>2.7319949684630063E-05</v>
      </c>
      <c r="H454" s="19">
        <v>0.0009625006904799579</v>
      </c>
      <c r="I454" s="19">
        <f t="shared" si="7"/>
        <v>0.2828701617837437</v>
      </c>
      <c r="J454" s="18">
        <f>IF(E454&lt;&gt;0,10000*((F454/K!$F$14)-1),"")+0.8</f>
        <v>3.867462137438248</v>
      </c>
      <c r="K454" s="18">
        <f>IF(E454&lt;&gt;0,10000*((F454/K!$F$14)-1)-10000*(((F454-G454)/K!$F$14)-1),"")</f>
        <v>0.9661032121455193</v>
      </c>
      <c r="L454" s="18">
        <f>IF(E454&lt;&gt;0,10000*((I454/(K!$F$14-(K!$E$14*(EXP((1000000*M454)*1.867*10^-11)-1))))-1),"")+0.8</f>
        <v>5.764758955983139</v>
      </c>
      <c r="M454" s="35">
        <v>87.93302098055632</v>
      </c>
      <c r="P454" s="2"/>
    </row>
    <row r="455" spans="1:16" ht="12.75">
      <c r="A455" t="s">
        <v>111</v>
      </c>
      <c r="B455" s="21">
        <v>63</v>
      </c>
      <c r="C455" s="18" t="s">
        <v>42</v>
      </c>
      <c r="D455" s="18">
        <v>10.0881576067214</v>
      </c>
      <c r="E455" s="18">
        <v>5.5248880689964155</v>
      </c>
      <c r="F455" s="19">
        <v>0.2829501707189567</v>
      </c>
      <c r="G455" s="19">
        <v>2.7228385062955247E-05</v>
      </c>
      <c r="H455" s="19">
        <v>0.0007743901020048218</v>
      </c>
      <c r="I455" s="19">
        <f t="shared" si="7"/>
        <v>0.2829488409598687</v>
      </c>
      <c r="J455" s="18">
        <f>IF(E455&lt;&gt;0,10000*((F455/K!$F$14)-1),"")+0.8</f>
        <v>6.640858565930862</v>
      </c>
      <c r="K455" s="18">
        <f>IF(E455&lt;&gt;0,10000*((F455/K!$F$14)-1)-10000*(((F455-G455)/K!$F$14)-1),"")</f>
        <v>0.9628652532134296</v>
      </c>
      <c r="L455" s="18">
        <f>IF(E455&lt;&gt;0,10000*((I455/(K!$F$14-(K!$E$14*(EXP((1000000*M455)*1.867*10^-11)-1))))-1),"")+0.8</f>
        <v>8.6357432644105</v>
      </c>
      <c r="M455" s="35">
        <v>91.89592290280815</v>
      </c>
      <c r="P455" s="2"/>
    </row>
    <row r="456" spans="1:16" ht="12.75">
      <c r="A456" t="s">
        <v>111</v>
      </c>
      <c r="B456" s="21">
        <v>64</v>
      </c>
      <c r="C456" s="18" t="s">
        <v>43</v>
      </c>
      <c r="D456" s="18">
        <v>8.815311355634446</v>
      </c>
      <c r="E456" s="18">
        <v>3.9639953853046594</v>
      </c>
      <c r="F456" s="19">
        <v>0.28282691749730393</v>
      </c>
      <c r="G456" s="19">
        <v>2.7184167965612687E-05</v>
      </c>
      <c r="H456" s="19">
        <v>0.0006564268330797603</v>
      </c>
      <c r="I456" s="19">
        <f t="shared" si="7"/>
        <v>0.2828256947674879</v>
      </c>
      <c r="J456" s="18">
        <f>IF(E456&lt;&gt;0,10000*((F456/K!$F$14)-1),"")+0.8</f>
        <v>2.2823097867266986</v>
      </c>
      <c r="K456" s="18">
        <f>IF(E456&lt;&gt;0,10000*((F456/K!$F$14)-1)-10000*(((F456-G456)/K!$F$14)-1),"")</f>
        <v>0.9613016236942329</v>
      </c>
      <c r="L456" s="18">
        <f>IF(E456&lt;&gt;0,10000*((I456/(K!$F$14-(K!$E$14*(EXP((1000000*M456)*1.867*10^-11)-1))))-1),"")+0.8</f>
        <v>4.453112191326357</v>
      </c>
      <c r="M456" s="35">
        <v>99.67716817291401</v>
      </c>
      <c r="P456" s="2"/>
    </row>
    <row r="457" spans="1:16" ht="12.75">
      <c r="A457" t="s">
        <v>111</v>
      </c>
      <c r="B457" s="21">
        <v>65</v>
      </c>
      <c r="C457" s="18" t="s">
        <v>44</v>
      </c>
      <c r="D457" s="18">
        <v>15.218381972984096</v>
      </c>
      <c r="E457" s="18">
        <v>3.8477956792114694</v>
      </c>
      <c r="F457" s="19">
        <v>0.2829829774195949</v>
      </c>
      <c r="G457" s="19">
        <v>3.155621004802949E-05</v>
      </c>
      <c r="H457" s="19">
        <v>0.001163629561676247</v>
      </c>
      <c r="I457" s="19">
        <f t="shared" si="7"/>
        <v>0.2829807590220837</v>
      </c>
      <c r="J457" s="18">
        <f>IF(E457&lt;&gt;0,10000*((F457/K!$F$14)-1),"")+0.8</f>
        <v>7.800987308198869</v>
      </c>
      <c r="K457" s="18">
        <f>IF(E457&lt;&gt;0,10000*((F457/K!$F$14)-1)-10000*(((F457-G457)/K!$F$14)-1),"")</f>
        <v>1.115908200508553</v>
      </c>
      <c r="L457" s="18">
        <f>IF(E457&lt;&gt;0,10000*((I457/(K!$F$14-(K!$E$14*(EXP((1000000*M457)*1.867*10^-11)-1))))-1),"")+0.8</f>
        <v>9.989825894593274</v>
      </c>
      <c r="M457" s="35">
        <v>102.0156155559564</v>
      </c>
      <c r="P457" s="2"/>
    </row>
    <row r="458" spans="1:16" ht="12.75">
      <c r="A458" t="s">
        <v>111</v>
      </c>
      <c r="B458" s="21">
        <v>66</v>
      </c>
      <c r="C458" s="18" t="s">
        <v>45</v>
      </c>
      <c r="D458" s="18">
        <v>11.411187896461955</v>
      </c>
      <c r="E458" s="18">
        <v>3.8094362727598563</v>
      </c>
      <c r="F458" s="19">
        <v>0.2827397641767139</v>
      </c>
      <c r="G458" s="19">
        <v>3.3378140374583795E-05</v>
      </c>
      <c r="H458" s="19">
        <v>0.0008295855523455231</v>
      </c>
      <c r="I458" s="19">
        <f t="shared" si="7"/>
        <v>0.282737804608012</v>
      </c>
      <c r="J458" s="18">
        <f>IF(E458&lt;&gt;0,10000*((F458/K!$F$14)-1),"")+0.8</f>
        <v>-0.7996542704199701</v>
      </c>
      <c r="K458" s="18">
        <f>IF(E458&lt;&gt;0,10000*((F458/K!$F$14)-1)-10000*(((F458-G458)/K!$F$14)-1),"")</f>
        <v>1.1803363111406728</v>
      </c>
      <c r="L458" s="18">
        <f>IF(E458&lt;&gt;0,10000*((I458/(K!$F$14-(K!$E$14*(EXP((1000000*M458)*1.867*10^-11)-1))))-1),"")+0.8</f>
        <v>1.937980758796342</v>
      </c>
      <c r="M458" s="35">
        <v>126.36958980377564</v>
      </c>
      <c r="P458" s="2"/>
    </row>
    <row r="459" spans="1:16" ht="12.75">
      <c r="A459" t="s">
        <v>111</v>
      </c>
      <c r="B459" s="21">
        <v>67</v>
      </c>
      <c r="C459" s="18" t="s">
        <v>46</v>
      </c>
      <c r="D459" s="18">
        <v>27.06865660466332</v>
      </c>
      <c r="E459" s="18">
        <v>2.746007802222223</v>
      </c>
      <c r="F459" s="19">
        <v>0.2829551894606281</v>
      </c>
      <c r="G459" s="19">
        <v>4.9954656271055216E-05</v>
      </c>
      <c r="H459" s="19">
        <v>0.002269550519383869</v>
      </c>
      <c r="I459" s="19">
        <f t="shared" si="7"/>
        <v>0.2829493325779056</v>
      </c>
      <c r="J459" s="18">
        <f>IF(E459&lt;&gt;0,10000*((F459/K!$F$14)-1),"")+0.8</f>
        <v>6.818334092263711</v>
      </c>
      <c r="K459" s="18">
        <f>IF(E459&lt;&gt;0,10000*((F459/K!$F$14)-1)-10000*(((F459-G459)/K!$F$14)-1),"")</f>
        <v>1.76652425945667</v>
      </c>
      <c r="L459" s="18">
        <f>IF(E459&lt;&gt;0,10000*((I459/(K!$F$14-(K!$E$14*(EXP((1000000*M459)*1.867*10^-11)-1))))-1),"")+0.8</f>
        <v>9.680206928814084</v>
      </c>
      <c r="M459" s="35">
        <v>138.04560334211422</v>
      </c>
      <c r="P459" s="2"/>
    </row>
    <row r="460" spans="1:16" ht="12.75">
      <c r="A460" t="s">
        <v>111</v>
      </c>
      <c r="B460" s="21">
        <v>68</v>
      </c>
      <c r="C460" s="18" t="s">
        <v>47</v>
      </c>
      <c r="D460" s="18">
        <v>8.03609781506001</v>
      </c>
      <c r="E460" s="18">
        <v>3.497471065412185</v>
      </c>
      <c r="F460" s="19">
        <v>0.28279237052664336</v>
      </c>
      <c r="G460" s="19">
        <v>3.738154981576195E-05</v>
      </c>
      <c r="H460" s="19">
        <v>0.0006063492463672485</v>
      </c>
      <c r="I460" s="19">
        <f t="shared" si="7"/>
        <v>0.2827907181840016</v>
      </c>
      <c r="J460" s="18">
        <f>IF(E460&lt;&gt;0,10000*((F460/K!$F$14)-1),"")+0.8</f>
        <v>1.0606406507887904</v>
      </c>
      <c r="K460" s="18">
        <f>IF(E460&lt;&gt;0,10000*((F460/K!$F$14)-1)-10000*(((F460-G460)/K!$F$14)-1),"")</f>
        <v>1.3219070960535095</v>
      </c>
      <c r="L460" s="18">
        <f>IF(E460&lt;&gt;0,10000*((I460/(K!$F$14-(K!$E$14*(EXP((1000000*M460)*1.867*10^-11)-1))))-1),"")+0.8</f>
        <v>4.241199545148876</v>
      </c>
      <c r="M460" s="35">
        <v>145.7611817307221</v>
      </c>
      <c r="P460" s="2"/>
    </row>
    <row r="461" spans="1:16" ht="12.75">
      <c r="A461" t="s">
        <v>111</v>
      </c>
      <c r="B461" s="21">
        <v>69</v>
      </c>
      <c r="C461" s="18" t="s">
        <v>48</v>
      </c>
      <c r="D461" s="18">
        <v>18.87282696117964</v>
      </c>
      <c r="E461" s="18">
        <v>4.062849994982078</v>
      </c>
      <c r="F461" s="19">
        <v>0.28256792212740556</v>
      </c>
      <c r="G461" s="19">
        <v>3.484525496403707E-05</v>
      </c>
      <c r="H461" s="19">
        <v>0.0011019594115019452</v>
      </c>
      <c r="I461" s="19">
        <f t="shared" si="7"/>
        <v>0.2825646886395799</v>
      </c>
      <c r="J461" s="18">
        <f>IF(E461&lt;&gt;0,10000*((F461/K!$F$14)-1),"")+0.8</f>
        <v>-6.8764281201069375</v>
      </c>
      <c r="K461" s="18">
        <f>IF(E461&lt;&gt;0,10000*((F461/K!$F$14)-1)-10000*(((F461-G461)/K!$F$14)-1),"")</f>
        <v>1.2322172309020551</v>
      </c>
      <c r="L461" s="18">
        <f>IF(E461&lt;&gt;0,10000*((I461/(K!$F$14-(K!$E$14*(EXP((1000000*M461)*1.867*10^-11)-1))))-1),"")+0.8</f>
        <v>-3.5057827850301324</v>
      </c>
      <c r="M461" s="35">
        <v>156.93684397331134</v>
      </c>
      <c r="P461" s="2"/>
    </row>
    <row r="462" spans="1:16" ht="12.75">
      <c r="A462" t="s">
        <v>111</v>
      </c>
      <c r="B462" s="21">
        <v>70</v>
      </c>
      <c r="C462" s="18" t="s">
        <v>49</v>
      </c>
      <c r="D462" s="18">
        <v>32.194134174150754</v>
      </c>
      <c r="E462" s="18">
        <v>3.3812857137992824</v>
      </c>
      <c r="F462" s="19">
        <v>0.2825376728569038</v>
      </c>
      <c r="G462" s="19">
        <v>3.2838780375237297E-05</v>
      </c>
      <c r="H462" s="19">
        <v>0.0018438992015932518</v>
      </c>
      <c r="I462" s="19">
        <f t="shared" si="7"/>
        <v>0.28253191765602687</v>
      </c>
      <c r="J462" s="18">
        <f>IF(E462&lt;&gt;0,10000*((F462/K!$F$14)-1),"")+0.8</f>
        <v>-7.9461195995619525</v>
      </c>
      <c r="K462" s="18">
        <f>IF(E462&lt;&gt;0,10000*((F462/K!$F$14)-1)-10000*(((F462-G462)/K!$F$14)-1),"")</f>
        <v>1.1612631637203386</v>
      </c>
      <c r="L462" s="18">
        <f>IF(E462&lt;&gt;0,10000*((I462/(K!$F$14-(K!$E$14*(EXP((1000000*M462)*1.867*10^-11)-1))))-1),"")+0.8</f>
        <v>-4.443014850867534</v>
      </c>
      <c r="M462" s="35">
        <v>166.9175915175496</v>
      </c>
      <c r="P462" s="2"/>
    </row>
    <row r="463" spans="1:16" ht="12.75">
      <c r="A463" t="s">
        <v>111</v>
      </c>
      <c r="B463" s="21">
        <v>71</v>
      </c>
      <c r="C463" s="18" t="s">
        <v>50</v>
      </c>
      <c r="D463" s="18">
        <v>29.891365090660496</v>
      </c>
      <c r="E463" s="18">
        <v>4.9937018810035845</v>
      </c>
      <c r="F463" s="19">
        <v>0.2825009848932212</v>
      </c>
      <c r="G463" s="19">
        <v>2.3886809998550083E-05</v>
      </c>
      <c r="H463" s="19">
        <v>0.001962245893642233</v>
      </c>
      <c r="I463" s="19">
        <f t="shared" si="7"/>
        <v>0.2824941526611624</v>
      </c>
      <c r="J463" s="18">
        <f>IF(E463&lt;&gt;0,10000*((F463/K!$F$14)-1),"")+0.8</f>
        <v>-9.243499718118686</v>
      </c>
      <c r="K463" s="18">
        <f>IF(E463&lt;&gt;0,10000*((F463/K!$F$14)-1)-10000*(((F463-G463)/K!$F$14)-1),"")</f>
        <v>0.8446986225774111</v>
      </c>
      <c r="L463" s="18">
        <f>IF(E463&lt;&gt;0,10000*((I463/(K!$F$14-(K!$E$14*(EXP((1000000*M463)*1.867*10^-11)-1))))-1),"")+0.8</f>
        <v>-5.350586873758801</v>
      </c>
      <c r="M463" s="35">
        <v>186.17007941789456</v>
      </c>
      <c r="P463" s="2"/>
    </row>
    <row r="464" spans="1:16" ht="12.75">
      <c r="A464" t="s">
        <v>111</v>
      </c>
      <c r="B464" s="21">
        <v>72</v>
      </c>
      <c r="C464" s="18" t="s">
        <v>51</v>
      </c>
      <c r="D464" s="18">
        <v>6.691334725532532</v>
      </c>
      <c r="E464" s="18">
        <v>3.8560616385304636</v>
      </c>
      <c r="F464" s="19">
        <v>0.2825313828122733</v>
      </c>
      <c r="G464" s="19">
        <v>3.186932684993062E-05</v>
      </c>
      <c r="H464" s="19">
        <v>0.00043528178385530443</v>
      </c>
      <c r="I464" s="19">
        <f t="shared" si="7"/>
        <v>0.2825290382694593</v>
      </c>
      <c r="J464" s="18">
        <f>IF(E464&lt;&gt;0,10000*((F464/K!$F$14)-1),"")+0.8</f>
        <v>-8.168551646186817</v>
      </c>
      <c r="K464" s="18">
        <f>IF(E464&lt;&gt;0,10000*((F464/K!$F$14)-1)-10000*(((F464-G464)/K!$F$14)-1),"")</f>
        <v>1.1269808105085488</v>
      </c>
      <c r="L464" s="18">
        <f>IF(E464&lt;&gt;0,10000*((I464/(K!$F$14-(K!$E$14*(EXP((1000000*M464)*1.867*10^-11)-1))))-1),"")+0.8</f>
        <v>-1.8532971254522586</v>
      </c>
      <c r="M464" s="35">
        <v>287.7241801270801</v>
      </c>
      <c r="P464" s="2"/>
    </row>
    <row r="465" spans="1:16" ht="12.75">
      <c r="A465" t="s">
        <v>111</v>
      </c>
      <c r="B465" s="21">
        <v>73</v>
      </c>
      <c r="C465" s="18" t="s">
        <v>52</v>
      </c>
      <c r="D465" s="18">
        <v>0.6022593372645271</v>
      </c>
      <c r="E465" s="18">
        <v>5.179613038351255</v>
      </c>
      <c r="F465" s="19">
        <v>0.28230227863184687</v>
      </c>
      <c r="G465" s="19">
        <v>2.099481808828225E-05</v>
      </c>
      <c r="H465" s="19">
        <v>2.9720313934811662E-05</v>
      </c>
      <c r="I465" s="19">
        <f t="shared" si="7"/>
        <v>0.2823019779826139</v>
      </c>
      <c r="J465" s="18">
        <f>IF(E465&lt;&gt;0,10000*((F465/K!$F$14)-1),"")+0.8</f>
        <v>-16.27026073353046</v>
      </c>
      <c r="K465" s="18">
        <f>IF(E465&lt;&gt;0,10000*((F465/K!$F$14)-1)-10000*(((F465-G465)/K!$F$14)-1),"")</f>
        <v>0.7424304007730456</v>
      </c>
      <c r="L465" s="18">
        <f>IF(E465&lt;&gt;0,10000*((I465/(K!$F$14-(K!$E$14*(EXP((1000000*M465)*1.867*10^-11)-1))))-1),"")+0.8</f>
        <v>-4.267394303727158</v>
      </c>
      <c r="M465" s="35">
        <v>539.1069639764843</v>
      </c>
      <c r="P465" s="2"/>
    </row>
    <row r="466" spans="1:16" ht="12.75">
      <c r="A466" t="s">
        <v>111</v>
      </c>
      <c r="B466" s="21">
        <v>74</v>
      </c>
      <c r="C466" s="18" t="s">
        <v>53</v>
      </c>
      <c r="D466" s="18">
        <v>1.4801315716150312</v>
      </c>
      <c r="E466" s="18">
        <v>4.33913092921147</v>
      </c>
      <c r="F466" s="19">
        <v>0.28228363242661514</v>
      </c>
      <c r="G466" s="19">
        <v>3.0764386610097396E-05</v>
      </c>
      <c r="H466" s="19">
        <v>7.786932553586393E-05</v>
      </c>
      <c r="I466" s="19">
        <f t="shared" si="7"/>
        <v>0.28228268628559466</v>
      </c>
      <c r="J466" s="18">
        <f>IF(E466&lt;&gt;0,10000*((F466/K!$F$14)-1),"")+0.8</f>
        <v>-16.929638183950903</v>
      </c>
      <c r="K466" s="18">
        <f>IF(E466&lt;&gt;0,10000*((F466/K!$F$14)-1)-10000*(((F466-G466)/K!$F$14)-1),"")</f>
        <v>1.087907300957312</v>
      </c>
      <c r="L466" s="18">
        <f>IF(E466&lt;&gt;0,10000*((I466/(K!$F$14-(K!$E$14*(EXP((1000000*M466)*1.867*10^-11)-1))))-1),"")+0.8</f>
        <v>-2.5310577024370238</v>
      </c>
      <c r="M466" s="35">
        <v>646.8744274470482</v>
      </c>
      <c r="P466" s="2"/>
    </row>
    <row r="467" spans="1:16" ht="12.75">
      <c r="A467" t="s">
        <v>111</v>
      </c>
      <c r="B467" s="21">
        <v>75</v>
      </c>
      <c r="C467" s="18" t="s">
        <v>54</v>
      </c>
      <c r="D467" s="18">
        <v>37.37835327698063</v>
      </c>
      <c r="E467" s="18">
        <v>1.3390826239937277</v>
      </c>
      <c r="F467" s="19">
        <v>0.2823137764839411</v>
      </c>
      <c r="G467" s="19">
        <v>0.00014640455905960353</v>
      </c>
      <c r="H467" s="19">
        <v>0.0021952586501339344</v>
      </c>
      <c r="I467" s="19">
        <f t="shared" si="7"/>
        <v>0.2822707210685343</v>
      </c>
      <c r="J467" s="18">
        <f>IF(E467&lt;&gt;0,10000*((F467/K!$F$14)-1),"")+0.8</f>
        <v>-15.863667311168637</v>
      </c>
      <c r="K467" s="18">
        <f>IF(E467&lt;&gt;0,10000*((F467/K!$F$14)-1)-10000*(((F467-G467)/K!$F$14)-1),"")</f>
        <v>5.177239212108553</v>
      </c>
      <c r="L467" s="18">
        <f>IF(E467&lt;&gt;0,10000*((I467/(K!$F$14-(K!$E$14*(EXP((1000000*M467)*1.867*10^-11)-1))))-1),"")+0.8</f>
        <v>5.929442839684195</v>
      </c>
      <c r="M467" s="35">
        <v>1040.3351652483161</v>
      </c>
      <c r="P467" s="2"/>
    </row>
    <row r="468" spans="1:16" ht="12.75">
      <c r="A468" t="s">
        <v>111</v>
      </c>
      <c r="B468" s="21">
        <v>76</v>
      </c>
      <c r="C468" s="18" t="s">
        <v>55</v>
      </c>
      <c r="D468" s="18">
        <v>35.32465469546637</v>
      </c>
      <c r="E468" s="18">
        <v>3.6471701637992826</v>
      </c>
      <c r="F468" s="19">
        <v>0.280869097331445</v>
      </c>
      <c r="G468" s="19">
        <v>3.2885675614031504E-05</v>
      </c>
      <c r="H468" s="19">
        <v>0.0020966214328203554</v>
      </c>
      <c r="I468" s="19">
        <f t="shared" si="7"/>
        <v>0.2807356587614573</v>
      </c>
      <c r="J468" s="18">
        <f>IF(E468&lt;&gt;0,10000*((F468/K!$F$14)-1),"")+0.8</f>
        <v>-66.95121270771179</v>
      </c>
      <c r="K468" s="18">
        <f>IF(E468&lt;&gt;0,10000*((F468/K!$F$14)-1)-10000*(((F468-G468)/K!$F$14)-1),"")</f>
        <v>1.162921499161527</v>
      </c>
      <c r="L468" s="18">
        <f>IF(E468&lt;&gt;0,10000*((I468/(K!$F$14-(K!$E$14*(EXP((1000000*M468)*1.867*10^-11)-1))))-1),"")+0.8</f>
        <v>3.975393496124279</v>
      </c>
      <c r="M468" s="35">
        <v>3304.835809259106</v>
      </c>
      <c r="P468" s="2"/>
    </row>
    <row r="3079" spans="6:8" ht="14.25">
      <c r="F3079" s="22"/>
      <c r="H3079" s="2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GGehrels</cp:lastModifiedBy>
  <cp:lastPrinted>2014-04-26T05:54:21Z</cp:lastPrinted>
  <dcterms:created xsi:type="dcterms:W3CDTF">2013-06-20T21:03:00Z</dcterms:created>
  <dcterms:modified xsi:type="dcterms:W3CDTF">2014-08-20T17:55:07Z</dcterms:modified>
  <cp:category/>
  <cp:version/>
  <cp:contentType/>
  <cp:contentStatus/>
</cp:coreProperties>
</file>