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Kerjaan\DEP\Outputs\#2 Systematic Literature Review Journal Paper\Companion\"/>
    </mc:Choice>
  </mc:AlternateContent>
  <xr:revisionPtr revIDLastSave="0" documentId="13_ncr:1_{AE101143-CD8D-475D-8D14-346E060FC2AB}" xr6:coauthVersionLast="45" xr6:coauthVersionMax="45" xr10:uidLastSave="{00000000-0000-0000-0000-000000000000}"/>
  <bookViews>
    <workbookView xWindow="-108" yWindow="-108" windowWidth="23256" windowHeight="12576" xr2:uid="{288667DB-87CB-41A5-B283-7ECA4A4035AF}"/>
  </bookViews>
  <sheets>
    <sheet name="results-stage-3 criteria" sheetId="2" r:id="rId1"/>
    <sheet name="results-stage-4" sheetId="3" r:id="rId2"/>
  </sheets>
  <definedNames>
    <definedName name="_xlnm._FilterDatabase" localSheetId="0" hidden="1">'results-stage-3 criteria'!$A$1:$V$1277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27" i="2" l="1"/>
  <c r="A800" i="2"/>
  <c r="A925" i="2"/>
  <c r="A871" i="2"/>
  <c r="A928" i="2"/>
  <c r="A929" i="2"/>
  <c r="A954" i="2"/>
  <c r="A955" i="2"/>
  <c r="A872" i="2"/>
  <c r="A107" i="2"/>
  <c r="A873" i="2"/>
  <c r="A874" i="2"/>
  <c r="A956" i="2"/>
  <c r="A901" i="2"/>
  <c r="A930" i="2"/>
  <c r="A957" i="2"/>
  <c r="A931" i="2"/>
  <c r="A958" i="2"/>
  <c r="A108" i="2"/>
  <c r="A902" i="2"/>
  <c r="A875" i="2"/>
  <c r="A903" i="2"/>
  <c r="A109" i="2"/>
  <c r="A840" i="2"/>
  <c r="A876" i="2"/>
  <c r="A841" i="2"/>
  <c r="A959" i="2"/>
  <c r="A842" i="2"/>
  <c r="A904" i="2"/>
  <c r="A905" i="2"/>
  <c r="A906" i="2"/>
  <c r="A907" i="2"/>
  <c r="A932" i="2"/>
  <c r="A877" i="2"/>
  <c r="A960" i="2"/>
  <c r="A801" i="2"/>
  <c r="A878" i="2"/>
  <c r="A802" i="2"/>
  <c r="A843" i="2"/>
  <c r="A789" i="2"/>
  <c r="A961" i="2"/>
  <c r="A934" i="2"/>
  <c r="A790" i="2"/>
  <c r="A879" i="2"/>
  <c r="A769" i="2"/>
  <c r="A935" i="2"/>
  <c r="A936" i="2"/>
  <c r="A822" i="2"/>
  <c r="A844" i="2"/>
  <c r="A937" i="2"/>
  <c r="A938" i="2"/>
  <c r="A962" i="2"/>
  <c r="A823" i="2"/>
  <c r="A803" i="2"/>
  <c r="A963" i="2"/>
  <c r="A774" i="2"/>
  <c r="A964" i="2"/>
  <c r="A791" i="2"/>
  <c r="A105" i="2"/>
  <c r="A908" i="2"/>
  <c r="A939" i="2"/>
  <c r="A880" i="2"/>
  <c r="A940" i="2"/>
  <c r="A845" i="2"/>
  <c r="A941" i="2"/>
  <c r="A965" i="2"/>
  <c r="A909" i="2"/>
  <c r="A910" i="2"/>
  <c r="A824" i="2"/>
  <c r="A966" i="2"/>
  <c r="A881" i="2"/>
  <c r="A846" i="2"/>
  <c r="A942" i="2"/>
  <c r="A882" i="2"/>
  <c r="A106" i="2"/>
  <c r="A804" i="2"/>
  <c r="A967" i="2"/>
  <c r="A805" i="2"/>
  <c r="A775" i="2"/>
  <c r="A825" i="2"/>
  <c r="A968" i="2"/>
  <c r="A826" i="2"/>
  <c r="A943" i="2"/>
  <c r="A912" i="2"/>
  <c r="A847" i="2"/>
  <c r="A806" i="2"/>
  <c r="A848" i="2"/>
  <c r="A827" i="2"/>
  <c r="A913" i="2"/>
  <c r="A969" i="2"/>
  <c r="A970" i="2"/>
  <c r="A758" i="2"/>
  <c r="A914" i="2"/>
  <c r="A883" i="2"/>
  <c r="A828" i="2"/>
  <c r="A759" i="2"/>
  <c r="A944" i="2"/>
  <c r="A945" i="2"/>
  <c r="A971" i="2"/>
  <c r="A849" i="2"/>
  <c r="A884"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926" i="2"/>
  <c r="A953" i="2"/>
  <c r="A788" i="2"/>
  <c r="A898" i="2"/>
  <c r="A868" i="2"/>
  <c r="A869" i="2"/>
  <c r="A768" i="2"/>
  <c r="A870" i="2"/>
  <c r="A899" i="2"/>
  <c r="A766" i="2"/>
  <c r="A820" i="2"/>
  <c r="A863" i="2"/>
  <c r="A864" i="2"/>
  <c r="A772" i="2"/>
  <c r="A799" i="2"/>
  <c r="A865" i="2"/>
  <c r="A767" i="2"/>
  <c r="A951" i="2"/>
  <c r="A896" i="2"/>
  <c r="A821" i="2"/>
  <c r="A866" i="2"/>
  <c r="A773" i="2"/>
  <c r="A897" i="2"/>
  <c r="A952" i="2"/>
  <c r="A867" i="2"/>
  <c r="A787" i="2"/>
  <c r="A838" i="2"/>
  <c r="A837" i="2"/>
  <c r="A780" i="2"/>
  <c r="A781" i="2"/>
  <c r="A809" i="2"/>
  <c r="A810" i="2"/>
  <c r="A832" i="2"/>
  <c r="A853" i="2"/>
  <c r="A782" i="2"/>
  <c r="A811" i="2"/>
  <c r="A920" i="2"/>
  <c r="A921" i="2"/>
  <c r="A794" i="2"/>
  <c r="A854" i="2"/>
  <c r="A812" i="2"/>
  <c r="A855" i="2"/>
  <c r="A813" i="2"/>
  <c r="A795" i="2"/>
  <c r="A948" i="2"/>
  <c r="A856" i="2"/>
  <c r="A857" i="2"/>
  <c r="A796" i="2"/>
  <c r="A814" i="2"/>
  <c r="A770" i="2"/>
  <c r="A815" i="2"/>
  <c r="A764" i="2"/>
  <c r="A922" i="2"/>
  <c r="A833" i="2"/>
  <c r="A783" i="2"/>
  <c r="A784" i="2"/>
  <c r="A949" i="2"/>
  <c r="A858" i="2"/>
  <c r="A950" i="2"/>
  <c r="A816" i="2"/>
  <c r="A892" i="2"/>
  <c r="A893" i="2"/>
  <c r="A859" i="2"/>
  <c r="A797" i="2"/>
  <c r="A834" i="2"/>
  <c r="A817" i="2"/>
  <c r="A923" i="2"/>
  <c r="A785" i="2"/>
  <c r="A860" i="2"/>
  <c r="A861" i="2"/>
  <c r="A765" i="2"/>
  <c r="A862" i="2"/>
  <c r="A818" i="2"/>
  <c r="A835" i="2"/>
  <c r="A786" i="2"/>
  <c r="A894" i="2"/>
  <c r="A895" i="2"/>
  <c r="A819" i="2"/>
  <c r="A798" i="2"/>
  <c r="A836" i="2"/>
  <c r="A771" i="2"/>
  <c r="A891" i="2"/>
  <c r="A852" i="2"/>
  <c r="A831" i="2"/>
  <c r="A762" i="2"/>
  <c r="A917" i="2"/>
  <c r="A808" i="2"/>
  <c r="A761" i="2"/>
  <c r="A916" i="2"/>
  <c r="A890" i="2"/>
  <c r="A776" i="2"/>
  <c r="A915" i="2"/>
  <c r="A946" i="2"/>
  <c r="A947" i="2"/>
  <c r="A829" i="2"/>
  <c r="A885" i="2"/>
  <c r="A850" i="2"/>
  <c r="A792" i="2"/>
  <c r="A886" i="2"/>
  <c r="A851" i="2"/>
  <c r="A887" i="2"/>
  <c r="A760" i="2"/>
  <c r="A888" i="2"/>
  <c r="A889" i="2"/>
  <c r="A807" i="2"/>
  <c r="A830" i="2"/>
  <c r="A777" i="2"/>
  <c r="A778" i="2"/>
  <c r="A793" i="2"/>
  <c r="A918" i="2"/>
  <c r="A763" i="2"/>
  <c r="A919" i="2"/>
  <c r="A779" i="2"/>
  <c r="B705" i="2" l="1"/>
  <c r="B661" i="2"/>
  <c r="A645" i="2"/>
  <c r="B728" i="2"/>
  <c r="B729" i="2"/>
  <c r="B735" i="2"/>
  <c r="B736" i="2"/>
  <c r="B737" i="2"/>
  <c r="B738" i="2"/>
  <c r="B743" i="2"/>
  <c r="A646" i="2"/>
  <c r="B646" i="2" s="1"/>
  <c r="A102" i="2"/>
  <c r="A103" i="2"/>
  <c r="B749" i="2"/>
  <c r="B750" i="2"/>
  <c r="B751" i="2"/>
  <c r="A647" i="2"/>
  <c r="A104" i="2"/>
  <c r="B754" i="2"/>
  <c r="B755" i="2"/>
  <c r="B756" i="2"/>
  <c r="B757" i="2"/>
  <c r="B706" i="2"/>
  <c r="B712" i="2"/>
  <c r="B713" i="2"/>
  <c r="B717" i="2"/>
  <c r="B719" i="2"/>
  <c r="A99" i="2"/>
  <c r="A100" i="2"/>
  <c r="A101" i="2"/>
  <c r="A91" i="2"/>
  <c r="A92" i="2"/>
  <c r="B679" i="2"/>
  <c r="A93" i="2"/>
  <c r="A94" i="2"/>
  <c r="A95" i="2"/>
  <c r="B683" i="2"/>
  <c r="A96" i="2"/>
  <c r="A648" i="2"/>
  <c r="B648" i="2" s="1"/>
  <c r="B686" i="2"/>
  <c r="B687" i="2"/>
  <c r="B689" i="2"/>
  <c r="B690" i="2"/>
  <c r="B691" i="2"/>
  <c r="B694" i="2"/>
  <c r="B695" i="2"/>
  <c r="A97" i="2"/>
  <c r="B697" i="2"/>
  <c r="A649" i="2"/>
  <c r="B655" i="2"/>
  <c r="B656" i="2"/>
  <c r="B658" i="2"/>
  <c r="B659" i="2"/>
  <c r="B660" i="2"/>
  <c r="A87" i="2"/>
  <c r="B662" i="2"/>
  <c r="B665" i="2"/>
  <c r="A88" i="2"/>
  <c r="B669" i="2"/>
  <c r="B672" i="2"/>
  <c r="B673" i="2"/>
  <c r="B674" i="2"/>
  <c r="A89" i="2"/>
  <c r="A90" i="2"/>
  <c r="B675" i="2"/>
  <c r="A650" i="2"/>
  <c r="B650" i="2" s="1"/>
  <c r="B730" i="2"/>
  <c r="B731" i="2"/>
  <c r="B739" i="2"/>
  <c r="B744" i="2"/>
  <c r="B745" i="2"/>
  <c r="B746" i="2"/>
  <c r="B654" i="2"/>
  <c r="B667" i="2"/>
  <c r="B668" i="2"/>
  <c r="B677" i="2"/>
  <c r="A85" i="2"/>
  <c r="A86" i="2"/>
  <c r="B651" i="2"/>
  <c r="B652" i="2"/>
  <c r="B653" i="2"/>
  <c r="B752" i="2"/>
  <c r="B701" i="2"/>
  <c r="B707" i="2"/>
  <c r="B709" i="2"/>
  <c r="B715" i="2"/>
  <c r="B716" i="2"/>
  <c r="B722" i="2"/>
  <c r="B723" i="2"/>
  <c r="B680" i="2"/>
  <c r="B681" i="2"/>
  <c r="B682" i="2"/>
  <c r="B684" i="2"/>
  <c r="B692" i="2"/>
  <c r="A644" i="2"/>
  <c r="B644" i="2" s="1"/>
  <c r="B748" i="2"/>
  <c r="B699" i="2"/>
  <c r="B703" i="2"/>
  <c r="B708" i="2"/>
  <c r="B710" i="2"/>
  <c r="A642" i="2"/>
  <c r="B642" i="2" s="1"/>
  <c r="B718" i="2"/>
  <c r="B688" i="2"/>
  <c r="B693" i="2"/>
  <c r="B649" i="2"/>
  <c r="B657" i="2"/>
  <c r="B664" i="2"/>
  <c r="A643" i="2"/>
  <c r="B643" i="2" s="1"/>
  <c r="B671" i="2"/>
  <c r="B711" i="2"/>
  <c r="B663" i="2"/>
  <c r="B670" i="2"/>
  <c r="A640" i="2"/>
  <c r="B640" i="2" s="1"/>
  <c r="B696" i="2"/>
  <c r="B641" i="2"/>
  <c r="B700" i="2"/>
  <c r="B702" i="2"/>
  <c r="A631" i="2"/>
  <c r="B631" i="2" s="1"/>
  <c r="B733" i="2"/>
  <c r="A632" i="2"/>
  <c r="B632" i="2" s="1"/>
  <c r="B734" i="2"/>
  <c r="B742" i="2"/>
  <c r="A633" i="2"/>
  <c r="B633" i="2" s="1"/>
  <c r="B634" i="2"/>
  <c r="B704" i="2"/>
  <c r="A635" i="2"/>
  <c r="B635" i="2" s="1"/>
  <c r="A636" i="2"/>
  <c r="B636" i="2" s="1"/>
  <c r="A637" i="2"/>
  <c r="B637" i="2" s="1"/>
  <c r="A638" i="2"/>
  <c r="B638" i="2" s="1"/>
  <c r="A630" i="2"/>
  <c r="B630" i="2" s="1"/>
  <c r="B726" i="2"/>
  <c r="B627" i="2"/>
  <c r="A618" i="2"/>
  <c r="B618" i="2" s="1"/>
  <c r="A619" i="2"/>
  <c r="B619" i="2" s="1"/>
  <c r="A620" i="2"/>
  <c r="B620" i="2" s="1"/>
  <c r="A621" i="2"/>
  <c r="B621" i="2" s="1"/>
  <c r="B720" i="2"/>
  <c r="A622" i="2"/>
  <c r="B622" i="2" s="1"/>
  <c r="B685" i="2"/>
  <c r="B724" i="2"/>
  <c r="A613" i="2"/>
  <c r="B613" i="2" s="1"/>
  <c r="A614" i="2"/>
  <c r="B614" i="2" s="1"/>
  <c r="A615" i="2"/>
  <c r="B615" i="2" s="1"/>
  <c r="A616" i="2"/>
  <c r="B616" i="2" s="1"/>
  <c r="A617" i="2"/>
  <c r="B617" i="2" s="1"/>
  <c r="B629" i="2"/>
  <c r="B625" i="2"/>
  <c r="B628" i="2"/>
  <c r="A611" i="2"/>
  <c r="B611" i="2" s="1"/>
  <c r="B753" i="2"/>
  <c r="A612" i="2"/>
  <c r="B612" i="2" s="1"/>
  <c r="B666" i="2"/>
  <c r="A607" i="2"/>
  <c r="B607" i="2" s="1"/>
  <c r="A608" i="2"/>
  <c r="B608" i="2" s="1"/>
  <c r="A609" i="2"/>
  <c r="B609" i="2" s="1"/>
  <c r="A610" i="2"/>
  <c r="B610" i="2" s="1"/>
  <c r="A594" i="2"/>
  <c r="B594" i="2" s="1"/>
  <c r="A595" i="2"/>
  <c r="B595" i="2" s="1"/>
  <c r="A596" i="2"/>
  <c r="B596" i="2" s="1"/>
  <c r="A597" i="2"/>
  <c r="B597" i="2" s="1"/>
  <c r="A598" i="2"/>
  <c r="B598" i="2" s="1"/>
  <c r="A599" i="2"/>
  <c r="B599" i="2" s="1"/>
  <c r="A600" i="2"/>
  <c r="B600" i="2" s="1"/>
  <c r="A601" i="2"/>
  <c r="B601" i="2" s="1"/>
  <c r="A602" i="2"/>
  <c r="B602" i="2" s="1"/>
  <c r="A603" i="2"/>
  <c r="B603" i="2" s="1"/>
  <c r="A604" i="2"/>
  <c r="B604" i="2" s="1"/>
  <c r="A605" i="2"/>
  <c r="B605" i="2" s="1"/>
  <c r="A606" i="2"/>
  <c r="B606" i="2" s="1"/>
  <c r="A591" i="2"/>
  <c r="B591" i="2" s="1"/>
  <c r="B698" i="2"/>
  <c r="A592" i="2"/>
  <c r="B592" i="2" s="1"/>
  <c r="B676" i="2"/>
  <c r="A593" i="2"/>
  <c r="B593" i="2" s="1"/>
  <c r="A588" i="2"/>
  <c r="B588" i="2" s="1"/>
  <c r="A589" i="2"/>
  <c r="B589" i="2" s="1"/>
  <c r="A590" i="2"/>
  <c r="B590" i="2" s="1"/>
  <c r="A583" i="2"/>
  <c r="B583" i="2" s="1"/>
  <c r="A584" i="2"/>
  <c r="B584" i="2" s="1"/>
  <c r="A585" i="2"/>
  <c r="B585" i="2" s="1"/>
  <c r="A586" i="2"/>
  <c r="B586" i="2" s="1"/>
  <c r="A587" i="2"/>
  <c r="B587" i="2" s="1"/>
  <c r="A570" i="2"/>
  <c r="B570" i="2" s="1"/>
  <c r="A571" i="2"/>
  <c r="B571" i="2" s="1"/>
  <c r="A572" i="2"/>
  <c r="B572" i="2" s="1"/>
  <c r="A573" i="2"/>
  <c r="B573" i="2" s="1"/>
  <c r="A574" i="2"/>
  <c r="B574" i="2" s="1"/>
  <c r="A575" i="2"/>
  <c r="B575" i="2" s="1"/>
  <c r="A576" i="2"/>
  <c r="B576" i="2" s="1"/>
  <c r="A577" i="2"/>
  <c r="B577" i="2" s="1"/>
  <c r="A578" i="2"/>
  <c r="B578" i="2" s="1"/>
  <c r="A579" i="2"/>
  <c r="B579" i="2" s="1"/>
  <c r="A580" i="2"/>
  <c r="B580" i="2" s="1"/>
  <c r="A581" i="2"/>
  <c r="B581" i="2" s="1"/>
  <c r="A582" i="2"/>
  <c r="B582" i="2" s="1"/>
  <c r="A564" i="2"/>
  <c r="B564" i="2" s="1"/>
  <c r="A565" i="2"/>
  <c r="B565" i="2" s="1"/>
  <c r="A566" i="2"/>
  <c r="B566" i="2" s="1"/>
  <c r="A567" i="2"/>
  <c r="B567" i="2" s="1"/>
  <c r="A568" i="2"/>
  <c r="B568" i="2" s="1"/>
  <c r="A569" i="2"/>
  <c r="B569" i="2" s="1"/>
  <c r="A563" i="2"/>
  <c r="B563" i="2" s="1"/>
  <c r="A560" i="2"/>
  <c r="B560" i="2" s="1"/>
  <c r="B747" i="2"/>
  <c r="B639" i="2"/>
  <c r="A561" i="2"/>
  <c r="B561" i="2" s="1"/>
  <c r="A562" i="2"/>
  <c r="B562" i="2" s="1"/>
  <c r="B559" i="2"/>
  <c r="B766" i="2"/>
  <c r="B898" i="2"/>
  <c r="B829" i="2"/>
  <c r="B780" i="2"/>
  <c r="B781" i="2"/>
  <c r="B925" i="2"/>
  <c r="B809" i="2"/>
  <c r="B810" i="2"/>
  <c r="B885" i="2"/>
  <c r="B832" i="2"/>
  <c r="B853" i="2"/>
  <c r="B782" i="2"/>
  <c r="B868" i="2"/>
  <c r="B811" i="2"/>
  <c r="B850" i="2"/>
  <c r="B792" i="2"/>
  <c r="B886" i="2"/>
  <c r="B820" i="2"/>
  <c r="B953" i="2"/>
  <c r="B920" i="2"/>
  <c r="B921" i="2"/>
  <c r="B794" i="2"/>
  <c r="B854" i="2"/>
  <c r="B812" i="2"/>
  <c r="B863" i="2"/>
  <c r="B851" i="2"/>
  <c r="B864" i="2"/>
  <c r="B772" i="2"/>
  <c r="B855" i="2"/>
  <c r="B799" i="2"/>
  <c r="B813" i="2"/>
  <c r="B795" i="2"/>
  <c r="B948" i="2"/>
  <c r="B865" i="2"/>
  <c r="B887" i="2"/>
  <c r="B856" i="2"/>
  <c r="B857" i="2"/>
  <c r="B767" i="2"/>
  <c r="B796" i="2"/>
  <c r="B814" i="2"/>
  <c r="B770" i="2"/>
  <c r="B815" i="2"/>
  <c r="B764" i="2"/>
  <c r="B760" i="2"/>
  <c r="B888" i="2"/>
  <c r="B776" i="2"/>
  <c r="B869" i="2"/>
  <c r="B768" i="2"/>
  <c r="B922" i="2"/>
  <c r="B915" i="2"/>
  <c r="B837" i="2"/>
  <c r="B788" i="2"/>
  <c r="B924" i="2"/>
  <c r="B833" i="2"/>
  <c r="B946" i="2"/>
  <c r="B947" i="2"/>
  <c r="B783" i="2"/>
  <c r="B784" i="2"/>
  <c r="B949" i="2"/>
  <c r="B951" i="2"/>
  <c r="B896" i="2"/>
  <c r="B858" i="2"/>
  <c r="B889" i="2"/>
  <c r="B870" i="2"/>
  <c r="B821" i="2"/>
  <c r="B950" i="2"/>
  <c r="B816" i="2"/>
  <c r="B892" i="2"/>
  <c r="B893" i="2"/>
  <c r="B807" i="2"/>
  <c r="B859" i="2"/>
  <c r="B890" i="2"/>
  <c r="B866" i="2"/>
  <c r="B830" i="2"/>
  <c r="B916" i="2"/>
  <c r="B797" i="2"/>
  <c r="B834" i="2"/>
  <c r="B899" i="2"/>
  <c r="B773" i="2"/>
  <c r="B817" i="2"/>
  <c r="B761" i="2"/>
  <c r="B808" i="2"/>
  <c r="B917" i="2"/>
  <c r="B897" i="2"/>
  <c r="B952" i="2"/>
  <c r="B923" i="2"/>
  <c r="B785" i="2"/>
  <c r="B860" i="2"/>
  <c r="B861" i="2"/>
  <c r="B765" i="2"/>
  <c r="B762" i="2"/>
  <c r="B862" i="2"/>
  <c r="B818" i="2"/>
  <c r="B867" i="2"/>
  <c r="B777" i="2"/>
  <c r="B778" i="2"/>
  <c r="B787" i="2"/>
  <c r="B835" i="2"/>
  <c r="B786" i="2"/>
  <c r="B894" i="2"/>
  <c r="B793" i="2"/>
  <c r="B918" i="2"/>
  <c r="B895" i="2"/>
  <c r="B819" i="2"/>
  <c r="B831" i="2"/>
  <c r="B852" i="2"/>
  <c r="B798" i="2"/>
  <c r="B836" i="2"/>
  <c r="B763" i="2"/>
  <c r="B919" i="2"/>
  <c r="B838" i="2"/>
  <c r="B779" i="2"/>
  <c r="B891" i="2"/>
  <c r="B7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645" i="2"/>
  <c r="A558" i="2"/>
  <c r="B558" i="2" s="1"/>
  <c r="B725" i="2"/>
  <c r="B623" i="2"/>
  <c r="B624" i="2"/>
  <c r="B626" i="2"/>
  <c r="B727" i="2"/>
  <c r="B732" i="2"/>
  <c r="B740" i="2"/>
  <c r="B741" i="2"/>
  <c r="B647" i="2"/>
  <c r="B714" i="2"/>
  <c r="B721" i="2"/>
  <c r="B678" i="2"/>
  <c r="A557" i="2"/>
  <c r="B557" i="2" s="1"/>
  <c r="A526" i="2"/>
  <c r="B526" i="2" s="1"/>
  <c r="A527" i="2"/>
  <c r="B527" i="2" s="1"/>
  <c r="A528" i="2"/>
  <c r="B528" i="2" s="1"/>
  <c r="A529" i="2"/>
  <c r="B529" i="2" s="1"/>
  <c r="A530" i="2"/>
  <c r="B530" i="2" s="1"/>
  <c r="A531" i="2"/>
  <c r="B531" i="2" s="1"/>
  <c r="A532" i="2"/>
  <c r="B532" i="2" s="1"/>
  <c r="A533" i="2"/>
  <c r="B533" i="2" s="1"/>
  <c r="A534" i="2"/>
  <c r="B534" i="2" s="1"/>
  <c r="A535" i="2"/>
  <c r="B535" i="2" s="1"/>
  <c r="A536" i="2"/>
  <c r="B536" i="2" s="1"/>
  <c r="A537" i="2"/>
  <c r="B537" i="2" s="1"/>
  <c r="A538" i="2"/>
  <c r="B538" i="2" s="1"/>
  <c r="A539" i="2"/>
  <c r="B539" i="2" s="1"/>
  <c r="A540" i="2"/>
  <c r="B540" i="2" s="1"/>
  <c r="A541" i="2"/>
  <c r="B541" i="2" s="1"/>
  <c r="A542" i="2"/>
  <c r="B542" i="2" s="1"/>
  <c r="A543" i="2"/>
  <c r="B543" i="2" s="1"/>
  <c r="A544" i="2"/>
  <c r="B544" i="2" s="1"/>
  <c r="A545" i="2"/>
  <c r="B545" i="2" s="1"/>
  <c r="A546" i="2"/>
  <c r="B546" i="2" s="1"/>
  <c r="A547" i="2"/>
  <c r="B547" i="2" s="1"/>
  <c r="A548" i="2"/>
  <c r="B548" i="2" s="1"/>
  <c r="A549" i="2"/>
  <c r="B549" i="2" s="1"/>
  <c r="A550" i="2"/>
  <c r="B550" i="2" s="1"/>
  <c r="A551" i="2"/>
  <c r="B551" i="2" s="1"/>
  <c r="A552" i="2"/>
  <c r="B552" i="2" s="1"/>
  <c r="A553" i="2"/>
  <c r="B553" i="2" s="1"/>
  <c r="A554" i="2"/>
  <c r="B554" i="2" s="1"/>
  <c r="A555" i="2"/>
  <c r="B555" i="2" s="1"/>
  <c r="A556" i="2"/>
  <c r="B556" i="2" s="1"/>
  <c r="A499" i="2"/>
  <c r="B499" i="2" s="1"/>
  <c r="A500" i="2"/>
  <c r="B500" i="2" s="1"/>
  <c r="A501" i="2"/>
  <c r="B501" i="2" s="1"/>
  <c r="A502" i="2"/>
  <c r="B502" i="2" s="1"/>
  <c r="A503" i="2"/>
  <c r="B503" i="2" s="1"/>
  <c r="A504" i="2"/>
  <c r="B504" i="2" s="1"/>
  <c r="A505" i="2"/>
  <c r="B505" i="2" s="1"/>
  <c r="A506" i="2"/>
  <c r="B506" i="2" s="1"/>
  <c r="A507" i="2"/>
  <c r="B507" i="2" s="1"/>
  <c r="A508" i="2"/>
  <c r="B508" i="2" s="1"/>
  <c r="A509" i="2"/>
  <c r="B509" i="2" s="1"/>
  <c r="A510" i="2"/>
  <c r="B510" i="2" s="1"/>
  <c r="A511" i="2"/>
  <c r="B511" i="2" s="1"/>
  <c r="A512" i="2"/>
  <c r="B512" i="2" s="1"/>
  <c r="A513" i="2"/>
  <c r="B513" i="2" s="1"/>
  <c r="A514" i="2"/>
  <c r="B514" i="2" s="1"/>
  <c r="A515" i="2"/>
  <c r="B515" i="2" s="1"/>
  <c r="A516" i="2"/>
  <c r="B516" i="2" s="1"/>
  <c r="A517" i="2"/>
  <c r="B517" i="2" s="1"/>
  <c r="A518" i="2"/>
  <c r="B518" i="2" s="1"/>
  <c r="A519" i="2"/>
  <c r="B519" i="2" s="1"/>
  <c r="A520" i="2"/>
  <c r="B520" i="2" s="1"/>
  <c r="A521" i="2"/>
  <c r="B521" i="2" s="1"/>
  <c r="A522" i="2"/>
  <c r="B522" i="2" s="1"/>
  <c r="A523" i="2"/>
  <c r="B523" i="2" s="1"/>
  <c r="A524" i="2"/>
  <c r="B524" i="2" s="1"/>
  <c r="A525" i="2"/>
  <c r="B525" i="2" s="1"/>
  <c r="A490" i="2"/>
  <c r="B490" i="2" s="1"/>
  <c r="A491" i="2"/>
  <c r="B491" i="2" s="1"/>
  <c r="A492" i="2"/>
  <c r="B492" i="2" s="1"/>
  <c r="A493" i="2"/>
  <c r="B493" i="2" s="1"/>
  <c r="A494" i="2"/>
  <c r="B494" i="2" s="1"/>
  <c r="A495" i="2"/>
  <c r="B495" i="2" s="1"/>
  <c r="A496" i="2"/>
  <c r="B496" i="2" s="1"/>
  <c r="A497" i="2"/>
  <c r="B497" i="2" s="1"/>
  <c r="A498" i="2"/>
  <c r="B498" i="2" s="1"/>
  <c r="A481" i="2"/>
  <c r="B481" i="2" s="1"/>
  <c r="A482" i="2"/>
  <c r="B482" i="2" s="1"/>
  <c r="A483" i="2"/>
  <c r="B483" i="2" s="1"/>
  <c r="A484" i="2"/>
  <c r="B484" i="2" s="1"/>
  <c r="A485" i="2"/>
  <c r="B485" i="2" s="1"/>
  <c r="A486" i="2"/>
  <c r="B486" i="2" s="1"/>
  <c r="A487" i="2"/>
  <c r="B487" i="2" s="1"/>
  <c r="A488" i="2"/>
  <c r="B488" i="2" s="1"/>
  <c r="A489" i="2"/>
  <c r="B489" i="2" s="1"/>
</calcChain>
</file>

<file path=xl/sharedStrings.xml><?xml version="1.0" encoding="utf-8"?>
<sst xmlns="http://schemas.openxmlformats.org/spreadsheetml/2006/main" count="13140" uniqueCount="7255">
  <si>
    <t>Remarks</t>
  </si>
  <si>
    <t>Excluded?</t>
  </si>
  <si>
    <t>PubID</t>
  </si>
  <si>
    <t>Authors</t>
  </si>
  <si>
    <t>Title</t>
  </si>
  <si>
    <t>Year</t>
  </si>
  <si>
    <t>Source title</t>
  </si>
  <si>
    <t>Volume</t>
  </si>
  <si>
    <t>Issue</t>
  </si>
  <si>
    <t>Art. No.</t>
  </si>
  <si>
    <t>Page start</t>
  </si>
  <si>
    <t>Page end</t>
  </si>
  <si>
    <t>Cited by</t>
  </si>
  <si>
    <t>DOI</t>
  </si>
  <si>
    <t>Affiliations</t>
  </si>
  <si>
    <t>Abstract</t>
  </si>
  <si>
    <t>Author Keywords</t>
  </si>
  <si>
    <t>Language of Original Document</t>
  </si>
  <si>
    <t>Document Type</t>
  </si>
  <si>
    <t>Access Type</t>
  </si>
  <si>
    <t>Source</t>
  </si>
  <si>
    <t>EID</t>
  </si>
  <si>
    <t>x</t>
  </si>
  <si>
    <t>Parycek P., Schöllhammer R., Schossböck J.</t>
  </si>
  <si>
    <t>"Each in their own garden": Obstacles for the implementation of open government in the public sector of the German-speaking region</t>
  </si>
  <si>
    <t>ACM International Conference Proceeding Series</t>
  </si>
  <si>
    <t>01-03-March-2016</t>
  </si>
  <si>
    <t>10.1145/2910019.2910105</t>
  </si>
  <si>
    <t>Danube University Krems, Dr. Karl Dorrek-Straße 30, Krems, A-3500, Austria; Webster University Vienna, Praterstraße 23, Wien, A-1020, Austria</t>
  </si>
  <si>
    <t>The utilization of new technologies by the public sector differs from the one by private companies and individuals. Regarding technologies that enable transparency, openness and outside participation (those usually associated with the term Open Government), not only a limited knowledge of the relevant technologies and capabilities, but also cultural and organizational factors can hinder their implementation. In this study we analyze such factors and ask about their relevance in the German speaking region. In the working group Open Government in the interdisciplinary research cooperation ISPRAT e.V. researchers used a methodological mix of qualitative and quantitative data. Four focus groups and six telephone interviews within different levels of management in the public sector were conducted to identify the relevant factors. Furthermore, a representative quantitative survey was extended by study-specific questions. As result, three key areas regarding the potential cultural and organizational barriers are presented: information cultures and divergent interests in agencies, limited innovation potential in organizational cultures and limited communication of strategies. From this analysis, further implications and some recommendations are derived. © 2016 ACM.</t>
  </si>
  <si>
    <t>German-speaking region; Obstacles; Open government; Open government data; Public administration; Public sector</t>
  </si>
  <si>
    <t>English</t>
  </si>
  <si>
    <t>Conference Paper</t>
  </si>
  <si>
    <t>Scopus</t>
  </si>
  <si>
    <t>2-s2.0-84976382012</t>
  </si>
  <si>
    <t>Tygel A.F., Attard J., Orlandi F., Campos M.L.M., Auer S.</t>
  </si>
  <si>
    <t>"How much?" is not enough: An analysis of open budget initiatives</t>
  </si>
  <si>
    <t>10.1145/2910019.2910054</t>
  </si>
  <si>
    <t>Graduate Program on Informatics, UFRJ, Brazil; University of Bonn, Fraunhofer IAIS, Germany</t>
  </si>
  <si>
    <t>A worldwide movement towards the publication of Open Government Data is taking place, and budget data is one of the key elements pushing this trend. Its importance is mostly related to transparency, but publishing budget data, combined with other actions, can also improve democratic participation, allow comparative analysis of governments and boost data-driven business. However, the lack of standards and common evaluation criteria still hinders the development of appropriate tools and the materialization of the appointed benefits. In this paper, we present a model to analyse government initiatives to publish budget data. We identify the main features of these initiatives with a double objective: (i) to drive a structured analysis, relating some dimensions to their possible impacts, and (ii) to derive characterization attributes to compare initiatives based on each dimension. We define use perspectives and analyse some initiatives using this model. We conclude that, in order to favour use perspectives, special attention must be given to user feedback, semantics standards and linking possibilities. Copyright is held by the owner/author(s).</t>
  </si>
  <si>
    <t>Budget; E-Government; Open data</t>
  </si>
  <si>
    <t>2-s2.0-84976407089</t>
  </si>
  <si>
    <t>Saxena S.</t>
  </si>
  <si>
    <t>“Usage by stakeholders” as the objective of “transparency-by-design” in open government data: Case study of Sri Lanka’s open data initiative</t>
  </si>
  <si>
    <t>Information and Learning Science</t>
  </si>
  <si>
    <t>10.1108/ILS-05-2017-0034</t>
  </si>
  <si>
    <t>Central University of Haryana, Mahendragarh, India</t>
  </si>
  <si>
    <t>Purpose: While “transparency-by-design” serves as the antecedent of any Open Government Data (OGD) initiative (Janssen et al., 2017), its logical objective would be the extent to which data “usage” is facilitated. This paper aims to underscore the significance, drivers and barriers to ensure “usage” of data sets conceding that re-use of data sets is one of the key objectives of any OGD initiative. Design/methodology/approach: With a documentary analysis approach, the OGD initiative of Sri Lanka is investigated for the present purpose. Furthermore, the theoretical model of citizen engagement in OGD suggested by Sieber and Johnson (2015) is being referred to appreciate the extent to which the usage of data sets is facilitated via the OGD platform. Findings: There are drivers as well as barriers as far as facilitating the usage of the data sets in the Sri Lankan OGD initiative is concerned. For instance, some of the drivers are the provision of suggesting data sets or the possibility of referring to data sets which are historical in nature. However, there are countless barriers to usage than the drivers. For instance, there is absence of metadata in the data sets; the data sets are not updated regularly; there are historical data; the formats of the data sets are limited in nature and are not user-friendly; there is no facility of conducting data visualization or analytics, and there is no collaborative approach towards building further the OGD initiative. Research limitations/implications: As only one case study is probed in the paper, further research is warranted to undertake a comparative approach by taking two or more case studies into consideration. Practical implications: This study holds relevance for Sri Lankan Government and other stakeholders (policy makers, citizens, developers and the like) so far as furthering of user engagement in OGD initiative is concerned. Social implications: Facilitating more usage by citizens would increase their engagement, and they might derive value out of the data sets. At the same time, the government’s objective of ensuring increased usage of the data sets would be better realized. Originality/value: “Transparency-by-design” approach had its focus on the publishing phase of OGD, and this paper seeks to provide its logical conclusion by emphasizing upon “usage by stakeholders” because by opening data sets, the government has the target to ensure that these open data sets are being used and re-used. Therefore, it is the outcome which is being discussed with the support of a case study set in the background of Sri Lanka’s Open Data initiative. Besides, this is the first study which probes the OGD initiatives of Sri Lanka – therein lies the major contribution of the study. © 2017, © Emerald Publishing Limited.</t>
  </si>
  <si>
    <t>Citizen engagement; Engagement; Open government data; Sri Lanka; Transparency; Usage by stakeholders</t>
  </si>
  <si>
    <t>Article</t>
  </si>
  <si>
    <t>2-s2.0-85029942450</t>
  </si>
  <si>
    <t>Franquesa D., Navarro L., Bustamante X.</t>
  </si>
  <si>
    <t>A circular commons for digital devices</t>
  </si>
  <si>
    <t>10.1145/2926676.2926684</t>
  </si>
  <si>
    <t>Universitat Politècnica de Catalunya, Barcelona, Spain</t>
  </si>
  <si>
    <t>Circular economies are particularly relevant in the context of digital devices or electric and electronic equipment (EEE). Many digital devices built using scarce and potentially toxic materials have a too-short life, instead of being repaired or reused. In addition, informal recycling of electronics in the developed and developing world has emerged as a new global environmental concern. We describe the dimensions of the problem, the challenge to move to a circular economy, and the ecology for digital devices as well as how this depends on the traceability of devices and cooperation among all stakeholders locally and globally. Moreover we examine the need for support mechanisms to facilitate, standardise, and reduce the transaction cost of the processes and increase their added value. We present eReuse.org, a set of open-source tools, procedures, open data, and services organised as a common-pool resource (CPR) to reach the circular economy of electronics through promoting reuse and ensuring traceability until recycling. Further, eReuse.org envisions empowering and engaging people around the world to create local communities that bootstrap electronic reuse and to support the development of a globally recognised reuse quality and traceability standard. © 2016 ACM.</t>
  </si>
  <si>
    <t>Circular economy; Digital devices; Reuse; Traceability; WEEE</t>
  </si>
  <si>
    <t>2-s2.0-85056296091</t>
  </si>
  <si>
    <t>Nugroho R.P., Zuiderwijk A., Janssen M., de Jong M.</t>
  </si>
  <si>
    <t>A comparison of national open data policies: Lessons learned</t>
  </si>
  <si>
    <t>Transforming Government: People, Process and Policy</t>
  </si>
  <si>
    <t>10.1108/TG-03-2014-0008</t>
  </si>
  <si>
    <t>Policy and Management, Delft University of Technology, Delft, Netherlands; School of International Relations and Public Affairs, Fudan University, Shanghai, China</t>
  </si>
  <si>
    <t>Purpose – The purpose of this paper is to provide a comprehensive cross-national comparative framework to compare open data policies from different countries and to derive lessons for developing open data policies. Open data policies guide the opening and stimulate the usage of public data. However, some countries have no or less developed open data policies, in this way missing the opportunity to reap the benefits of open data. Design/methodology/approach – Literature review and case studies were conducted to extend an existing comparison framework, and the framework was used to compare open data policies of the UK, the USA, The Netherlands, Kenya and Indonesia. Findings – The comparison of open data policies highlighted several lessons that can be learned, including actions regarding a robust legal framework, generic operational policies, data providers and data users, data quality, designated agencies or taskforces and initiatives and incentives for stimulating demand for data. National policies should also be focused on removing barriers on the operational level and policies for stimulating the release and use of data. Research limitations/implications – There is hardly any research systematically comparing open data policies. The comparative framework provided in this paper is a first analytical basis for cross-national comparison of open data policies and offers possibilities for systematic cross-national lesson-drawing. Practical implications – The authors found two waves of policy-making. The first wave of policy is focused on stimulating the release of data, whereas the secondwaveof policy is aimed at stimulating use.The comparison can be used to learn from other policies and help to improve open data policies. A third wave of open data policy is expected to materialize focusing on realizing added value from utilizing open data. Social implications – Improving a country’s open data policy can help the country to reap the benefits of open data, such as government transparency, efficiency and economic growth. Originality/value – Open data are a recent phenomenon and countries are looking for ways to obtain the benefits. This research can be used for developing and evaluating open data policies. © Emerald Group Publishing Limited.</t>
  </si>
  <si>
    <t>Comparative research; Open data; Open data policies; Open government; Policy analysis; Policy comparison</t>
  </si>
  <si>
    <t>2-s2.0-84938269619</t>
  </si>
  <si>
    <t>v</t>
  </si>
  <si>
    <t>TRANSFORM GOV-PEOPLE</t>
  </si>
  <si>
    <t>Web of Science</t>
  </si>
  <si>
    <t>Parsons, MA; Godoy, O; LeDrew, E; de Bruin, TF; Danis, B; Tomlinson, S; Carlson, D</t>
  </si>
  <si>
    <t>A conceptual framework for managing very diverse data for complex, interdisciplinary science</t>
  </si>
  <si>
    <t>J INF SCI</t>
  </si>
  <si>
    <t>10.1177/0165551511412705</t>
  </si>
  <si>
    <t>[Parsons, Mark A.] Univ Colorado, Natl Snow &amp; Ice Data Ctr, Boulder, CO 80309 USA; [LeDrew, Ellsworth] Univ Waterloo, Waterloo, ON N2L 3G1, Canada</t>
  </si>
  <si>
    <t>Much attention has been given to the challenges of handling massive data volumes in modern data-intensive science. This paper examines an equally daunting challenge - the diversity of interdisciplinary data, notably research data, and the need to interrelate these data to understand complex systemic problems such as environmental change and its impact. We use the experience of the International Polar Year 2007-8 (IPY) as a case study to examine data management approaches seeking to address issues around complex interdisciplinary science. We find that, while technology is a critical factor in addressing the interdisciplinary dimension of the data intensive science, the technologies developing for exa-scale data volumes differ from those that are needed for extremely distributed and heterogeneous data. Research data will continue to be highly heterogeneous and distributed and will require technologies to be much simpler and more flexible. More importantly, there is a need for both technical and cultural adaptation. We describe a vision of discoverable, open, linked, useful, and safe collections of data, organized and curated using the best principles and practices of information and library science. This vision provides a framework for our discussion and leads us to suggest several short-and long-term strategies to facilitate a socio-technical evolution in the overall science data ecosystem.</t>
  </si>
  <si>
    <t>Antarctic; Arctic; data archives; data casting; data discovery; data documentation; data management; data preservation; data sharing; interdisciplinary science; international collaboration; International Polar Year; linked data; long tail of science; metadata; ontology; open data; polar regions; research data; socio-technical systems; standards; World Data System</t>
  </si>
  <si>
    <t>Other Gold</t>
  </si>
  <si>
    <t>WOS:000298259200001</t>
  </si>
  <si>
    <t>Millette C., Hosein P.</t>
  </si>
  <si>
    <t>A consumer focused open data platform</t>
  </si>
  <si>
    <t>2016 3rd MEC International Conference on Big Data and Smart City, ICBDSC 2016</t>
  </si>
  <si>
    <t>10.1109/ICBDSC.2016.7460350</t>
  </si>
  <si>
    <t>Department of Computer Science, University of the West Indies, St. Augustine, Trinidad and Tobago</t>
  </si>
  <si>
    <t>Open data has been around for many years but with the advancement of technology and its steady adoption by businesses and governments it promises to create new opportunities for the advancement of society as a whole. Many popular open data platforms have focused on solving the problems faced by the data producer and offers limited support for the data consumers in the way of tools and supported processes for easy access, modeling and mining of data within the various platforms. In this paper we present the specifications for a data consumer oriented platform for open data, the Data-TAP. We demonstrate how this platform is able to (a) meet the goal of leveraging the data resources of existing Open Data platforms, (b) provide a means to standardize and structure data to allow for the merging of related data resources and (c) use a rule-based method for parsing resources. This paper will show how Data-TAP provides an easy to use and understand interface for making open data friendlier for consumers. © 2016 IEEE.</t>
  </si>
  <si>
    <t>data aggregation; data analytics; data platform; data transformation; open data</t>
  </si>
  <si>
    <t>2-s2.0-84973574864</t>
  </si>
  <si>
    <t>Moorosi N., Thinyane M., Marivate V.</t>
  </si>
  <si>
    <t>A critical and systemic consideration of data for sustainable development in Africa</t>
  </si>
  <si>
    <t>IFIP Advances in Information and Communication Technology</t>
  </si>
  <si>
    <t>10.1007/978-3-319-59111-7_20</t>
  </si>
  <si>
    <t>Council for Scientific and Industrial Research, Pretoria, South Africa; United Nations University Institute of Computing and Society, Macau</t>
  </si>
  <si>
    <t>The “data revolution for development” pundits tout data as representing an undeniable opportunity for transforming and improving societies through the deployment of data-centric development approaches. The critics on the other hand question the legitimacy of these claims made on the role to data to transform society and development work, in particular considering the numerous systemic and structural challenges faced by some of the least developed countries. In this paper we consider the real positioning and role of the data, and in particular Big Data, for sustainable development in Africa. We highlight three perspectives and dynamics associated with the data revolution for development and suggest that the real utilization of data for development in Africa can only be realized when other ecosystem factors are considered in tandem. © IFIP International Federation for Information Processing 2017.</t>
  </si>
  <si>
    <t>Big data; Data for development; Data science; Internet participation; Open data</t>
  </si>
  <si>
    <t>2-s2.0-85020019840</t>
  </si>
  <si>
    <t>Ray D., Gulla U., Dash S.S., Gupta M.P.</t>
  </si>
  <si>
    <t>A critical survey of selected government interoperability frameworks</t>
  </si>
  <si>
    <t>10.1108/17506161111131168</t>
  </si>
  <si>
    <t>National Informatics Center, New Delhi, India; TERI University, New Delhi, India; Department of Management Studies, Indian Institute of Technology Delhi, New Delhi, India</t>
  </si>
  <si>
    <t>Purpose: The purpose of this paper is to present such an analytical framework for analyzing Government Interoperability Frameworks (GIFs) and to do a comparative analysis of a set of GIFs using the analytical framework. Based on the comparative analysis, the paper presents a set of recommendations useful for new GIF initiatives. Design/methodology/approach: Drawing on literature and personal knowledge and experience, an analytical framework is proposed for qualitative comparison of GIFs. The analytical framework is based on three core areas of interoperability frameworks - context, content, and process. A total of 21 GIFs are analyzed and evaluated against the framework. The primary sources of information for the study are the interoperability framework documents. In some cases, published articles, brochures, etc. are used as additional sources of information. Findings: The comparative analysis shows that the analytical framework adequately covers all the features of the GIFs. Comparative analysis also shows that most of the GIFs concentrate mainly on technical and syntactical aspects only. Organizational and semantic issues are covered only by a handful of GIFs. At the policy level, most common interoperability policies are found to be: the universal adoption of common specifications used on the internet and world wide web, use of XML for data integration and data management, and use of open standards for all public sector information systems. Regarding management of GIF, it is found that German, Greek and New Zealand GIFs document the process of standards life cycle management in a much better way, whereas UK e-GIFs' coverage of management and compliance mechanism of GIF is excellent. Overall, it is found that the UK e-GIF is one of the most mature and exhaustive on all counts. German - Standards und Architekturen f̈r eGovernment-Anwendungen on the other hand is found to be a unique effort. It incorporates features of both an enterprise architecture and those of an interoperability framework. Originality/value: The contribution of the study is substantial for academia and practitioners. For academics, this framework can be used in future research as a tool to benchmark and grade GIFs. The practitioners, on the other hand, can use the study, to identify various essential features of a GIF which can be very useful for new GIF initiatives. The six-layered e-government technical architecture discussed here can be used to check the current status of technical interoperability in an organization and to identify gaps in the technology coverage. © Emerald Group Publishing Limited.</t>
  </si>
  <si>
    <t>Comparative tests; Government; Open systems</t>
  </si>
  <si>
    <t>2-s2.0-79957872157</t>
  </si>
  <si>
    <t>Carvalho N.R., Nielsen M.M., Rohman I.K.</t>
  </si>
  <si>
    <t>A decade of international conference on theory and practice of electronic governance</t>
  </si>
  <si>
    <t>10.1145/3209415.3209484</t>
  </si>
  <si>
    <t>United Nations University (UNU-EGOV), Rua Vila Flor 166, Guimarães, 4810-445, Portugal</t>
  </si>
  <si>
    <t>From 2007 until 2017, ten editions of the ICEGOV conference have been held in ten cities, in ten countries and economies, across four continents. A total of 1841 papers have been submitted, a yearly average of 90 submitted papers (58%) have been accepted. This ongoing experience paper gives a brief overview of the major trends of all past ICEGOV editions, based on keywords sets and other information. As expected, initial findings show a consistent dominance of keywords at the core of ICEGOV including “e-government” and “e-governance”. The paper highlights that others have emerged over time, including new phenomena, such as “social media” in 2010, “open government” after 2011, and “open data” or “open government data” from 2012. To better portray the transition of the relative importance of each keyword, a key research index (KRI) inspired by Kwon &amp; Kwon (2017) is employed. The KRI identifies neither a particular grand theme dominating the discussion nor a transition of particular keywords towards a central theme. By contrast, the KRI shows that specific themes have dominated research in particular geographic regions, e.g. “e-democracy” in Europe, “interoperability” in North America, “information sharing” in Europe and Asia, and “public administration” in Africa and South America. © 2018 Copyright is held by the owner/author(s). Publication rights licensed to ACM.</t>
  </si>
  <si>
    <t>Analysis; Concepts; EGovernance; EGovernment; ICEGOV; ICT; Key research index; Keywords; Mapping</t>
  </si>
  <si>
    <t>2-s2.0-85051434398</t>
  </si>
  <si>
    <t>Cortez, E; da Silva, AS; Goncalves, MA; Mesquita, F; de Moura, ES</t>
  </si>
  <si>
    <t>A Flexible Approach for Extracting Metadata From Bibliographic Citations</t>
  </si>
  <si>
    <t>J AM SOC INF SCI TEC</t>
  </si>
  <si>
    <t>10.1002/asi.21049</t>
  </si>
  <si>
    <t>[Cortez, Eli; da Silva, Altigran S.] Univ Fed Amazonas, Dept Comp Sci, BR-69077000 Manaus, Amazonas, Brazil; [Goncalves, Marcos Andre] Univ Fed Minas Gerais, Dept Comp Sci, Belo Horizonte, MG, Brazil; [Mesquita, Filipe; de Moura, Edleno S.] Univ Fed Amazonas, Dept Comp Sci, Manaus, Amazonas, Brazil</t>
  </si>
  <si>
    <t>In this article we present FLUX-CiM, a novel method for extracting components (e.g., author names, article titles, venues, page numbers) from bibliographic citations. Our method does not rely on patterns encoding specific delimiters used in a particular citation style. This feature yields a high degree of automation and flexibility, and allows FLUX-CiM to extract from citations in any given format. Differently from previous methods that are based on models learned from user-driven training, our method relies on a knowledge base automatically constructed from an existing set of sample metadata records from a given field (e.g., computer science, health sciences, social sciences, etc.). These records are usually available on the Web or other public data repositories. To demonstrate the effectiveness and applicability of our proposed method, we present a series of experiments in which we apply it to extract bibliographic data from citations in articles of different fields. Results of these experiments exhibit precision and recall levels above 94% for all fields, and perfect extraction for the large majority of citations tested. In addition, in a comparison against a state-of-the-art information-extraction method, ours produced superior results without the training phase required by that method. Finally, we present a strategy for using bibliographic data resulting from the extraction process with FLUX-CiM to automatically update and expand the knowledge base of a given domain. We show that this strategy can be used to achieve good extraction results even if only a very small initial sample of bibliographic records is available for building the knowledge base.</t>
  </si>
  <si>
    <t>WOS:000266303800006</t>
  </si>
  <si>
    <t>Sayogo D.S., Pardo T.A., Cook M.</t>
  </si>
  <si>
    <t>A framework for benchmarking open government data efforts</t>
  </si>
  <si>
    <t>Proceedings of the Annual Hawaii International Conference on System Sciences</t>
  </si>
  <si>
    <t>10.1109/HICSS.2014.240</t>
  </si>
  <si>
    <t>Center for Technology in Government, University at Albany, United States</t>
  </si>
  <si>
    <t>This paper presents a preliminary exploration on the status of open government data worldwide as well as indepth evaluation of selected open government data portals. Using web content analysis of the open government data portals from 35 countries, this study outlines the progress of open government data efforts at the national government level. This paper also conducted in-depth evaluation of selected cases to justify the application of a proposed framework for understanding the status of open government data initiatives. This paper suggest that findings of this exploration offer a new-level of understanding of the depth, breath, and impact of current open government data efforts. The review results also point to the different stages of open government data portal development in term of data content, data manipulation capability and participatory and engagement capability. This finding suggests that development of open government portal follows an incremental approach similar to those of e-government development stages in general. Subsequently, this paper offers several observations in terms of policy and practical implication of open government data portal development drawn from the application of the proposed framework.</t>
  </si>
  <si>
    <t>2-s2.0-84902253543</t>
  </si>
  <si>
    <t>P ANN HICSS</t>
  </si>
  <si>
    <t>Proceedings Paper</t>
  </si>
  <si>
    <t>Fuente M.V., Ros L.</t>
  </si>
  <si>
    <t>A health collaborative network focus on self-care processes in personal assistant practice</t>
  </si>
  <si>
    <t>10.1007/978-3-642-04568-4_77</t>
  </si>
  <si>
    <t>U. Politécnica de Cartagena, E.T.S.I.I., Campus Muralla del Mar, 30202 Cartagena, Spain</t>
  </si>
  <si>
    <t>Public health is oriented to the management of an adequate health atmosphere which acts directly on health, as well as health education work and the supervision of environmental health threats. The work presented in this paper aims to reduce inequality, and give disabled people the tools to be integrated more effectively, reducing social exclusion, removing obstacles and barriers, and facilitating mobility and the use of technology. The work is planned to design a special healthcare collaborative network as the best solution for addressing the needs of the disabled self-care and health care community through the creation and implementation of an interconnected, electronic information infrastructure and adoption of open data standards. © 2009 IFIP.</t>
  </si>
  <si>
    <t>Collaborative network; Healthcae community; Self-care processes</t>
  </si>
  <si>
    <t>Open Access</t>
  </si>
  <si>
    <t>2-s2.0-70350217205</t>
  </si>
  <si>
    <t>Cordasco G., Malandrino D., Pirozzi D., Scarano V., Spagnuolo C.</t>
  </si>
  <si>
    <t>A layered architecture for open data: Design, implementation and experiences</t>
  </si>
  <si>
    <t>10.1145/3209415.3209466</t>
  </si>
  <si>
    <t>Dipartimento di Psicologia, Università degli Studi della Campania, Luigi Vanvitelli, Italy; Dipartimento di Informatica, Università degli Studi di Salerno, Fisciano, Italy</t>
  </si>
  <si>
    <t>In order to increase transparency, Public Administrations (PAs) have their own portals to publish Open Data, resulting in more openness, reduced corruption and improved services. Open Data (OD) initiatives are achieving less citizens' engagement than expected. Hence, the need to find other ways and services to obtain more engagement and extract value from OD. This paper introduces an architectural model to design software platforms with the objective to increase public value through collective participation of citizens, public administrations and key stakeholders. The architectural model originates from the Data-Information-Knowledge hierarchy, where greater value is at the top of the pyramid, in information and knowledge gathered from data. Thus, the architectural model adds the collaborative and presentation layers to the classical data layer; citizens, public administrations, and stakeholders form groups of interests to understand, reason and interpret Open Data to gather information and generate knowledge that will be communicated to the general audience over Internet, thus, increasing public value. The paper describes three platform instances: the ROUTE-TO-PA ecosystem, the data.world, and DKAN, which functionalities can be mapped onto the architectural model proposed in the paper. Furthermore, the paper describes HETOR, a concreate experience of exploitation of the architectural model and the ROUTE-TO-PA ecosystem with groups of students and associations of citizens, who collaborated together to ultimately generate new knowledge for Cultural Heritage to be communicated over Internet through blog posts. © 2018 Association for Computing Machinery.</t>
  </si>
  <si>
    <t>E-Participation; Open Data; Open Government</t>
  </si>
  <si>
    <t>2-s2.0-85051438473</t>
  </si>
  <si>
    <t>Chatfield A.T., Reddick C.G.</t>
  </si>
  <si>
    <t>A longitudinal cross-sector analysis of open data portal service capability: The case of Australian local governments</t>
  </si>
  <si>
    <t>Government Information Quarterly</t>
  </si>
  <si>
    <t>10.1016/j.giq.2017.02.004</t>
  </si>
  <si>
    <t>School of Computing and Information Technology, Faculty of Engineering and Information Sciences, University of Wollongong, Australia; Department of Public Administration, College of Public Policy, The University of Texas at San Antonio, United States</t>
  </si>
  <si>
    <t>While open government partnerships and open government data initiatives around the world have proliferated in practice, empirical research is required to better understand open data policy and open data portal capability which would spur meaningful citizen engagement towards co-production of open services innovation through open data reuse. Specifically, relatively little has been empirically investigated about open data portal as supply-side service capabilities at the local government level. In this longitudinal research on twenty open data portals in Australia's largest cities, cross-sector analysis results find large variation in open data portal service capabilities, which are measured by open data policy intensity, open data provision, data format variety, and entrepreneurial data services, including analytics tools, data modeling, and hackathon idea competitions. Longitudinal cross-sector analysis results also find the important roles played by open data policy and dedicated open data portal investment as predictors of open data portal service capability improvements over time. © 2017</t>
  </si>
  <si>
    <t>Big data; Citizens/portal users; Data analytics; Longitudinal cross-sector analysis; Open data; Open data policy intensity; Open data portal; Open innovation; Service capability</t>
  </si>
  <si>
    <t>2-s2.0-85014231933</t>
  </si>
  <si>
    <t>GOV INFORM Q</t>
  </si>
  <si>
    <t>Wang, D; Chen, CF; Richards, D</t>
  </si>
  <si>
    <t>A prioritization-based analysis of local open government data portals: A case study of Chinese province-level governments</t>
  </si>
  <si>
    <t>10.1016/j.giq.2018.10.006</t>
  </si>
  <si>
    <t>[Wang, Di; Chen, Chuanfu] Wuhan Univ, Sch Informat Management, Wuhan, Hubei, Peoples R China; [Wang, Di; Richards, Deborah] Macquarie Univ, Dept Comp, N Ryde, NSW, Australia</t>
  </si>
  <si>
    <t>While most data originate within a local context, our knowledge about the realization of open government data (OGD) at local levels is limited due to the lack of systematic analysis of local OGD portals. Thus, we focus on a core question about analysing and guiding the development of local OGD portals. An evaluation framework is developed based on the comparison of related studies and principles. To fill the gap in existing frameworks which lack clarity in the prioritization process, Analytic Hierarchy Process together with an expert survey is used to derive priorities of elements of the framework. To test the capability of the framework in analysing and guiding the development of local OGD portals, a case study of Chinese province-level OGD portals has been carried out. Results show that data accessibility and quality matter more than data quantity for a local OGD portal. Currently, Chinese province-level OGD portals are in their infancy of development, with a great gap between Taiwan and Hong Kong with other portals. Data relating to local statistics, credit records, and budget and spending are well released on portals in China. Population size and the size and wealth of the local government show no significant relation with the number of datasets. By combining priorities of the framework with evaluation results, it could help local governments to recognise their present shortcomings and give them recommendations for recognizing directions for OGD portal's future development.</t>
  </si>
  <si>
    <t>Open government data; Analytic hierarchy process; Data evaluation; Open government data portal; Local government; Evaluation framework</t>
  </si>
  <si>
    <t>WOS:000452578100012</t>
  </si>
  <si>
    <t>Kassen M.</t>
  </si>
  <si>
    <t>A promising phenomenon of open data: A case study of the Chicago open data project</t>
  </si>
  <si>
    <t>10.1016/j.giq.2013.05.012</t>
  </si>
  <si>
    <t>University of Illinois at Chicago, United States; Eurasian National University, School of Political science, Astana, Kazakhstan</t>
  </si>
  <si>
    <t>This article presents a case study of the open data project in the Chicago area. The main purpose of the research is to explore empowering potential of an open data phenomenon at the local level as a platform useful for promotion of civic engagement projects and provide a framework for future research and hypothesis testing. Today the main challenge in realization of any e-government projects is a traditional top-down administrative mechanism of their realization itself practically without any input from members of the civil society. In this respect, the author of the article argues that the open data concept realized at the local level may provide a real platform for promotion of proactive civic engagement. By harnessing collective wisdom of the local communities, their knowledge and visions of the local challenges, governments could react and meet citizens' needs in a more productive and cost-efficient manner. Open data-driven projects that focused on visualization of environmental issues, mapping of utility management, evaluating of political lobbying, social benefits, closing digital divide, etc. are only some examples of such perspectives. These projects are perhaps harbingers of a new political reality where interactions among citizens at the local level will play a more important role than communication between civil society and government due to the empowering potential of the open data concept. © 2013 Elsevier Inc.</t>
  </si>
  <si>
    <t>Case study; Chicago; Civic engagement; Freedom of information; Open data; Open government</t>
  </si>
  <si>
    <t>2-s2.0-84890175616</t>
  </si>
  <si>
    <t>Reis J.R., Viterbo J., Bernardini F.</t>
  </si>
  <si>
    <t>A rationale for data governance as an approach to tackle recurrent drawbacks in open data portals</t>
  </si>
  <si>
    <t xml:space="preserve"> a73</t>
  </si>
  <si>
    <t>10.1145/3209281.3209354</t>
  </si>
  <si>
    <t>Institute of Computing, Fluminense Federal University, Niterói, RJ, Brazil</t>
  </si>
  <si>
    <t>Citizens and developers are gaining broad access to public data sources, made available in open data portals. These machine-readable datasets enable the creation of applications that help the population in several ways, giving them the opportunity to actively participate in governance processes, such as decision taking and policy-making. While the number of open data portals grows over the years, researchers have been able to identify recurrent problems with the data they provide, such as lack of data standards, difficulty in data access and poor understandability. Such issues make difficult the effective use of data. Several works in literature propose different approaches to mitigate these issues, based on novel or well-known data management techniques. However, there is a lack of general frameworks for tackling these problems. On the other hand, data governance has been applied in large companies to manage data problems, ensuring that data meets business needs and become organizational assets. In this paper, firstly, we highlight the main drawbacks pointed out in literature for government open data portals. Eventually, we bring around how data governance can tackle much of the issues identified. © 2018 Association for Computing Machinery.</t>
  </si>
  <si>
    <t>Data governance; Open data portal; Open government data</t>
  </si>
  <si>
    <t>2-s2.0-85049025026</t>
  </si>
  <si>
    <t>Jung, K; Park, HW</t>
  </si>
  <si>
    <t>A semantic (TRIZ) network analysis of South Korea's "Open Public Data" policy</t>
  </si>
  <si>
    <t>10.1016/j.giq.2015.03.006</t>
  </si>
  <si>
    <t>[Jung, Kyujin] Tennessee State Univ, Dept Publ Adm, Nashville, TN 37203 USA; [Park, Han Woo] Yeungnam Univ, Dept Media &amp; Commun, Gyongsan 712749, Gyeongsangbuk D, South Korea</t>
  </si>
  <si>
    <t>This study provides an overview of the background and content of the Open Public Data Directive (OPDD), a long-term plan to implement South Korea's "open public data" policy from 2013 to 2017. The OPDD and the principles of social use are the main policy documents serving as a framework for comparing and evaluating policies on open public data of 34 government organizations in South Korea. That is, these 34 organizations have been directed to refer to the OPDD as official or authoritative guidelines for planning their own programs. To examine South Korea's open public data policy, a semantic (TRIZ) network analysis was conducted, and a preliminary descriptive analysis of the OPPD was implemented. For the OPPD, a total of 41 62 keywords were identified based on the space between them. Among these, 118 were used at least 10 times (2.84%), and 49 occurred at least 20 times (1.12%). Therefore, the analysis focused on the most frequently occurring 100 keywords that further functioned as nodes in the semantic network analysis. The results for key problems and solutions expressed in the OPDD suggest that the open public data policy should explicitly incorporate the importance of a creative economy ecosystem to facilitate creative industries based on innovation and its diffusion through new types of products. (C) 2015 Elsevier Inc. All rights reserved.</t>
  </si>
  <si>
    <t>Open Public Data; Semantic network; TRIZ; South Korea</t>
  </si>
  <si>
    <t>WOS:000359502000015</t>
  </si>
  <si>
    <t>Di Palma, F; Amato, F; Nole, G; Martellozzo, F; Murgante, B</t>
  </si>
  <si>
    <t>A SMAP Supervised Classification of Landsat Images for Urban Sprawl Evaluation</t>
  </si>
  <si>
    <t>ISPRS INT J GEO-INF</t>
  </si>
  <si>
    <t>UNSP 109</t>
  </si>
  <si>
    <t>10.3390/ijgi5070109</t>
  </si>
  <si>
    <t>[Di Palma, Flavia; Amato, Federico; Murgante, Beniamino] Univ Basilicata, Sch Engn, 10 Viale Ateneo Lucano, I-85100 Potenza, Italy; [Nole, Gabriele] Italian Natl Res Council, IMAA Cda Santa Loja, I-85050 Potenza, Italy; [Martellozzo, Federico] Univ Roma La Sapienza, Dept Methods &amp; Models Econ Terr &amp; Finance, Via Castro Laurenziano 9, I-00161 Rome, Italy</t>
  </si>
  <si>
    <t>The negative impacts of land take on natural components and economic resources affect planning choices and territorial policies. The importance of land take monitoring, in Italy, has been only recently considered, but despite this awareness, in the great part of the country, effective monitoring and containment measures have not been started, yet. This research proposes a methodology to map and monitor land use changes. To this end, a time series from 1985-2010, based on the multi-temporal Landsat data Thematic Mapper (TM), has been analyzed in the Vulture Alto-Bradano area, a mountain zone of the Basilicata region (Southern Italy). Results confirm a double potentiality of using these data: on the one hand, the use of multi-temporal Landsat data allows going very back in time, producing accurate datasets that provide a phenomenon trend over time; on the other hand, these data can be considered a first experience of open data in the field of spatial information. The proposed methodology provides agencies, local authorities and practitioners with a valuable tool to implement monitoring actions. This represents the first step to pursue territorial governance methods based on sustainability, limiting the land take.</t>
  </si>
  <si>
    <t>remote sensing; urban growth; urban sprawl; supervised classification</t>
  </si>
  <si>
    <t>DOAJ Gold, Green Published</t>
  </si>
  <si>
    <t>WOS:000381499600010</t>
  </si>
  <si>
    <t>Petychakis, M; Vasileiou, O; Georgis, C; Mouzakitis, S; Psarras, J</t>
  </si>
  <si>
    <t>A State-of-the-Art Analysis of the Current Public Data Landscape from a Functional, Semantic and Technical Perspective</t>
  </si>
  <si>
    <t>J THEOR APPL EL COMM</t>
  </si>
  <si>
    <t>10.4067/S0718-18762014000200004</t>
  </si>
  <si>
    <t>[Petychakis, Michael; Vasileiou, Olga; Georgis, Charilaos; Mouzakitis, Spiros; Psarras, John] Natl Tech Univ Athens, Sch Elect &amp; Comp Engn, Athens, Greece</t>
  </si>
  <si>
    <t>Open Government Data initiatives and particularly Open Government Data portals have proliferated since the late 2000's. A comprehensive analysis of the capabilities and potential of these initiatives is currently missing from the recent research literature. In order to address this gap, the paper at hand aims towards analyzing the landscape of Open Governmental Data in the European Union from a functional, semantic and technical perspective. Our research focused on the collection and categorization of an indicative number of public data sources for each of the 27 European Union country-members through investigating their services and characteristics. By modeling and classifying the data sources according to their key attributes, we were able to proceed to their statistical analysis and assessment in terms of their content, licensing, multilingual support, acquisition, ease of access, provision and data format. Our results portray the current quality of Public Sector Information infrastructures and highlight what still needs to be done in order to make public data truly open and readily available for researchers, citizens, companies and innovation in general.</t>
  </si>
  <si>
    <t>Public sector information; National open data portals; Open governmental data; Semantic interoperability; Standardization</t>
  </si>
  <si>
    <t>Other Gold, Bronze</t>
  </si>
  <si>
    <t>WOS:000209760800004</t>
  </si>
  <si>
    <t>Yang Y., Zheng X., Yuan F.</t>
  </si>
  <si>
    <t>A study on automatic sleep stage classification based on CNN-LSTM</t>
  </si>
  <si>
    <t>10.1145/3265689.3265693</t>
  </si>
  <si>
    <t>School of Information Science and Engineering, Shandong Normal University, Ji’nan, 250014, China; Shandong Provincial Key Laboratory for Distributed Computer Software NovelTechnology, Ji’nan, 250014, China; Key Laboratory of TCM Data Cloud Service, Universities of Shandong (Shandong Management University), Jinan, 250357, China; School of Information Engineering, Shandong Management University, Jinan, 250357, China</t>
  </si>
  <si>
    <t>Automatic Sleep Stage Classification (ASSC) plays an important role in the diagnosis of sleep related diseases. However, due to the complexity of mathematical modelling, ASSC has many difficulties. At the same time, the rapid fluctuations between the adjacent sleep stages make it difficult to extract features, resulting in an inaccurate classification of a period of electroencephalogram (EEG) sleep. In order to solve the above problems, this paper proposes a sleep stage classification method based on convolutional neural network and long-term short-term memory network (CNN-LSTM). The method applies CNN to extract spatial features from the original data and LSTM to extract temporal features and adopt softmax to classify these features. To verify the proposed method, we tested it on a public data set called ISRUC-Sleep and compared it with several state-of-the-art methods. The experimental results show that the proposed method significantly improves the accuracy of sleep staging and achieves better results. © 2018 Copyright held by the owner/author(s).</t>
  </si>
  <si>
    <t>Classification convolutional neural network; Feature extraction; Long-term and short-term memory network; Sleep staging</t>
  </si>
  <si>
    <t>2-s2.0-85056736234</t>
  </si>
  <si>
    <t>Attard J., Orlandi F., Scerri S., Auer S.</t>
  </si>
  <si>
    <t>A systematic review of open government data initiatives</t>
  </si>
  <si>
    <t>10.1016/j.giq.2015.07.006</t>
  </si>
  <si>
    <t>University of Bonn, Regina-Pacis-Weg 3, Bonn, 53113, Germany</t>
  </si>
  <si>
    <t>We conduct a systematic survey with the aim of assessing open government data initiatives, that is; any attempt, by a government or otherwise, to open data that is produced by a governmental entity. We describe the open government data life-cycle and we focus our discussion on publishing and consuming processes required within open government data initiatives. We cover current approaches undertaken for such initiatives, and classify them. A number of evaluations found within related literature are discussed, and from them we extract challenges and issues that hinder open government initiatives from reaching their full potential. In a bid to overcome these challenges, we also extract guidelines for publishing data and provide an integrated overview. This will enable stakeholders to start with a firm foot in a new open government data initiative. We also identify the impacts on the stakeholders involved in such initiatives. © 2015 Elsevier Inc.</t>
  </si>
  <si>
    <t>Consuming; Data portals; Government data; OGD life-cycle; Open data; Openness; Publishing</t>
  </si>
  <si>
    <t>2-s2.0-84940121582</t>
  </si>
  <si>
    <t>Charalabidis Y., Alexopoulos C., Loukis E.</t>
  </si>
  <si>
    <t>A taxonomy of open government data research areas and topics</t>
  </si>
  <si>
    <t>Journal of Organizational Computing and Electronic Commerce</t>
  </si>
  <si>
    <t>10.1080/10919392.2015.1124720</t>
  </si>
  <si>
    <t>Department of Information and Communications Systems Engineering, University of the Aegean, Athens, Greece</t>
  </si>
  <si>
    <t>The opening of government data, in order to have both social and economic value generated from them, has attracted the attention and interest of both researchers and practitioners from various disciplines, such as information systems, management sciences, political and social sciences, and law. Despite the rapid growth of this multidisciplinary research domain, which has led to the emergence and continuous evolution of technologies and management approaches for open government data (OGD), a detailed analysis of the specific areas and topics of this research is still missing. In this article, a detailed taxonomy of research areas and corresponding research topics of the OGD domain is presented: it includes four main research areas (ODG management and policies, infrastructures, interoperability and usage and value), which are further analyzed into 35 research topics. An important advantage of this taxonomy, beyond its high level of detail, is that it has been developed through extraction and a combination of relevant knowledge from three different sources: important relevant government policy documents, research literature, and experts. For each of the 35 research topics we have identified, its research literature is summarized and main research objectives and directions are highlighted. Based on the taxonomy, an extension of the extant OGD lifecycle is advanced; also, under-researched topics that require further research are identified. © 2016 Taylor &amp; Francis.</t>
  </si>
  <si>
    <t>Open government data; open government data interoperability; open government data management; open government data technology; open government data value; research taxonomy</t>
  </si>
  <si>
    <t>2-s2.0-84961251408</t>
  </si>
  <si>
    <t>Chu P.-Y., Tseng H.-L.</t>
  </si>
  <si>
    <t>A theoretical framework for evaluating government open data platform</t>
  </si>
  <si>
    <t>22-23-November-2016</t>
  </si>
  <si>
    <t>10.1145/3014087.3014099</t>
  </si>
  <si>
    <t>Dept. of Public Administration, National Chengchi University, ZhiNan Rd., Wenshan District, Taipei City, 11605, Taiwan; Taiwan E-Governance Research Center, ZhiNan Rd., Wenshan District, Taipei City, 11605, Taiwan</t>
  </si>
  <si>
    <t>Regarding Information and Communication Technologies (ICTs) in the public sector, electronic governance is the first emerged concept which has been recognized as an important issue in government's outreach to citizens since the early 1990s. The most important development of e-governance recently is Open Government Data, which provides citizens with the opportunity to freely access government data, conduct value-added applications, provide creative public services, and participate in different kinds of democratic processes. Open Government Data is expected to enhance the quality and efficiency of government services, strengthen democratic participation, and create interests for the public and enterprises. The success of Open Government Data hinges on its accessibility, quality of data, security policy, and platform functions in general. This article presents a robust assessment framework that not only provides a valuable understanding of the development of Open Government Data but also provides an effective feedback mechanism for mid-course corrections. We further apply the framework to evaluate the Open Government Data platform of the central government, on which open data of nine major government agencies are analyzed. Our research results indicate that Financial Supervisory Commission performs better than other agencies; especially in terms of the accessibility. Financial Supervisory Commission mostly provides 3-star or above dataset formats, and the quality of its metadata is well established. However, most of the data released by government agencies are regulations, reports, operations and other administrative data, which are not immediately applicable. Overall, government agencies should enhance the amount and quality of Open Government Data positively and continuously, also strengthen the functions of discussion and linkage of platforms and the quality of datasets. Aside from consolidating collaborations and interactions to open data communities, government agencies should improve the awareness and ability of personnel to manage and apply open data. With the improvement of the level of acceptance of open data among personnel, the quantity and quality of Open Government Data would enhance as well. © 2016 ACM.</t>
  </si>
  <si>
    <t>Content Analysis; E-government; Open Data platform; Open Government Data (OGD); Performance Assessment</t>
  </si>
  <si>
    <t>2-s2.0-85008154317</t>
  </si>
  <si>
    <t>Lee L.-W., Chu P.-Y.</t>
  </si>
  <si>
    <t>A user approach to open government data impact assessment</t>
  </si>
  <si>
    <t>Proceedings of the European Conference on e-Government, ECEG</t>
  </si>
  <si>
    <t>2018-October</t>
  </si>
  <si>
    <t>Department of Public Administration, National Chengchi University, Taipei, Taiwan</t>
  </si>
  <si>
    <t>How to achieve good governance via the development of Information and Communication Technologies (ICTs) has been a critical concern for public administrators and academic scholars in the domain of public administration. Open government data, as an enabler of transparent, accountable, and effective public administration institutions, becomes more and more important nowadays, so does the need for effective ways to evaluate its benefits and impacts. This research identifies two types public values: (1) mid-term public including transparency, accountability, and participation/collaboration; and (2) long term public values including political, social, and economic values to evaluate the impacts of open government data. We conduct a large-scale online survey of open data users’ recognition and impact assessment of open government data in Taiwan. Our analysis is based information from 4,905 valid respondents. Our results indicate that the impacts of open government data is not significant yet, and government should further explore citizen needs in order to provide useful open data. © 2018, Academic Conferences Limited. All rights reserved.</t>
  </si>
  <si>
    <t>E-government; Impact assessment; Open data</t>
  </si>
  <si>
    <t>2-s2.0-85059259531</t>
  </si>
  <si>
    <t>Yu C.-C.</t>
  </si>
  <si>
    <t>A value-centric business model framework for managing open data applications</t>
  </si>
  <si>
    <t>10.1080/10919392.2015.1125175</t>
  </si>
  <si>
    <t>Department of Management Information Systems, National ChengChi University, Taipei, Taiwan</t>
  </si>
  <si>
    <t>Open data has been noted as one of the main objectives of open government, and eventually as a foundation for creating value-added business and public applications in various domains such as e-Tourism and e-Participation. Value proposition to and creation for all stakeholders in the open data service chain are key factors to the success of developing and delivering Open Data Applications (ODAs). As critical is the design and development of suitable business models that help direct value proposition, creation, and assessment, and further sustain continuous business operations. In the literature, there is still a lack of studies comprehensively addressing issues regarding value creation and business model design of open data applications. This article introduces an ODA applicable value-centric Business Model (ODA-vBM) framework for guiding the development of operational business models that support the full value management process, including value identification, proposition, creation, and assessment. Major components of the new value-centric business model framework include value and objectives, actors and roles, services and systems, resources and costs, functions and activities, as well as actions and performances. The ODA-vBM framework can be used by government and other organizations involved in the ODA service chain to direct the construction and evaluation of business models for matching individual conditions and needs. Also proposed in this article is an integrated design science research and action research approach for effectively building and evaluating the business model framework, as well as operational business models in specific organizational contexts. Cases with diverse application domains, project levels, and service chain structures are presented to show the feasibility and usefulness of the introduced business model framework, as well as the derived organization-specific business models for open data applications. © 2016 Taylor &amp; Francis.</t>
  </si>
  <si>
    <t>Action research; business model; design science; open data; open data application; open government; value creation; value management</t>
  </si>
  <si>
    <t>2-s2.0-84961241212</t>
  </si>
  <si>
    <t>J ORG COMP ELECT COM</t>
  </si>
  <si>
    <t>Poorazizi, ME; Hunter, AJS; Steiniger, S</t>
  </si>
  <si>
    <t>A Volunteered Geographic Information Framework to Enable Bottom-Up Disaster Management Platforms</t>
  </si>
  <si>
    <t>10.3390/ijgi4031389</t>
  </si>
  <si>
    <t>[Poorazizi, Mohammad Ebrahim; Hunter, Andrew J. S.] Univ Calgary, Dept Geomat Engn, Calgary, AB T2N 1N4, Canada; [Steiniger, Stefan] Pontificia Univ Catolica Chile, Dept Ingn Transporte &amp; Logist, Santiago, Chile</t>
  </si>
  <si>
    <t>Recent disasters, such as the 2010 Haiti earthquake, have drawn attention to the potential role of citizens as active information producers. By using location-aware devices such as smartphones to collect geographic information in the form of geo-tagged text, photos, or videos, and sharing this information through online social media, such as Twitter, citizens create Volunteered Geographic Information (VGI). To effectively use this information for disaster management, we developed a VGI framework for the discovery of VGI. This framework consists of four components: (i) a VGI brokering module to provide a standard service interface to retrieve VGI from multiple resources based on spatial, temporal, and semantic parameters; (ii) a VGI quality control component, which employs semantic filtering and cross-referencing techniques to evaluate VGI; (iii) a VGI publisher module, which uses a service-based delivery mechanism to disseminate VGI, and (iv) a VGI discovery component to locate, browse, and query metadata about available VGI datasets. In a case study we employed a FOSS (Free and Open Source Software) strategy, open standards/specifications, and free/open data to show the utility of the framework. We demonstrate that the framework can facilitate data discovery for disaster management. The addition of quality metrics and a single aggregated source of relevant crisis VGI will allow users to make informed policy choices that could save lives, meet basic humanitarian needs earlier, and perhaps limit environmental and economic damage.</t>
  </si>
  <si>
    <t>disaster management; volunteered geographic information; content discovery; quality assessment; interoperability</t>
  </si>
  <si>
    <t>WOS:000364411500019</t>
  </si>
  <si>
    <t>Meij J., Pastoor J.</t>
  </si>
  <si>
    <t>Accelerating e-Government implementation with a new framework for decentralised change support</t>
  </si>
  <si>
    <t>KPMG Advisory N.V., Amstelveen, Netherlands; Stichting ICTU, The Hague, Netherlands</t>
  </si>
  <si>
    <t>This paper describes the evolution and implementation of a framework for decentralised change support applied to the monitoring of the large scale e-Government plan in the Netherlands. It reflects on theoretical backgrounds in agile, motivational and gaming theories and how these have been translated into the interaction with participating local actors. We will describe the functional and technical outline of the framework with the various building blocks including the unifying ontology backbone. We will report on user acceptance and on results achieved so far, and conclude with ideas on how this could be applied to other e-Government plans. The Dutch government has formulated ambitious e-Government goals. The Dutch roadmap for e-Government implementation reaches until 2020 and is aimed at a nationwide improvement of services and processes through use of information technology. The Netherlands is characterised by a decentralised structure, where local governments (municipalities, provinces and regional water authorities) perform many public services. The role of the municipalities is essential to the interactions between citizens and government. Furthermore, software vendors play an important role in reaching the e-Government goals, supplying solutions aligned to central directives, infrastructure and standards. How local actors reach the e-Government goals is largely up to them. However the government has started a wide range of projects to develop and use the central parts of the e-gov infrastructure and support local actors in the change process. To provide insight into the speed and the extent at which the goals are being realised, a monitoring and governance infrastructure had to be implemented. To achieve this, the Framework for Decentralised Change Support (FDCS) has been developed. The FDCS is a framework built on Web3.0 technology which exploits public and commercial sector collective data and knowledge resources. The framework collects data of project progress, calculates data quality metrics for e-gov processes and calculates potential and realised benefits. It is based on the principle that contributors of information are rewarded for their efforts with information valuable to them. The system provides private accounts for local actors, in which feedback is received. This feedback is given through a dashboard and several progress indicators. At the same time, an overall view of the performance on an aggregated level is given, providing benchmarking and governance data. The backbone of the framework is built upon an ontology, which unifies concepts and data from all sources in a single, expandable model. The model can be queried from a universal interface and delivers data to any connected web app. Security is enforced to separate private data from open data. In many large scale efforts, differences in definitions may arise. The unifying ontology helps to identify the misalignments and thus contributes to harmonisation. First experiences indicate that municipalities greatly appreciate the support and feedback that is offered to them through the framework and are motivated to intensify their efforts. Moreover, because data and e-Government concepts from disparate sources are linked and presented in one place, new governance insights are obtained. © The Authors, 2013.</t>
  </si>
  <si>
    <t>Benefits management; Change management; Decentralised; Egovernment; Monitoring; Motivational theory; Progress</t>
  </si>
  <si>
    <t>2-s2.0-85018970878</t>
  </si>
  <si>
    <t>Zuiderwijk A., Janssen M., Dwivedi Y.K.</t>
  </si>
  <si>
    <t>Acceptance and use predictors of open data technologies: Drawing upon the unified theory of acceptance and use of technology</t>
  </si>
  <si>
    <t>10.1016/j.giq.2015.09.005</t>
  </si>
  <si>
    <t>Faculty of Technology, Policy and Management, Delft University of Technology, Jaffalaan 5, Delft, 2628 BX, Netherlands; School of Management, Swansea University, Swansea, Wales  SA2 8PP, United Kingdom</t>
  </si>
  <si>
    <t>Policy-makers expect that open data will be accepted and used more and more, resulting in a range of benefits including transparency, participation and innovation. The ability to use open data partly depends on the availability of open data technologies. However, the actual use of open data technologies has shown mixed results, and there is a paucity of research on the predictors affecting the acceptance and use of open data technologies. A better understanding of these predictors can help policy-makers to determine which policy instruments they can use to increase the acceptance and use of open data technologies. A modified model based on the Unified Theory of Acceptance and Use of Technology (UTAUT) is used to empirically determine predictors influencing the acceptance and use of open data technologies. The results show that the predictors performance expectancy, effort expectancy, social influence, facilitating conditions and voluntariness of use together account for 45% of the variability in people's behavioral intention to use open data technologies. Except for facilitating conditions, all these predictors significantly influence behavioral intention. Our analysis of the predictors that influence the acceptance and use of open data technologies can be used to stimulate the use of open data technologies. The findings suggest that policy-makers should increase the acceptance and use of open data technologies by showing the benefits of open data use, by creating awareness of users that they already use open data, by developing social strategies to encourage people to stimulate each other to use open data, by integrating open data use in daily activities, and by decreasing the effort necessary to use open data technologies. © 2016 Elsevier Inc.</t>
  </si>
  <si>
    <t>Acceptance; Adoption; Open data; Open data technology; Open government data; Open public sector data; Use; UTAUT</t>
  </si>
  <si>
    <t>2-s2.0-84945571208</t>
  </si>
  <si>
    <t>Chattapadhyay S.</t>
  </si>
  <si>
    <t>Access and use of government data by research and advocacy organisations in India: A survey of (potential) open data ecosystem</t>
  </si>
  <si>
    <t>2014-January</t>
  </si>
  <si>
    <t>10.1145/2691195.2691262</t>
  </si>
  <si>
    <t>Sarai Programme, Centre for the Study of Developing Societies, Delhi, India</t>
  </si>
  <si>
    <t>The paper presents findings from a recently competed study of the practices of accessing and using government data by selected (non-governmental and non-commercial) research and advocacy organisations in India. The study takes place in the context of the Government of India adopting an open government data policy and launching an open data portal in 2012. Although, most of the organisations interacted with in this study are yet to begin substantial usage of the open data portal, they have a longer history of working with national-scale government data. The study explores the data practices of these organisations so as to evaluate the possibilities and challenges for them to act as 'open data intermediaries' - that is organisations that mediate access and use of open data by other organisations. The findings of the study provide a cross-sectoral view of the current situation of accessing and using government data in India, and briefly reflect on the future strategies towards a robust open data ecosystem in India.</t>
  </si>
  <si>
    <t>India; Open data; Open data ecosystem; Open data intermediary; Open government data</t>
  </si>
  <si>
    <t>2-s2.0-84939212001</t>
  </si>
  <si>
    <t>Kurtz L.P., Santos P.M., Rover A.J.</t>
  </si>
  <si>
    <t>Access to information on websites of Brazilian superior courts of justice: Comparative analysis between data from 2013 and 2017</t>
  </si>
  <si>
    <t xml:space="preserve"> a34</t>
  </si>
  <si>
    <t>10.1145/3209281.3209287</t>
  </si>
  <si>
    <t>UFMG/Brazil, Av. João Pinheiro, 100, Belo Horizonte-MG, 30130-180, Brazil; UFSC/Brazil, Universidade Federal de Santa Catarina, Centro de Ciências Jurídicas, Sala 327, PO Box 476 Trindade, Florianópolis - SC, 88040-900, Brazil</t>
  </si>
  <si>
    <t>This paper discusses how Brazilian Judicial branch is adapting to new opportunities brought by Information and Communication Technologies (ICT), specifically internet, in face of the necessity to comply with guidelines of Access to Information Act (In Portuguese, Lei de Acesso à Informação - LAI) to its websites. For this, it presents as theoretical reference, the work of Norberto Bobbio on democracy, to introduce social control potentials, especially linked to transparency, which emerge with access to information brought by ICT and converted into a right enforced by LAI. It then presents a comparative approach of analysis conducted in 2013 and 2017 via a structured form to check on websites of main Brazilian Superior Courts regarding publication of data about their activities, management, finances and requests for information. The results highlight changes on those aspects over time: improvements on public data disclosure and problems not solved or which have emerged. One hypothesis is that manager's culture has more impact than the existence of topdown regulations on access to information. Continuous studies, replicating the observations over time, are useful to keep up with analyzing the level of adoption of ICT as transparency tools by judicial institutions. © 2018 is held by the owner/author(s).</t>
  </si>
  <si>
    <t>Access to information; Democracy; Information and communication technologies; Judicial branch; Websites</t>
  </si>
  <si>
    <t>2-s2.0-85049055424</t>
  </si>
  <si>
    <t>Adopting and managing open data: Stakeholder perspectives, challenges and policy recommendations</t>
  </si>
  <si>
    <t>Aslib Journal of Information Management</t>
  </si>
  <si>
    <t>10.1108/AJIM-11-2017-0250</t>
  </si>
  <si>
    <t>Department of Political Science, Eurasian Humanities Institute, Astana, Kazakhstan</t>
  </si>
  <si>
    <t>Purpose: The purpose of this paper is to study a multi-institutional and multi-layer nature of open data-driven communication processes that provide a collaborative platform to meet the interests of various stakeholders in advancing public sector innovations, namely, government agents, citizens, independent developers, non-governmental organizations, mass media and businesses alike and understand an important role of mutually beneficial public–private partnerships in the area. Design/methodology/approach: This is a case study research, which itself is based on a combinative approach, especially in applying, in a successive order, two methods of investigation, namely, stakeholder and policy analysis. In general, the combination of these two research techniques is useful in understanding the most important collaborative trends in the area and locating key institutional drivers and challenges that open data policymakers face today in implementing related digital collaborative and participatory platforms. Findings: The open data concept could provide a promising collaborative platform to network various e-government stakeholders and accelerate related technology-driven public reforms. The successful implementation of the idea demands a fairly equal contribution from representatives of both public and private sectors of economy. The case has also clearly demonstrated the importance of cooperation with the local non-governmental sector, independent developers and journalists, whose active participation is a key factor for the overall progress of the open data phenomenon, to a greater degree, as a collaborative movement rather than an instrument of public sector innovations. Research limitations/implications: One of the fundamental limitations of the investigation is that it is a single case study. It explores the development of open data phenomena in the context of such an advanced post-industrial society as Finland. In this regard, in order to support key arguments of the research, it is necessary to compare its findings with the results of similar case studies in other administrative, political and socioeconomic settings, which would open new promising dimensions for future research in this direction. Practical implications: Policy recommendations are proposed by the author in the discussion section, which could help, for example, to boost information campaigns in popularizing open data technologies and its reuse among independent developers. A lot of unique visualizations and illustrations are presented in the paper to help readers grasp better key ideas of the research. In this respect, the paper is intended for a global professional community of open data experts, e-government specialists, political scientists, journalists, lawyers, students of public policy and public administration and all those who are interested in studying the phenomenon from the perspective of its key stakeholders. Social implications: The author of the paper tried to develop a universal framework of case study research that could be used in investigating phenomena of open data not only in Finland but also in the context of other post-industrial societies, especially in analyzing roles of various stakeholders in adopting open data-driven collaborative and civic engagement platforms and startups. Originality/value: This research presents a first case study that investigates a collaborative potential of open data phenomena from a stakeholder perspective in a more holistic manner, especially in analyzing professional networking platforms and related communication activities that meet the interests of stakeholders as diverse as government agents and journalists, independent developers and academia, charities and businesses in an attempt to better understand the fundamental factors of the open data movement as a collaborative socioeconomic trend. © 2018, Emerald Publishing Limited.</t>
  </si>
  <si>
    <t>Collaboration; Finland; Open data; Open government; Policy recommendations; Stakeholders</t>
  </si>
  <si>
    <t>2-s2.0-85053429540</t>
  </si>
  <si>
    <t>Wang H.-J., Lo J.</t>
  </si>
  <si>
    <t>Adoption of open government data among government agencies</t>
  </si>
  <si>
    <t>10.1016/j.giq.2015.11.004</t>
  </si>
  <si>
    <t>Department of Management, Fo Guang University, Taiwan; Department of Public Administration, National Dong Hwa University, Taiwan</t>
  </si>
  <si>
    <t>With an emerging interest in open government data (OGD) around the world, there has been an increasing need for research on the determinants of OGD adoption. This study examines factors influencing the adoption of OGD among government agencies in Taiwan to fill the existing knowledge gap. Accordingly, based on previous research on innovation adoption, we develop a research model that integrates the technology-organization-environment (TOE) framework and the following four factors that are central to adoption decisions: perceived benefits, perceived barriers, organizational readiness, and external pressures. We examined this model through survey data from 342 government agencies of the Executive Yuan in Taiwan. The results show a significant positive relationship among perceived benefits, organizational readiness, and external pressures and the adoption of OGD by government agencies. This study creates a valuable reference for other countries in the early stages of OGD initiatives and has significant implications for governmental policy practitioners. © 2015 Elsevier Inc.</t>
  </si>
  <si>
    <t>External pressures; Open government data; Organizational readiness; Perceived barriers; Perceived benefits</t>
  </si>
  <si>
    <t>2-s2.0-84960433876</t>
  </si>
  <si>
    <t>Maccani G., Donnellan B., Helfert M.</t>
  </si>
  <si>
    <t>Adoption of open government data for commercial service innovation: An inductive case study on parking open data services</t>
  </si>
  <si>
    <t>AMCIS 2017 - America's Conference on Information Systems: A Tradition of Innovation</t>
  </si>
  <si>
    <t>2017-August</t>
  </si>
  <si>
    <t>Maynooth University, Ireland; Dublin City University, Germany</t>
  </si>
  <si>
    <t>City councils produce large amounts of data. As this data becomes available, and as information and communication technology capabilities are in place to manage and exploit this data, open government data is seen as becoming more and more valuable as a catalyst for service innovation and economic growth. Notwithstanding this, evidence of open data adoption is currently largely scattered and anecdotal. This is reflected in the lack of literature focusing on users of open data for commercial purposes. This research aims to address this gap and contributes to the IS open data services debate by proposing a model of factors perceived by an open data services business as the most relevant in explaining adoption of open government data for commercial service innovation in cities. Adopting an inductive reasoning approach through qualitative methods was critical to capture the complexity of the open data services ecosystem perceived by those reusing this data. © 2017 AIS/ICIS Administrative Office. All Rights Reserved.</t>
  </si>
  <si>
    <t>Adoption; Inductive Case Study; Open Data Services</t>
  </si>
  <si>
    <t>2-s2.0-85041745206</t>
  </si>
  <si>
    <t>De Donato R., Ferretti G., Marciano A., Palmieri G., Pirozzi D., Scarano V., Vicidomini L.</t>
  </si>
  <si>
    <t>Agile production of high quality open data</t>
  </si>
  <si>
    <t xml:space="preserve"> a84</t>
  </si>
  <si>
    <t>10.1145/3209281.3209352</t>
  </si>
  <si>
    <t>Dipartimento di Informatica, Universita degli Studi di Salerno, Fisciano, Italy; Consiglio Regionale della Campania, Napoli, Italy</t>
  </si>
  <si>
    <t>This paper introduces an Agile Methodology to support the production of Open Data (OD) which can be internally adopted and adapted by Public Agencies (PAs) in order to make data publicly available. The methodology is iterative, incremental, evolutionary, test-driven, and collaborative. The novel idea is that PAs produce open data and, at same time, envision and anticipate possible uses and re-uses by citizens. The opportunity is that PAs will publish use cases along with Open Data as a way to engage citizens. The fit-for-use test is a specific step of the methodology in which PAs conceive possible uses of the dataset by creating a set of relevant visualisations (e.g., charts). This step mitigates some well-known barriers in the field of the OD, such as, that the data could be not accurate, not interesting, or too costly to be re-used [27]. The paper describes a platform named SPOD, based on the above agile methodology, meant to be used by PAs over their Intranet to support the collaborative process to make data publicly available. Moreover, the methodology and the SPOD have specific steps to assist PAs in checking the dataset quality through syntactic, sanity and domainspecific steps implemented through a set of heuristics. Both the methodology and the SPOD have been successfully adopted by the Council of the Campania Region in Italy to produce their open data, this experience has detailed described and reported in the paper. © 2018 Association for Computing Machinery.</t>
  </si>
  <si>
    <t>Open data; Open data authoring; Open government</t>
  </si>
  <si>
    <t>2-s2.0-85049022050</t>
  </si>
  <si>
    <t>Lourenco, RP</t>
  </si>
  <si>
    <t>An analysis of open government portals: A perspective of transparency for accountability</t>
  </si>
  <si>
    <t>10.1016/j.giq.2015.05.006</t>
  </si>
  <si>
    <t>Univ Coimbra, Fac Econ, INFSCC, P-3004512 Coimbra, Portugal</t>
  </si>
  <si>
    <t>This study aims to assess whether the current structure and organization of some of the most prominent open government portals (data.gov type) is adequate for supporting transparency for accountability. A set of requirements was established based on key characteristics of desired data disclosure proposed by the literature on open government and transparency assessment. These requirements were used as a framework to analyse the structure and data organization of the selected portals. Results suggest that this type of open data portal does not possess important structural and organizational elements needed to fully support ordinary citizens engaged in public accountability efforts. Examples of good practices were found in some portals and should be considered by those responsible for open government programs. (C) 2015 Elsevier Inc. All rights reserved.</t>
  </si>
  <si>
    <t>Open government; Transparency; Accountability; Portals; Assessment</t>
  </si>
  <si>
    <t>WOS:000359502000012</t>
  </si>
  <si>
    <t>Niu X., Rong S., Wang H., Yu Y.</t>
  </si>
  <si>
    <t>An effective rule miner for instance matching in a web of data</t>
  </si>
  <si>
    <t>10.1145/2396761.2398406</t>
  </si>
  <si>
    <t>APEX Data and Knowledge Management Lab., Shanghai Jiao Tong University, Shanghai, China</t>
  </si>
  <si>
    <t>Publishing structured data and linking them to Linking Open Data (LOD) is an ongoing effort to create a Web of data. Each newly involved data source may contain duplicated instances (entities) whose descriptions or schemata differ from those of the existing sources in LOD. To tackle this heterogeneity issue, several matching methods have been developed to link equivalent entities together. Many general-purpose matching methods which focus on similarity metrics suffer from very diverse matching results for different data source pairs. On the other hand, the dataset-specific ones leverage heuristic rules or even manual efforts to ensure the quality, which makes it impossible to apply them to other sources or domains. In this paper, we offer a third choice, a general method of automatically discovering dataset-specific matching rules. In particular, we propose a semi-supervised learning algorithm to iteratively refine matching rules and find new matches of high confidence based on these rules. This dramatically relieves the burden on users of defining rules but still gives high-quality matching results. We carry out experiments on real-world large scale data sources in LOD; the results show the effectiveness of our approach in terms of the precision of discovered matches and the number of missing matches found. Furthermore, we discuss several extensions (like similarity embedded rules, class restriction and SPARQL rewriting) to fit various applications with different requirements. © 2012 ACM.</t>
  </si>
  <si>
    <t>association rule mining; em algorithm; instance matching; semi-supervised learning</t>
  </si>
  <si>
    <t>2-s2.0-84871086700</t>
  </si>
  <si>
    <t>Rajabi E., Sicilia M.-A., Sanchez-Alonso S.</t>
  </si>
  <si>
    <t>An empirical study on the evaluation of interlinking tools on the Web of Data</t>
  </si>
  <si>
    <t>Journal of Information Science</t>
  </si>
  <si>
    <t>10.1177/0165551514538151</t>
  </si>
  <si>
    <t>Information Engineering Research Unit, Computer Science Department, University of Alcalá, Alcalá de Henares, 28805, Spain</t>
  </si>
  <si>
    <t>The rise and widespread use of Linked Data has encouraged data providers to publish and link their content in order to classify and organize information in a useful fashion. Interlinking between datasets enhances data navigation and facilitates searching. As a result, the use of interlinking tools as a way of connecting data items to the Linked Open Data cloud has become more prevalent. In this paper, we examine the results obtained by three interlinking tools used to link a large educational collection to the Linked Open Data datasets. The generated output by the interlinking tools, which was later assessed by human experts, illustrates that data publishers can rely on current interlinking approaches and thus adopt them to connect their resources to the Web of Data. Our findings also provide evidence that two of these tools, namely Silk and LIMES, can be considered as the most promising. © The Author(s) 2014.</t>
  </si>
  <si>
    <t>Evaluation; interlinking tool; Linked Data</t>
  </si>
  <si>
    <t>2-s2.0-84907098054</t>
  </si>
  <si>
    <t>Charalampos A., Loukis E., Charalabidis Y., Zuiderwijk A.</t>
  </si>
  <si>
    <t>An evaluation framework for traditional and advanced open public data e-infrastructures</t>
  </si>
  <si>
    <t>Department of Information and Communication Systems Engineering, Faculty of Science, University of the Aegean, Samos, Greece; Department of Information and Communication Technology, Faculty of Technology, Policy and Management, Delft University of Technology, Delft, Netherlands</t>
  </si>
  <si>
    <t>Considerable investments are made to develop numerous e-infrastructures for the reuse of open government data for scientific, commercial and political purposes. This necessitates a deeper understanding and assessment of the value these infrastructures generate. For this purpose, our paper presents a framework for evaluating open government data infrastructures, both 'traditional' ones following the web 1.0 paradigm and also advanced ones influenced by the web 2.0 paradigm. The evaluation framework is based on findings of previous research on the evaluation of public projects, information systems and e-services, and also on technology acceptance and IS success models. The proposed evaluation framework consists of an evaluation model with measurable evaluation dimensions and criteria, as well as a comprehensive evaluation procedure for using this evaluation model, which enables both higher level and detailed evaluation. It includes quantitative as well as qualitative methods in order to provide comprehensive and deep insights. Finally, we describe an application of the proposed framework (both the model and the procedure) for the evaluation of a European e-infrastructure for opening government data. This first application has provided some first evidence concerning the applicability and usefulness of the proposed evaluation framework, and at the same time useful directions and ideas for the improvement of the above-mentioned e-infrastructure. © The Authors, 2013.</t>
  </si>
  <si>
    <t>E-infrastructures; Evaluation framework; Evaluation model; Evaluation procedure; Open government data; Public sector information</t>
  </si>
  <si>
    <t>2-s2.0-84886386956</t>
  </si>
  <si>
    <t>Reforgiato Recupero D., Castronovo M., Consoli S., Costanzo T., Gangemi A., Grasso L., Lodi G., Merendino G., Mongiovì M., Presutti V., Rapisarda S.D., Rosa S., Spampinato E.</t>
  </si>
  <si>
    <t>An Innovative, Open, Interoperable Citizen Engagement Cloud Platform for Smart Government and Users’ Interaction</t>
  </si>
  <si>
    <t>Journal of the Knowledge Economy</t>
  </si>
  <si>
    <t>10.1007/s13132-016-0361-0</t>
  </si>
  <si>
    <t>National Research Council (CNR), Via Gaifami 18, Catania, 95126, Italy; Sielte, Via Cerza 4, San Gregorio di Catania, 95027, Italy; Datanet, Syracuse, Contrada Targia 58, Syracuse, 96100, Italy; Paris Nord University, CNRS UMR7030, Sorbonne Citè, France; Etna Hitech, Viale Africa 31, Catania, 95129, Italy; Department of Mathematics and Computer Science, University of Cagliari, Cagliari, Italy</t>
  </si>
  <si>
    <t>This paper introduces an open, interoperable, and cloud-computing-based citizen engagement platform for the management of administrative processes of public administrations, which also increases the engagement of citizens. The citizen engagement platform is the outcome of a 3-year Italian national project called PRISMA (Interoperable cloud platforms for smart government; http://www.ponsmartcities-prisma.it/). The aim of the project is to constitute a new model of digital ecosystem that can support and enable new methods of interaction among public administrations, citizens, companies, and other stakeholders surrounding cities. The platform has been defined by the media as a flexible (enable the addition of any kind of application or service) and open (enable access to open services) Italian “cloud” that allows public administrations to access to a vast knowledge base represented as linked open data to be reused by a stakeholder community with the aim of developing new applications (“Cloud Apps”) tailored to the specific needs of citizens. The platform has been used by Catania and Syracuse municipalities, two of the main cities of southern Italy, located in the Sicilian region. The fully adoption of the platform is rapidly spreading around the whole region (local developers have already used available application programming interfaces (APIs) to create additional services for citizens and administrations) to such an extent that other provinces of Sicily and Italy in general expressed their interest for its usage. The platform is available online and, as mentioned above, is open source and provides APIs for full exploitation. © 2016, Springer Science+Business Media New York.</t>
  </si>
  <si>
    <t>Citizen engagement; Cloud computing; Linked open data; Smart city; Smart governance</t>
  </si>
  <si>
    <t>2-s2.0-84964949442</t>
  </si>
  <si>
    <t>Martin, AS; De Rosario, AH; Perez, MDC</t>
  </si>
  <si>
    <t>An International Analysis of the Quality of Open Government Data Portals</t>
  </si>
  <si>
    <t>SOC SCI COMPUT REV</t>
  </si>
  <si>
    <t>10.1177/0894439315585734</t>
  </si>
  <si>
    <t>[Saez Martin, Alejandro] Univ Almeria, Dept Econ &amp; Business, Govt Adm, Almeria, Spain; [Haro De Rosario, Arturo] Univ Almeria, Dept Econ &amp; Business, Almeria, Spain; [Caba Perez, Maria Del Carmen] Univ Almeria, Dept Accounting &amp; Finance, Almeria, Spain</t>
  </si>
  <si>
    <t>National governments are increasingly aware of the importance of carrying out Open Government Data (OGD) initiatives for the provision of public sector information and for use and reuse without restriction or charge by society. Therefore, the aim of this article is to examine and compare the quality of the OGD portals created by national governments, in terms of three analytical aspects: function, semantics, and content, and to identify the impact of diverse factors on the quality of these portals. The results obtained show there is considerable heterogeneity among OGD portals, reflecting the lack of harmonization and the need for quality standards. In this regard, the quality of the OGD portals examined is only at an intermediate level and is affected by the level of Internet penetration and the economic capacity of each country.</t>
  </si>
  <si>
    <t>public sector information (PSI); e-government; linked data; metadata</t>
  </si>
  <si>
    <t>WOS:000375697700003</t>
  </si>
  <si>
    <t>Consoli S., Presutti V., Recupero D.R., Cataldi G., Mongiovì M., Patatu W.</t>
  </si>
  <si>
    <t>An urban fault reporting and management platform for smart cities</t>
  </si>
  <si>
    <t>WWW 2015 Companion - Proceedings of the 24th International Conference on World Wide Web</t>
  </si>
  <si>
    <t>10.1145/2740908.2743910</t>
  </si>
  <si>
    <t>Semantic Technology Laboratory, ISTC, National Research Council (CNR), Italy; Etna Hitech, RandD Division, Viale Africa 31, Catania, Italy</t>
  </si>
  <si>
    <t>A good interaction between public administrations and citizens is imperative in modern smart cities. Semantic web technologies can aid in achieving such a goal. We present a smart urban fault reporting web platform to help citizens in reporting common urban problems, such as street faults, potholes or broken street lights, and to support the local public administration in responding and fixing those problems quickly. The tool is based on a semantic data model designed for the city, which integrates several distinct data sources, opportunely re-engineered to meet the principles of the Semantic Web and linked open data. The platform supports the whole process of road maintenance, from the fault reporting to the management of maintenance activities. The integration of multiple data sources enables increasing interoperability and heterogeneous information retrieval, thus favoring the development of effective smart urban fault reporting services. Our platform was evaluated in a real case study: a complete urban reporting and road maintenance system has been developed for the municipality of Catania. Our approach is completely generalizable and can be adopted by and customized for other cities. The final goal is to stimulate smart maintenance services in the "cities of the future".</t>
  </si>
  <si>
    <t>Egovernment; Linked open data applications; Linked open data extraction and publication; Semantic data modeling; Smart cities; Urban fault reporting and management</t>
  </si>
  <si>
    <t>2-s2.0-84968616637</t>
  </si>
  <si>
    <t>Zuiderwijk, A</t>
  </si>
  <si>
    <t>Analysing Open Data in Virtual Research Environments: New Collaboration Opportunities to Improve Policy Making</t>
  </si>
  <si>
    <t>INT J ELECTRON GOV R</t>
  </si>
  <si>
    <t>10.4018/IJEGR.2017100105</t>
  </si>
  <si>
    <t>[Zuiderwijk, Anneke] Delft Univ Technol, Delft, Netherlands</t>
  </si>
  <si>
    <t>This article describes how virtual research environments (VREs) offer new opportunities for researchers to analyse open data and to obtain new insights for policy making. Although various VRE-related initiatives are under development, there is a lack of insight into how VREs support collaborative open data analysis by researchers and how this might be improved, ultimately leading to input for policy making to solve societal issues. This article clarifies in which ways VREs support researchers in open data analysis. Seven cases presenting different modes of researcher support for open data analysis were investigated and compared. Four types of support were identified: 1)'Figure it out yourself', 2)'Leading users by the hand', 3)'Training to provide the basics' and 4)'Learning from peers'. The author provides recommendations to improve the support of researchers' open data analysis and to subsequently obtain new insights for policy making to solve societal challenges.</t>
  </si>
  <si>
    <t>Collaboration; OGD; Open Data; Open Government Data; Use; User Support; Virtual Research Environment; VREs</t>
  </si>
  <si>
    <t>WOS:000424592600006</t>
  </si>
  <si>
    <t>Dittus M., Quattrone G., Capra L.</t>
  </si>
  <si>
    <t>Analysing volunteer engagement in humanitarian mapping: Building contributor communities at large scale</t>
  </si>
  <si>
    <t>Proceedings of the ACM Conference on Computer Supported Cooperative Work, CSCW</t>
  </si>
  <si>
    <t>10.1145/2818048.2819939</t>
  </si>
  <si>
    <t>ICRI Cities, UCL, London, United Kingdom; Department of Computer Science, UCL, London, United Kingdom</t>
  </si>
  <si>
    <t>Organisers of large-scale crowdsourcing initiatives need to consider how to produce outcomes with their projects, but also how to build volunteer capacity. The initial project experience of contributors plays an important role in this, particularly when the contribution process requires some degree of expertise. We propose three analytical dimensions to assess first-time contributor engagement based on readily available public data: cohort analysis, task analysis, and observation of contributor performance. We apply these to a large-scale study of remote mapping activities coordinated by the Humanitarian Open Street Map Team, a global volunteer effort with thousands of contributors. Our study shows that different coordination practices can have a marked impact on contributor retention, and that complex task designs can be a deterrent for certain contributor groups. We close by providing recommendations about how to build and sustain volunteer capacity in these and comparable crowdsourcing systems. © 2016 ACM.</t>
  </si>
  <si>
    <t>Crowdsourcing; Engagement; Peer production; Retention; Social computing; Task analysis; Task design</t>
  </si>
  <si>
    <t>2-s2.0-84963614799</t>
  </si>
  <si>
    <t>de Freitas, SAA; Canedo, ED; Felisdorio, RCS; Leao, HAT</t>
  </si>
  <si>
    <t>Analysis of the Risk Management Process on the Development of the Public Sector Information Technology Master Plan</t>
  </si>
  <si>
    <t>INFORMATION</t>
  </si>
  <si>
    <t>10.3390/info9100248</t>
  </si>
  <si>
    <t>[Andrade de Freitas, Sergio Antonio; Canedo, Edna Dias; Tives Leao, Heloise Acco] Univ Brasilia UnB, Dept Comp Sci, POB 4466, BR-70910900 Brasilia, DF, Brazil; [Santos Felisdorio, Rodrigo Cesar] Fed Court Accounts Brazil, BR-70042900 Brasilia, DF, Brazil</t>
  </si>
  <si>
    <t>The Information and Communication Technology Master Plan-ICTMP-is an important tool for the achievement of the strategic business objectives of public and private organizations. In the public sector, these objectives are closely related to the provision of benefits to society. Information and Communication Technology (ICT) actions are present in all organizational processes and involves size-able budgets. The risks inherent in the planning of ICT actions need to be considered for ICT to add value to the business and to maximize the return on investment to the population. In this context, this work intends to examine the use of risk management processes in the development of ICTMPs in the Brazilian public sector.</t>
  </si>
  <si>
    <t>risk management process; information and communication technology; budgets; public sector; information and communication technology master plan</t>
  </si>
  <si>
    <t>WOS:000451210700009</t>
  </si>
  <si>
    <t>Lin J.Q.-P., Cheung A.C.-G., Wu S.-C.</t>
  </si>
  <si>
    <t>Approaching a new episode of digital content creative reuse at the National Palace Museum</t>
  </si>
  <si>
    <t>Proceedings of the 2017 Pacific Neighborhood Consortium Annual Conference and Joint Meetings: Data Informed Society, PNC 2017</t>
  </si>
  <si>
    <t>2017-December</t>
  </si>
  <si>
    <t>10.23919/PNC.2017.8203527</t>
  </si>
  <si>
    <t>Dept. of Cultural Creativity and Marketing, National Palace Museum, Taipei, Taiwan; Dept. of Antiquities, National Palace Museum, Taipei, Taiwan; Dept. of Education, Exhibition Service, and Information, National Palace Museum, Taipei, Taiwan</t>
  </si>
  <si>
    <t>Museums in the information age face the pressure of developing the digital aspect to be of comparable volume and value to the museum's physical assets. Inspired by Andre Malraux's prophetic vision of the "museum without walls," the National Palace Museum (NPM) began to incorporate technology into all aspects of its operations in 1996. In the twenty years since, the NPM has worked tirelessly to digitize its collection and open itself up to the world and these efforts culminated in diverse formats of digital content. However, the museum has hesitated from the very beginning to fully open these valuable assets to the public. This situation was not relieved until the latest Open Data policy was adopted and implemented. This new endeavor of open access to NPM's digital content is just a new episode in its ongoing mission of providing public-centric services. Many phases of the possible impact upon museum operations are yet to be observed and managed carefully. This paper will first elaborate on the passage of the creation of digital contents, report the current situation of these works, analyze the viability of their reuse, evaluate the significance of the National Palace Museum's new policy, and, finally, provide some insights into the future of this endless work of creating digital content in the museum context. © 2017 Pacific Neighborhood Consortium (PNC).</t>
  </si>
  <si>
    <t>Digital Content Reuse; Digital Image Licensing; National Palace Museum; Open Data; Public-Centric Openness</t>
  </si>
  <si>
    <t>2-s2.0-85047227265</t>
  </si>
  <si>
    <t>Origlia C., Cersosimo D., Bianchi T., Fortunato A.</t>
  </si>
  <si>
    <t>Assessing an open government data initiative. the case of OpenCoesione</t>
  </si>
  <si>
    <t>Proceedings of the 6th International Conference for E-Democracy and Open Government, CeDEM 2016</t>
  </si>
  <si>
    <t>10.1109/CeDEM.2016.26</t>
  </si>
  <si>
    <t>Contesti Srl, Rende, Italy; Universitá della Calabria, Rende, Italy; Contesti Srl, Rome, Italy</t>
  </si>
  <si>
    <t>Open government comprises the set of actions focused on increasing transparency in the public sector and improving decision-making process. The end result is more effective institutions and more robust democracy. Given these premises, the paper discusses the key findings of an evaluation research on OpenCoesione, one of the first and most significant open government data initiative promoted by the Italian government that provides via a web portal data about the implementation of cohesion investment projects. As literature suggested, the initiative increased transparency towards public expenditure funded by cohesion policies, indicated by the users as the main value produced. The results in terms of participation and collaboration appear less clear: the portal is used as a working tool by experts and public managers and the initiative seem not to have improved the quality of public debate on cohesion policies, remaining as a relevant experience of a single administration. © 2016 IEEE.</t>
  </si>
  <si>
    <t>evaluation; open data; open government; re-use; transparency</t>
  </si>
  <si>
    <t>2-s2.0-85010297440</t>
  </si>
  <si>
    <t>Derguech W., Sana E Zainab S., D'Aquin M.</t>
  </si>
  <si>
    <t>Assessing the readability of policy documents: The case of terms of use of online services</t>
  </si>
  <si>
    <t>10.1145/3209415.3209498</t>
  </si>
  <si>
    <t>Insight Centre for Data Analytics, National University of Ireland, Galway, Ireland</t>
  </si>
  <si>
    <t>Whether for using online services or dealing with legal issues, citizens are often requested to sign/accept policy documents that are intended to commit them to specific rights and duties. Usually such documents are difficult to read due to their nature, the length of sentences, complex terms used, etc. Since understanding is a prerequisite to making an informed decision, it is important to assess whether citizens, on average, would have the ability to comprehend those texts. We consider here that the authors of those documents should keep in mind their target audience and tailor their texts to their profiles. A good indicator that can be used in this context is the average education level of the citizens of a country. On the other hand, readability measures/scores of texts have been used to assess if educational material is suitable for the intended students' level of education attainment. In this paper, we use this information to assess the readability of terms of use of online services and correlate this information with the education attainment of the countries of their target audience. Our analysis shows that more efforts need to be put into making such policy documents understandable by a broader audience, uncovering a need for standards and tools in this area. © 2018 Association for Computing Machinery.</t>
  </si>
  <si>
    <t>Analytics; Education; Open Data; Policy; Readability; Terms of Service</t>
  </si>
  <si>
    <t>2-s2.0-85051421651</t>
  </si>
  <si>
    <t>Asymmetric Open Government Data (OGD) framework in India</t>
  </si>
  <si>
    <t xml:space="preserve">Digital Policy, Regulation and Governance </t>
  </si>
  <si>
    <t>10.1108/DPRG-11-2017-0059</t>
  </si>
  <si>
    <t>Department of Political Science, Central University of Haryana, Mahendragarh, India</t>
  </si>
  <si>
    <t>Purpose: With the ongoing drives towards Open Government Data (OGD) initiatives across the globe, governments have been keen on pursuing their OGD policies to ensure transparency, collaboration and efficiency in administration. As a developing country, India has recently adopted the OGD policy (www.data.gov.in); however, the percolation of this policy in the States has remained slow. This paper aims to underpin the “asymmetry” in OGD framework as far as the Indian States are concerned. Besides, the study also assesses the contribution of “Open Citizens” in furthering the OGD initiatives of the country. Design/methodology/approach: An exploratory qualitative following a case study approach informs the present study using documentary analysis where evidentiary support from five Indian States (Uttar Pradesh, Telangana, West Bengal, Sikkim and Gujarat) is being drawn to assess the nature and scope of the OGD framework. Further, conceptualization for “Open Citizen” framework is provided to emphasize upon the need to have aware, informed and pro-active citizens to spearhead the OGD initiatives in the country. Findings: While the National OGD portal has a substantial number of data sets across different sectors, the States are lagging behind in the adoption and implementation of OGD policies, and while Telangana and Sikkim have been the frontrunners in adoption of OGD policies in a rudimentary manner, others are yet to catch up with them. Further, there is “asymmetry” in terms of the individual contribution of the government bodies to the open data sets where some government bodies are more reluctant to share their datasets than the others. Practical implications: It is the conclusion of the study that governments need to institutionalize the OGD framework in the country, and all the States should appreciate the requirement of adopting a robust OGD policy for furthering transparency, collaboration and efficiency in administration. Social implications: As an “Open Citizen”, it behooves upon the citizens to be pro-active and contribute towards the open data sets which would go a long way in deriving social and economic value out of these data sets. Originality/value: While there are many studies on OGD in the West, studies focused upon the developing countries are starkly lacking. This study plugs this gap by attempting a comparative analysis of the OGD frameworks across Indian States. Besides, the study has provided a conceptualization of “Open Citizen” (OGD) which may be tapped for further research in developing and developed countries to ascertain the linkage between OGD and OC. © 2018, Emerald Publishing Limited.</t>
  </si>
  <si>
    <t>Asymmetry; India; Open citizen; Open data; Open Government Data; States</t>
  </si>
  <si>
    <t>2-s2.0-85055476510</t>
  </si>
  <si>
    <t>Saxena, S</t>
  </si>
  <si>
    <t>DIGIT POLICY REGUL G</t>
  </si>
  <si>
    <t>[Saxena, Stuti] Cent Univ Haryana, Dept Polit Sci, Mahendragarh, India</t>
  </si>
  <si>
    <t>Harper, LM; Kim, Y</t>
  </si>
  <si>
    <t>Attitudinal, normative, and resource factors affecting psychologists' intentions to adopt an open data badge: An empirical analysis</t>
  </si>
  <si>
    <t>INT J INFORM MANAGE</t>
  </si>
  <si>
    <t>10.1016/j.ijinfomgt.2018.03.001</t>
  </si>
  <si>
    <t>[Harper, Lindsey M.] Marshall Univ, Libraries &amp; Online Learning, One John Marshall Dr, Huntington, WV 25755 USA; [Kim, Youngseek] Univ Kentucky, Sch Informat Sci, 331 Little Lib Bldg, Lexington, KY 40506 USA</t>
  </si>
  <si>
    <t>The purpose of this research is to investigate the attitudinal, normative, and resource factors affecting psychologists' adoption of an open data badge. The theory of planned behavior was employed to demonstrate how these factors influence behavioral intentions to adopt an open data badge. This research used a survey method to examine to what extent those attitudinal, normative, resource factors influence psychologists' behavioral intentions to adopt an open data badge, and therefore engage in data sharing behaviors. A national survey (n= 341) across the field of psychology showed that perceived benefit and perceived risk had significant positive and negative relationships with attitude toward the open data badge respectively. Furthermore, attitude toward open data badge and norm of data sharing had significant positive influences on psychologists' behavioral intentions to adopt the open data badge. Perceived effort had a significant negative relationship with the behavioral intention to adopt the open data badge, but had no effect toward attitudes surrounding the badge. However, this research found that the availability of a data repository and pressure from an open science journal did not have any significant relationship with behavioral intention to adopt the open data badge. The discussion includes implications for psychologists from both practical and theoretical perspectives. Additionally, future directions for gauging psychologists' adoption of the open data badge and increasing data sharing behaviors are discussed.</t>
  </si>
  <si>
    <t>Open data badge; Data sharing; Psychologist; Psychology; Theory of planned behavior</t>
  </si>
  <si>
    <t>WOS:000433205600003</t>
  </si>
  <si>
    <t>Nascimento, FRA; da Rocha, JC; Garcia, ACB</t>
  </si>
  <si>
    <t>Automated Evaluation of Open Government Data Portals: A Case Study</t>
  </si>
  <si>
    <t>10.4018/IJEGR.2018070105</t>
  </si>
  <si>
    <t>[Alves Nascimento, Fabiano Rodrigo; da Rocha, Junior Cesar] UNIRIO Fed Univ State Rio de Janeiro, Rio De Janeiro, Brazil; [Bicharra Garcia, Ana Cristina] UNIRIO Fed Univ State Rio de Janeiro, Appl Informat Dept, Rio De Janeiro, Brazil</t>
  </si>
  <si>
    <t>The quality of public data made available by governments is a crucial factor in achieving greater transparency and also for such data to be used effectively by society. Several models of quality evaluation of open data portals have been proposed in recent years. The vast majority of these models incorporate manual evaluation processes, which makes it time consuming and expensive to maintain a continuous evaluation of open data portals. In order to verify the reliability of the results generated by an automated evaluation model, a comparative analysis was performed between an automated model and a manual model. The results showed the degree of convergence of the quality criteria of the automated model in relation to the manual evaluation model.</t>
  </si>
  <si>
    <t>Automated Quality Evaluation; Data Quality; E-Govemment; Klein; Neumaier; Open Data Portal; Open Government; Openness</t>
  </si>
  <si>
    <t>WOS:000455554600005</t>
  </si>
  <si>
    <t>Rahmani R., Kanter T.</t>
  </si>
  <si>
    <t>Autonomous cooperative decision-making in massively distributed IoT via heterogenous networks</t>
  </si>
  <si>
    <t xml:space="preserve"> a25</t>
  </si>
  <si>
    <t>10.1145/3109761.3109786</t>
  </si>
  <si>
    <t>Department of Computer and System Sciences, Stockholm University, Kista, SE-164 07, Sweden</t>
  </si>
  <si>
    <t>This paper presents a disruptive approach “Immersive Networking” enabling massively distributed IoT nodes to participate in autonomous and cooperative decision-making. The approach is mandated by perceived limitations in 5G networking architecture maintaining control in the edge gateway. In our approach, control may be delegated to clusters of IoT nodes beyond the edge gateway. The communication is event-based involving publish-subscribe between related nodes. Clusters are identified in an autonomic fashion based on multi-criteria proximity. Local decisions can combine global and local context information to establish network slices in a decentralized fashion based on application demands. Moreover, such decisions may be part of a collaborative effort (map-reduce) based on either local or global context. Application demands expressed as such are modeled compatible with Open Data initiatives. We demonstrated feasibility of the approach and evaluate its advantages over the 5G architecture involving an edge gateway. © 2017 Association for Computing Machinery.</t>
  </si>
  <si>
    <t>Autonomic edge gateway; Distributed IoT; Fog computing; IoT-middleware; Wireless sensor networks</t>
  </si>
  <si>
    <t>2-s2.0-85048375581</t>
  </si>
  <si>
    <t>Parung G.A., Hidayanto A.N., Sandhyaduhita P.I., Ulo K.L.M., Phusavat K.</t>
  </si>
  <si>
    <t>Barriers and strategies of open government data adoption using fuzzy AHP-TOPSIS: A case of Indonesia</t>
  </si>
  <si>
    <t>10.1108/TG-09-2017-0055</t>
  </si>
  <si>
    <t>Faculty of Computer Science, University of Indonesia, Depok, Indonesia; Faculty of Engineering, Kasetsart University, Bangkok, Thailand</t>
  </si>
  <si>
    <t>Purpose: This study aims to propose strategies to address the identified major barriers for giving the public open access to government data. The study adopts fuzzy analytical hierarchy process and technique for order performance by similarity to ideal solution (AHP-TOPSIS) to weigh the barriers and strategies, and it subsequently involves experts to identify and weigh the barriers and strategies. A case of Indonesia is used to contextualize the study. Design/methodology/approach: The data were collected using fuzzy AHP-TOPSIS-based questionnaires given to several government representatives who had been working with data and information. The respondents were given sets of pairwise comparisons of which they were asked to compare the level of importance using one to nine fuzzy numbers between barriers and strategies. The data were then calculated using the fuzzy AHP-TOPSIS formula to obtain each weight of the barriers and strategies. The weight is used to prioritize the barrier and strategies. Findings: In total, five barrier categories in the order of importance, namely, legal and privacy; government culture; social; technical; and economic, were identified from 27 barriers. In total, ten strategies of open government data (OGD) adoption were identified and ranked in the order of importance, and they can be grouped into five priorities. Priority 1 is to involve stakeholders in OGD planning and establish an OGD competence center. Priority 2 is to develop a legal compliance framework. Priority 3 is to adopt OGD gradually. Priority 4 is to create a collaboration feature on the portal for stakeholder communication and raise public awareness of OGD. Priority 5, finally, is to conduct training for government officials, develop standard operating practice for OGD management, use standard data formats and provide metadata. Research limitations/implications: This study provides a perspective from the government’s view. One suggestion for future research is to conduct a study from the public’s perspective to formulate strategies based on the identified citizens’ barriers in using OGD. In addition, cross-country (of different characteristics) studies were required to generalize the findings. Practical implications: The first strategy of the first priority implies that government institutions should be able to develop a preliminary plan to involve relevant stakeholders in OGD planning, which includes identifying relevant stakeholders and continuously engaging them to participate in the planning phase of OGD. The second strategy in the first priority entails that government institutions should realize an OGD competence center by creating a virtual team whose members are from various backgrounds and who are very knowledgeable about OGD and how to manage OGD in government institutions. Originality/value: This research provides key strategies to address the main barriers to giving the public open access to government data. © 2018, Emerald Publishing Limited.</t>
  </si>
  <si>
    <t>Adoption; Barriers; Fuzzy AHP-TOPSIS; Open government data; Strategies</t>
  </si>
  <si>
    <t>2-s2.0-85054903669</t>
  </si>
  <si>
    <t>Smith, G; Sandberg, J</t>
  </si>
  <si>
    <t>Barriers to innovating with open government data: Exploring experiences across service phases and user types</t>
  </si>
  <si>
    <t>INFORM POLITY</t>
  </si>
  <si>
    <t>10.3233/IP-170045</t>
  </si>
  <si>
    <t>[Smith, Goran] RISE Viktoria, Gothenburg, Sweden; [Sandberg, Johan] Umea Univ, Dept Informat, Umea, Sweden</t>
  </si>
  <si>
    <t>Open government data (OGD) can enable outbound open innovation (OI) that is beneficial to society. However, innovation barriers hinder OGD users from generating value. While previous studies have detailed a large number of such barriers, little is known of how different types of OGD users are affected, and when the barriers appear in their innovation processes. To this end, this paper describes a case study of distributed service development in the Swedish public transport sector. The contribution to extant research is twofold. Firstly, based on an inductive analysis, three OGD user archetypes are proposed: employees, entrepreneurs and hobbyists. Secondly, the study finds that the significance of distinct innovation barriers varies across phases of the services' lifecycles and depending on the OGD users' motivation, objective, pre-conditions and approach. Drawing on these insights, we propose that OGD initiatives aimed at facilitating outbound OI to a greater extent should address the barriers that appear during diffusion of innovations, the barriers that are not directly related to the OGD provision, and the barriers that are experienced by non-obvious OGD user groups.</t>
  </si>
  <si>
    <t>Outbound open innovation; open innovation in public sector; open government data; open data users; open data ecosystem; service lifecycle; innovation barriers</t>
  </si>
  <si>
    <t>Bronze, Green Published</t>
  </si>
  <si>
    <t>WOS:000457224200002</t>
  </si>
  <si>
    <t>Martin, C</t>
  </si>
  <si>
    <t>Barriers to the Open Government Data Agenda: Taking a Multi-Level Perspective</t>
  </si>
  <si>
    <t>POLICY INTERNET</t>
  </si>
  <si>
    <t>10.1002/1944-2866.POI367</t>
  </si>
  <si>
    <t>[Martin, Chris] Open Univ, Business Sch, Dept Publ Leadership &amp; Social Enterprise, Milton Keynes, Bucks, England</t>
  </si>
  <si>
    <t>A loose coalition of advocates for Open Government Data (OGD) argue that such data has the potential to have a transformative impact by catalyzing innovation across sectors of the economy and by fostering democratic participation and engagement. However, there is limited evidence to date of the OGD agenda having such a transformative impact. This article applies the Multi-level Perspective (MLP); an approach more typically applied to study transitions to a sustainable society, to explore the nature of the barriers currently faced by the OGD agenda. It argues that such barriers exist in two forms: implementation barriers and barriers to use. The empirical results presented include survey responses measuring the perceptions of U.K. OGD community members of 33 barriers to the OGD data agenda. These results are analyzed to identify implications for OGD policy and practice. The article concludes with a start at establishing a theoretical grounding for the study of barriers to the OGD agenda.</t>
  </si>
  <si>
    <t>open government data; technological transitions; systems innovation; public sector innovation; multi-level perspective; barriers</t>
  </si>
  <si>
    <t>WOS:000214127300001</t>
  </si>
  <si>
    <t>Saxena S., Muhammad I.</t>
  </si>
  <si>
    <t>Barriers to use open government data in private sector and NGOs in Pakistan</t>
  </si>
  <si>
    <t>Information Discovery and Delivery</t>
  </si>
  <si>
    <t>10.1108/IDD-05-2017-0049</t>
  </si>
  <si>
    <t>Department of Political Science, Central University of Haryana, Mahendragarh, India; Department of Management Studies, University of Malakand, Chakdara, Pakistan</t>
  </si>
  <si>
    <t>Purpose: Open government data (OGD) is making available data freely to all by the government with the aim to ensure accountability and transparency in government besides generating public value by its usage. OGD is an emerging government initiative in Pakistan, and there is a lot of potential for harnessing OGD for spearheading innovation and improvising services in different economic sectors. This paper aims to seek to investigate the usage of OGD in private sector and non-governmental organizations (NGOs) in Pakistan. Design/methodology/approach: Documentary analysis is conducted to review the national OGD portal of Pakistan. Besides, structured interviews were conducted with 49 senior management representatives from private sector and NGOs to solicit their perspectives regarding the usage of OGD for professional purposes. Also, questions were posed regarding the challenges in harnessing OGD for professional purposes. Findings: OGD has immense usage for private sector and NGOs; however, more initiatives are required on the part of the government to open their data sets. Further, involvement of stakeholders from the private sector and NGOs and other interested partners is required for an optimum usage of OGD in different economic sectors of Pakistan. Research limitations/implications: As the research focuses on private sector and NGOs in Pakistan, the study requires a more broad-based approach to take into account the perspectives of different users. Further research is required to appreciate the role of contextual factors in determining the usage of OGD in Pakistan. Practical implications: Government should be more forthcoming in its OGD initiatives and encourage collaboration from citizens, businesses, voluntary organizations and the like. Social implications: Working professionals from different economic sectors should tap OGD for generating value by improvising their services. Originality/value: The study is the first one to be conducted in Pakistan about the OGD initiatives of the country. Soliciting views from the key management representatives in the private sector and NGOs, the paper contributed to the extant OGD literature which is more supply-focused and not demand-driven. While conceding that there are ample usages of OGD for the different economic sectors, the paper underlines the need for refining the OGD initiatives of Pakistan. © 2017, Emerald Publishing Limited.</t>
  </si>
  <si>
    <t>NGOs; Open data; Open government data; Pakistan; Private sector; Usage</t>
  </si>
  <si>
    <t>2-s2.0-85041744283</t>
  </si>
  <si>
    <t>Veljković N., Bogdanović-Dinić S., Stoimenov L.</t>
  </si>
  <si>
    <t>Benchmarking open government: An open data perspective</t>
  </si>
  <si>
    <t>10.1016/j.giq.2013.10.011</t>
  </si>
  <si>
    <t>University of Niš, Faculty of Electronic Engineering, A. Medvedeva 14, Niš, Serbia</t>
  </si>
  <si>
    <t>This paper presents a benchmark proposal for the Open Government and its application from the open data perspective using data available on the U.S. government's open data portal (data.gov). The benchmark is developed over the adopted Open Government conceptual model, which describes Open Government through data openness, transparency, participation and collaboration. Resulting in two measures, that is, one known as the e-government openness index (eGovOI) and the other Maturity, the benchmark indicates the progress of government over time, the efficiency of recognizing and implementing new concepts and the willingness of the government to recognize and embrace innovative ideas. © 2014 Elsevier Inc.</t>
  </si>
  <si>
    <t>Conceptual model; Open data; Open government; Open government benchmark</t>
  </si>
  <si>
    <t>2-s2.0-84899918573</t>
  </si>
  <si>
    <t>Susha I., Zuiderwijk A., Janssen M., Grönlund Å.</t>
  </si>
  <si>
    <t>Benchmarks for Evaluating the Progress of Open Data Adoption: Usage, Limitations, and Lessons Learned</t>
  </si>
  <si>
    <t>Social Science Computer Review</t>
  </si>
  <si>
    <t>10.1177/0894439314560852</t>
  </si>
  <si>
    <t>Department of Informatics, School of Business, Örebro University, Örebro, Sweden; Policy and Management, Delft University of Technology, Delft, Netherlands</t>
  </si>
  <si>
    <t>Public organizations release their data for use by the public to open the government. Various benchmarks for evaluating the progress of open data adoption have emerged recently. In order to help bring about a better understanding of the common and differentiating elements in open data benchmarks and to identify the methodologies and metrics affecting their variation, this article compares open data benchmarks and describes lessons learned from their analysis. An interpretive meta-analysis approach was used and five benchmarks were compared with regard to metadata (key concepts, themes, and metaphors), meta-methods (methodologies underlying the benchmarks) and metatheories (theoretical assumptions at the foundation of the benchmarks). It was found that each benchmark has its strengths and weaknesses and is applicable in specific situations. Since the open data benchmarks have a different scope and focus and use different methodologies, they produce different results in terms of country ranks. There is an obvious gap in both the literature and benchmarks regarding the evolution of end-user practices and individual adoption of open data. Furthermore, lessons are drawn for the development of more comprehensive open data benchmarks and open government evaluation in general. © 2014, © The Author(s) 2014.</t>
  </si>
  <si>
    <t>adoption; benchmark; evaluation; index; maturity; open data; open data models; open government; ranking</t>
  </si>
  <si>
    <t>2-s2.0-84940913647</t>
  </si>
  <si>
    <t>Janssen M., Charalabidis Y., Zuiderwijk A.</t>
  </si>
  <si>
    <t>Benefits, Adoption Barriers and Myths of Open Data and Open Government</t>
  </si>
  <si>
    <t>Information Systems Management</t>
  </si>
  <si>
    <t>10.1080/10580530.2012.716740</t>
  </si>
  <si>
    <t>Delft University of Technology, Delft, Netherlands; University of the Aegean, Samos, Greece</t>
  </si>
  <si>
    <t>In this article, based on data collected through interviews and a workshop, the benefits and adoption barriers for open data have been derived. The results suggest that a conceptually simplistic view is often adopted with regard to open data, which automatically correlates the publicizing of data with use and benefits. Also, five "myths" concerning open data are presented, which place the expectations within a realistic perspective. Further, the recommendation is provided that such projects should take a user's view. © 2012 Copyright Taylor and Francis Group, LLC.</t>
  </si>
  <si>
    <t>adoption; diffusion; governance; institutional theory; open data; open government; systems theory; transformation</t>
  </si>
  <si>
    <t>2-s2.0-84867251336</t>
  </si>
  <si>
    <t>INFORM SYST MANAGE</t>
  </si>
  <si>
    <t>Hjalmarsson A., Johannesson P., Juell-Skielse G., Rudmark D.</t>
  </si>
  <si>
    <t>Beyond innovation contests: A framework of barriers to open innovation of digital services</t>
  </si>
  <si>
    <t>ECIS 2014 Proceedings - 22nd European Conference on Information Systems</t>
  </si>
  <si>
    <t>Viktoria Swedish ICT, University of Borås, Gothenburg, Sweden; Stockholm University, Stockholm, Sweden</t>
  </si>
  <si>
    <t>Recently, the interest in the innovation of digital services based on open public information (i.e. open data) has increased dramatically. Innovation contests, such as idea competitions and digital innovation contests, have become popular instruments to accelerate the development of new service ideas and prototypes. However, only a few of the service prototypes developed at innovation contests become viable digital services. In order to strengthen the role of innovation contests as innovation instruments, we propose a framework of innovation barriers to open innovation of digital services. The framework has been designed using a systematic research approach including a literature review of existing barriers, an online survey with participants before an innovation contest, and systematic follow-up interviews with teams participating in the contest. The framework consists of 18 innovation barriers and is intended to be used when organizing innovation contests. It supports the process after the contest when prototypes are transformed into viable digital services. For future research, we suggest the framework to be validated in a longitudinal study involving additional cases. Furthermore, we suggest using the framework as a starting point for constructing guidelines that can help in designing innovation contests.</t>
  </si>
  <si>
    <t>Digital services; Innovation barriers; Innovation contests; Open data; Open innovation</t>
  </si>
  <si>
    <t>2-s2.0-84905845511</t>
  </si>
  <si>
    <t>Janssen, M; van den Hoven, J</t>
  </si>
  <si>
    <t>Big and Open Linked Data (BOLD) in government: A challenge to transparency and privacy?</t>
  </si>
  <si>
    <t>10.1016/j.giq.2015.11.007</t>
  </si>
  <si>
    <t>[Janssen, Marijn; van den Hoven, Jeroen] Delft Univ Technol, Fac Technol Policy &amp; Management, NL-2628 BX Delft, Netherlands</t>
  </si>
  <si>
    <t>Big and Open Linked Data (BOLD) results in new opportunities and have the potential to transform government and its interactions with the public. BOLD provides the opportunity to analyze the behavior of individuals, increase control, and reduce privacy. At the same time BOLD can be used to create an open and transparent government. Transparency and privacy are considered as important societal and democratic values that are needed to inform citizens and let them participate in democratic processes. Practices in these areas are changing with the rise of BOLD. Although intuitively appealing, the concepts of transparency and privacy have many interpretations and are difficult to conceptualize, which makes it often hard to implement them. Transparency and privacy should be conceptualized as complex, non-dichotomous constructs interrelated with other factors. Only by conceptualizing these values in this way, the nature and impact of BOLD on privacy and transparency can be understood, and their levels can be balanced with security, safety, openness and other socially-desirable values. (C) 2015 Elsevier Inc. All rights reserved.</t>
  </si>
  <si>
    <t>Open government; Interoperability; Transparency; Privacy; Big data; Open data; E-government; Privacy-by-design; Transparency-by-design</t>
  </si>
  <si>
    <t>WOS:000367560500001</t>
  </si>
  <si>
    <t>Janssen M., Kuk G.</t>
  </si>
  <si>
    <t>Big and Open Linked Data (BOLD) in research, policy, and practice</t>
  </si>
  <si>
    <t>10.1080/10919392.2015.1124005</t>
  </si>
  <si>
    <t>Delft University of Technology, Delft, Netherlands; Nottingham Business School, Nottingham Trent University, Nottingham, United Kingdom</t>
  </si>
  <si>
    <t>The value of data as a new economic asset class is seldom realized on its own. With less reliance on self-administered survey, it offers new insights into behaviors and patterns. Yet, it involves a huge undertaking of bringing together multiple actors from different disciplines and diverse practices to examine the underexplored relationships between types of data. There are different inquiry systems and research cycles to make sense out of big and open data (BOLD). We argue that deploying theories from diverse disciplines, and considering using different inquiry systems and research cycles, offers a more disciplined and robust methodological approach. This allows us to break through the limits of backward induction from the evidence by moving back and forward in exploring the unknown through BOLD. As such, we call for developing a variety of rigorous approaches to counterbalance the current theory-free practice in the analysis and use of BOLD. © 2016 Taylor &amp; Francis.</t>
  </si>
  <si>
    <t>Big data; BOLD; dataset; e-government; inquiry systems; internet of things; open data; policy-making; practice; theory</t>
  </si>
  <si>
    <t>2-s2.0-84961262647</t>
  </si>
  <si>
    <t>10.1002/1944-2866.POI330</t>
  </si>
  <si>
    <t>Green Published</t>
  </si>
  <si>
    <t>Keen J., Calinescu R., Paige R., Rooksby J.</t>
  </si>
  <si>
    <t>Big data + politics = open data: The case of health care data in England</t>
  </si>
  <si>
    <t>Policy and Internet</t>
  </si>
  <si>
    <t>University of Leeds, United Kingdom; University of York, United Kingdom; University of Glasgow, United Kingdom</t>
  </si>
  <si>
    <t>There is a great deal of enthusiasm about the prospects for Big Data held in health care systems around the world. Health care appears to offer the ideal combination of circumstances for its exploitation, with a need to improve productivity on the one hand and the availability of data that can be used to identify opportunities for improvement on the other. The enthusiasm rests on two assumptions. First, that the data sets held by hospitals and other organizations, and the technological infrastructure needed for their acquisition, storage, and manipulation, are up to the task. Second, that organizations outside health care systems will be able to access detailed datasets. We argue that both assumptions can be challenged. The article uses the example of the National Health Service in England to identify data, technology, and information governance challenges. The public acceptability of third party access to detailed health care datasets is, at best, unclear. © 2013 Policy Studies Organization.</t>
  </si>
  <si>
    <t>Big Data; health care; information technologies; Open Data</t>
  </si>
  <si>
    <t>2-s2.0-84880756964</t>
  </si>
  <si>
    <t>Taylor L., Cowls J., Schroeder R., Meyer E.T.</t>
  </si>
  <si>
    <t>Big data and positive change in the developing world</t>
  </si>
  <si>
    <t>10.1002/1944-2866.POI378</t>
  </si>
  <si>
    <t>International Development Studies Department, University of Amsterdam, Netherlands; Oxford Internet Institute, University of Oxford, United Kingdom</t>
  </si>
  <si>
    <t>This paper is the product of a workshop that brought together practitioners, researchers, and data experts to discuss how big data is becoming a resource for positive social change in low- and middle-income countries (LMICs). We include in our definition of big data sources such as social media data, mobile phone use records, digitally mediated transactions, online news media sources, and administrative records. We argue that there are four main areas where big data has potential for promoting positive social change: advocacy; analysis and prediction; facilitating information exchange; and promoting accountability and transparency. These areas all have particular challenges and possibilities, but there are also issues shared across them, such as open data and privacy concerns. Big data is shaping up to be one of the key battlefields of our time, and the paper argues that this is therefore an opportune moment for civil society groups in particular to become a larger part of the conversation about the use of big data, since questions about the asymmetries of power involved are especially urgent in these uses in LMICs. Civil society groups are also currently underrepresented in debates about privacy and the rights of technology users, which are dominated by corporations, governments and nongovernmental organizations in the Global North. We conclude by offering some lessons drawn from a number of case studies that represent the current state-of-the-art. © 2014 Policy Studies Organization.</t>
  </si>
  <si>
    <t>advocacy; big data; data; development; ethics; low- and middle-income countries (LMICs); open data; social change</t>
  </si>
  <si>
    <t>2-s2.0-84919423678</t>
  </si>
  <si>
    <t>Poel, M; Meyer, ET; Schroeder, R</t>
  </si>
  <si>
    <t>Big Data for Policymaking: Great Expectations, but with Limited Progress?</t>
  </si>
  <si>
    <t>10.1002/poi3.176</t>
  </si>
  <si>
    <t>[Poel, Martijn] Technopolis Grp, Amsterdam, Netherlands; [Meyer, Eric T.] Univ Oxford, Oxford Internet Inst, Social Informat, Oxford, England; [Schroeder, Ralph] Univ Oxford, Oxford Internet Inst, Social Sci, Oxford, England</t>
  </si>
  <si>
    <t>While talk of "Big Data" is now prevalent in many sectors, there are still relatively few examples of Big Data being used to shape public policy. This article reports an international study of Big Data for policy initiatives to understand the role played by data-driven approaches in the policy process. Drawing on evidence (including policy analysis and interviews with stakeholders) from 58 initiatives, we find that some policy areas, notably efforts to improve government transparency, are far more represented than others, such as use of social media data for policy evaluation. We also find Big Data used more often in the policy cycle for foresight and agenda setting, or interim evaluation and monitoring, rather than for policy implementation and ex post evaluation. Many different types of data are used in the policy process, with traditional sources such as government statistics still favored over new and emerging sources. We find that use of Big Data for public policy is therefore at an early stage, with expectations far outstripping the current reality.</t>
  </si>
  <si>
    <t>Big Data; policymaking; Europe; policy process; governance</t>
  </si>
  <si>
    <t>WOS:000444230300005</t>
  </si>
  <si>
    <t>Bertot J.C., Gorham U., Jaeger P.T., Sarin L.C., Choi H.</t>
  </si>
  <si>
    <t>Big data, open government and e-government: Issues, policies and recommendations</t>
  </si>
  <si>
    <t>Information Polity</t>
  </si>
  <si>
    <t>10.3233/IP-140328</t>
  </si>
  <si>
    <t>Information Policy and Access Center, University of Maryland, South Wing, College of Information Studies, 4105 Hornbake Building, College Park, MD 20742, United States; Korea Institute for Science and Technology Information, Daejeon, South Korea</t>
  </si>
  <si>
    <t>The transformative promises and potential of Big and Open Data are substantial for e-government services, openness and transparency, governments, and the interaction between governments, citizens, and the business sector. From «smart» government to transformational government, Big and Open Data can foster collaboration; create real-time solutions to challenges in agriculture, health, transportation, and more; promote greater openness; and usher in a new era of policy- and decision-making. There are, however, a range of policy challenges to address regarding Big and Open Data, including access and dissemination; digital asset management, archiving and preservation; privacy; and security. After presenting a discussion of the open data policies that serve as a foundation for Big Data initiatives, this paper examines the ways in which the current information policy framework fails to address a number of these policy challenges. It then offers recommendations intended to serve as a beginning point for a revised policy framework to address significant issues raised by the U.S. government's engagement in Big Data efforts. © 2014 - IOS Press and the authors. All rights reserved.</t>
  </si>
  <si>
    <t>big daga; Open data</t>
  </si>
  <si>
    <t>2-s2.0-84902522002</t>
  </si>
  <si>
    <t>Nigri Musafir V.E., de Freitas C.S.</t>
  </si>
  <si>
    <t>Brazilian e-government strategies</t>
  </si>
  <si>
    <t>2015-January</t>
  </si>
  <si>
    <t>SERPRO, Rio de Janeiro, Brazil; Public Policies Department, Universidade de Brasilia, DF, Brazil</t>
  </si>
  <si>
    <t>The goal of this paper is to analyze the strategic direction of the Brazilian e-Government Program from 2008 to 2014 associated with the Brazilian ranking on the United Nations e-Government Survey. Federal government strategic plans from 2008 to 2014 were analyzed based on three categories: e-services, e-administration (interoperability and integration, standardization and structuring systems) and e-democracy (open data, transparency and e-participation). Semi-structured interviews were conducted with fifteen government executives responsible for the planning and coordination of public policies. The research demonstrates that the Brazilian e-Government Program acquired a more important role in the Brazilian political arena after the protests of June 2013. The "Gabinete Digital" ("Digital Office") was created and reported directly to the Presidency of the Republic. It has successfully launched many e-government initiatives that were being developed but were not considered as a priority. Another research finding was the emphasis on increasing the supply of e-services. This was explicitly observed in government strategic planning starting in 2011. As a result of those strategies, Brazil moved up 33 positions on the online index of the UN Survey from 2010 to 2012. The last presidential term was more focused on promoting interaction between government and society - through an increase of transparency, the use of open data by the states and municipalities, and providing access to public information. As a result, Brazil rose seven positions on the eparticipation index between 2012 and 2014. Despite numerous initiatives, Brazil's e-government index ranking in the UN Survey is advancing very slowly and still didn't reach the 45th global position it had in 2008, mainly because of low scores on the telecommunication infrastructure and the human capital indexes. © The Authors, 2015.</t>
  </si>
  <si>
    <t>Brazil; Digital governance; Electronic government (e-government); Social participation; Strategic planning</t>
  </si>
  <si>
    <t>2-s2.0-84940853301</t>
  </si>
  <si>
    <t>Mungai P.W.</t>
  </si>
  <si>
    <t>Causal mechanisms and institutionalisation of open government data in Kenya</t>
  </si>
  <si>
    <t>Electronic Journal of Information Systems in Developing Countries</t>
  </si>
  <si>
    <t xml:space="preserve"> e12056</t>
  </si>
  <si>
    <t>10.1002/isd2.12056</t>
  </si>
  <si>
    <t>University of Cape Town, Cape Town, South Africa</t>
  </si>
  <si>
    <t>Open data—including open government data (OGD)—has become a topic of prominence during the last decade. However, most governments have not realised the desired value streams or outcomes from OGD. The Kenya Open Data Initiative (KODI), a Government of Kenya initiative, is no exception with some moments of success but also sustainability struggles. Therefore, the focus for this paper is to understand the causal mechanisms that either enable or constrain institutionalisation of OGD initiatives. Critical realism is ideally suited as a paradigm to identify such mechanisms, but guides to its operationalisation are few. This study uses the operational approach of Bygstad, Munkvold &amp; Volkoff's six-step framework, a hybrid approach that melds concepts from existing critical realism models with the idea of affordances. The findings suggest that data demand and supply mechanisms are critical in institutionalising KODI and that, underpinning basic data-related affordances, are mechanisms engaging with institutional capacity, formal policy, and political support. It is the absence of such elements in the Kenya case which explains why it has experienced significant delays. © 2018 John Wiley &amp; Sons Ltd</t>
  </si>
  <si>
    <t>critical realism; institutionalisation; Kenya Open Data Initiative; open government data</t>
  </si>
  <si>
    <t>2-s2.0-85053543779</t>
  </si>
  <si>
    <t>Bronze</t>
  </si>
  <si>
    <t>Nam, T</t>
  </si>
  <si>
    <t>Challenges and Concerns of Open Government: A Case of Government 3.0 in Korea</t>
  </si>
  <si>
    <t>10.1177/0894439314560848</t>
  </si>
  <si>
    <t>[Nam, Taewoo] Myongji Univ, Dept Publ Adm, Seoul, South Korea</t>
  </si>
  <si>
    <t>This study, focusing on the case of the Government 3.0 Drive in Korea, analyzes the strengths, weaknesses, opportunities, and threats (SWOT) of open government efforts for open data, freedom of information, enhanced governance with citizens, and interorganizational collaboration. Using the qualitative data from unstructured interviews with public managers and open government experts, the SWOT analysis found serious challenges around ongoing open government efforts. Open government does not come easy and cheap, but it is rather resourceful innovation that requires substantial investments in soliciting meaningful civic inputs and establishing systematic management of various efforts. This article suggests that contemporary governments should consider more realistic, practical, and tangible approaches to achieving ideals for open government.</t>
  </si>
  <si>
    <t>open government; e-government; government innovation; Government 3.0</t>
  </si>
  <si>
    <t>WOS:000360817500003</t>
  </si>
  <si>
    <t>Mouzakitis S., Papaspyros D., Petychakis M., Koussouris S., Zafeiropoulos A., Fotopoulou E., Farid L., Orlandi F., Attard J., Psarras J.</t>
  </si>
  <si>
    <t>Challenges and opportunities in renovating public sector information by enabling linked data and analytics</t>
  </si>
  <si>
    <t>Information Systems Frontiers</t>
  </si>
  <si>
    <t>10.1007/s10796-016-9687-1</t>
  </si>
  <si>
    <t>National Technical University of Athens, Iroon Polytechneiou 9, Zografou, Athens  10682, Greece; UBITECH Ltd, Thessalias 8 &amp; Etolias 10, 15231 Chalandri, Athens, Greece; Fraunhofer FOKUS, Kaiserin-Augusta-Allee 31, Berlin, 10589, Germany; University of Bonn, Regina-Pacis-Weg 3, Bonn, 53113, Germany</t>
  </si>
  <si>
    <t>Linked Data has become the current W3C recommended approach for publishing data on the World Wide Web as it is sharable, extensible, and easily re-usable. An ecosystem of linked data hubs in the Public Sector has the potential to offer significant benefits to its consumers (other public offices and ministries, as well as researchers, citizens and SMEs), such as increased accessibility and re-use value of their data through the use of web-scale identifiers and easy interlinking with datasets of other public data providers. The power and flexibility of the schema-defying Linked Data, however, is counterbalanced by inborn factors that diminish the potential for cost-effective and efficient adoption by the Public Sector. The paper analyzes these challenges in view of the current state-of-the-art in linked data technologies and proposes a technical framework that aims to hide the underlying complexity of linked data while maintaining and promoting the interlinking capabilities enabled by the Linked Data Paradigm. The paper presents the innovations behind our proposed solutions as well as their advantages, especially for the non-expert users. © 2016, Springer Science+Business Media New York.</t>
  </si>
  <si>
    <t>Analytics; Linked data; Open data; Public sector information; RDF</t>
  </si>
  <si>
    <t>2-s2.0-84983000194</t>
  </si>
  <si>
    <t>INFORM SYST FRONT</t>
  </si>
  <si>
    <t>Colombo, BA; Buck, P; Bezerra, VM</t>
  </si>
  <si>
    <t>Challenges When Using Jurimetrics in Brazil-A Survey of Courts</t>
  </si>
  <si>
    <t>FUTURE INTERNET</t>
  </si>
  <si>
    <t>10.3390/fi9040068</t>
  </si>
  <si>
    <t>[Colombo, Bruna Armonas; Buck, Pedro] Univ Prebiteriana Mackenzie, Law Sch, BR-01302907 Sao Paulo, SP, Brazil; [Bezerra, Vinicius Miana] Univ Prebiteriana Mackenzie, Informat &amp; Comp Dept, BR-01302907 Sao Paulo, SP, Brazil</t>
  </si>
  <si>
    <t>Jurimetrics is the application of quantitative methods, usually statistics, to law. An important step to implement a jurimetric analysis is to extract raw data from courts and organize that data in a way that can be processed. Most of the raw data is unstructured and written in natural language, which stands as a challenge to Computer Science experts. As it requires expertise in law, statistics, and computer science, jurimetrics is a multidisciplinary field. When trying to implement a jurimetric system in Brazil, additional challenges were identified due to the heterogeneity of the different court systems, the lack of standards, and how the open data laws in Brazil are interpreted and implemented. In this article, we present a survey of Brazilian courts in terms of readiness to implement a jurimetric system. Analyzing a sample of data, we have found, in light of Brazil's open data regulation, privacy issues and technical issues. Finally, we propose a roadmap that encompasses both technology and public policy to meet those challenges.</t>
  </si>
  <si>
    <t>jurimetrics; legal informatics; public policy; open data; computacional law; e-government</t>
  </si>
  <si>
    <t>DOAJ Gold</t>
  </si>
  <si>
    <t>WOS:000419780100015</t>
  </si>
  <si>
    <t>Choi J., Tausczik Y.</t>
  </si>
  <si>
    <t>Characteristics of collaboration in the emerging practice of open data analysis</t>
  </si>
  <si>
    <t>10.1145/2998181.2998265</t>
  </si>
  <si>
    <t>University of Maryland, College Park, MD, United States</t>
  </si>
  <si>
    <t>The democratization of data science and open government data initiatives are inspiring groups from civic hackers to data journalists to use data to address social issues. The analysis of open government data is expected to encourage citizens to participate in government as well as to improve transparency and efficiency in government processes. Through interviews and survey responses we gathered information on forty projects that involved the analysis of open data. We found that collaborations were interdisciplinary, small in scale, with low turnover, and synchronous communication. Most of the projects asked exploratory questions and made use of descriptive statistics and visualizations. We discuss how these findings contribute to an understanding of the emerging practice of open data analysis and to a broader understanding of open collaboration. © 2017 ACM.</t>
  </si>
  <si>
    <t>Coordinated action; Data analysis for social good; Open data</t>
  </si>
  <si>
    <t>2-s2.0-85014738062</t>
  </si>
  <si>
    <t>Wirtz B.W., Weyerer J.C., Rösch M.</t>
  </si>
  <si>
    <t>Citizen and Open Government: An Empirical Analysis of Antecedents of Open Government Data</t>
  </si>
  <si>
    <t>International Journal of Public Administration</t>
  </si>
  <si>
    <t>10.1080/01900692.2016.1263659</t>
  </si>
  <si>
    <t>Chair of Information and Communication Management, German University of Administrative Sciences Speyer, Speyer, Germany</t>
  </si>
  <si>
    <t>Given the lack of empirical research investigating citizens’ use of open government, this study examines the antecedents of citizens’ use of open government data. Based on technology acceptance and motivation theory, this article proposes and empirically tests a research model, applying structural equation modeling to survey data collected from 210 citizens. The findings show that ease of use, usefulness, intrinsic motivation, and Internet competence significantly determine citizens’ intention to use open government data. Overall, this study contributes to the understanding of citizens’ attitudes and behavior in the context of open government and offers implications for research and practice. © 2017 Taylor &amp; Francis Group, LLC.</t>
  </si>
  <si>
    <t>Citizen use; e-democracy; empirical analysis; open government; structural equation model</t>
  </si>
  <si>
    <t>2-s2.0-85009997135</t>
  </si>
  <si>
    <t>INT J PUBLIC ADMIN</t>
  </si>
  <si>
    <t>Desouza K.C., Bhagwatwar A.</t>
  </si>
  <si>
    <t>Citizen Apps to Solve Complex Urban Problems</t>
  </si>
  <si>
    <t>Journal of Urban Technology</t>
  </si>
  <si>
    <t>10.1080/10630732.2012.673056</t>
  </si>
  <si>
    <t>Center for Public Administration and Policy, School of Public and International Affairs, College of Architecture and Urban Studies, Virginia Tech, 1021 Prince Street, Suite 100, Alexandria, VA 22314, United States; Indiana University's, Kelley School of Business, United States</t>
  </si>
  <si>
    <t>Tackling complex urban problems requires us to examine and leverage diverse sources of information. Today, cities capture large amounts of information in real-time. Data are captured on transportation patterns, electricity and water consumption, citizen use of government services (e.g., parking meters), and even on weather events. Through open data initiatives, government agencies are making information available to citizens. In turn, citizens are building applications that exploit this information to solve local urban problems. Citizens are also building platforms where they can share information regarding government services. Information that was previously unavailable is now being used to gauge quality of services, choose services, and report illegal and unethical behaviors (e.g., requesting bribes). To the best of our knowledge, this is the first paper to examine the range of citizen applications ("citizen apps") targeting urban issues and to address their effects on urban planning, decision-making, problem solving, and governance. We examine citizen apps that address a wide range of urban issues from those that solve public transportation challenges to those that improve the management of public utilities and services and even public safety. © 2012 Copyright The Society of Urban Technology.</t>
  </si>
  <si>
    <t>applications; citizen apps; citizen engagement; information; information systems; innovation; open data; urban apps; Urban governance</t>
  </si>
  <si>
    <t>2-s2.0-84870620108</t>
  </si>
  <si>
    <t>J URBAN TECHNOL</t>
  </si>
  <si>
    <t>Gascó-Hernández M., Martin E.G., Reggi L., Pyo S., Luna-Reyes L.F.</t>
  </si>
  <si>
    <t>Part F128275</t>
  </si>
  <si>
    <t>Purwanto A., Zuiderwijk A., Janssen M.</t>
  </si>
  <si>
    <t>Citizen engagement in an open election data initiative: A case study of Indonesian's "Kawal Pemilu"</t>
  </si>
  <si>
    <t xml:space="preserve"> a62</t>
  </si>
  <si>
    <t>10.1145/3209281.3209305</t>
  </si>
  <si>
    <t>Delft University of Technology, Delft, South Holland, Netherlands</t>
  </si>
  <si>
    <t>Citizen engagement is key to the successful and sustainable use of Open Government Data (OGD), involving multiple activities ranging from the retrieval and conversion of raw data to OGD based applications, to the use of these applications to solve societal problems. However, there is a lack of insight into what drives citizens to engage in OGD initiatives. Such insight helps inform policymakers in stimulating and improving the engage ability of an OGD program. This study aims to identify factors that influence why citizens engage in OGD initiatives. To attain this objective, we conducted a single case study of citizen engagement in an open election data initiative in Indonesia. Our study shows that social altruism as an intrinsic motivation is a strong driver for citizens to start and continue engaging with open election data. Low data quality appeared not to hinder citizens from engaging in the OGD initiative; in contrast, it can lead to more engagement. Election is typically concerning with political participation, yet trust and political efficacy factors only marginally influenced citizen engagement in our case study. The case shows that, in a time-critical situation where potential social conflicts were seen to threaten the citizens' lives, collective actions are enabled by the availability of OGD. We draw some key lessons learnt for policymakers to enhance OGD engage ability. Further research is needed to examine whether factors found in this particular case also apply in different settings. © 2018 is held by the owner/author(s).</t>
  </si>
  <si>
    <t>Case study; Citizen engagement; Development; Election; Indonesia; Open data; Open government data</t>
  </si>
  <si>
    <t>2-s2.0-85049046703</t>
  </si>
  <si>
    <t>Meijer, A; Potjer, S</t>
  </si>
  <si>
    <t>Citizen-generated open data: An explorative analysis of 25 cases</t>
  </si>
  <si>
    <t>10.1016/j.giq.2018.10.004</t>
  </si>
  <si>
    <t>[Meijer, Albert] Univ Utrecht, Sch Governance, Bijlhouwerstr 6, NL-3511 ZC Utrecht, Netherlands; [Potjer, Suzanne] Univ Utrecht, Urban Futures Studio, Heidelberglaan 8,Room 043, NL-3584 CS Utrecht, Netherlands</t>
  </si>
  <si>
    <t>Citizen-generated open data is the data that individuals consciously generate and that are openly available for use in the public domain. The promise of citizen generated data is that it generates a basis for public governance. We conducted an explorative comparative case study research of 25 cases in different countries to enhance our understanding of this multi-actor collaboration and mapped the variation in (1) citizen motivations to generate data, (2) the organization of data intermediaries and (3) influence on public governance. We found that citizen-generated data can indeed provide better information for public governance but, at the same time, citizen-generated data can also be used to challenge current positions and power structures. The contribution of citizen-generated data to public governance should thus be understood in terms of both collaboration and contestation.</t>
  </si>
  <si>
    <t>WOS:000452578100009</t>
  </si>
  <si>
    <t>Sieber R.E., Johnson P.A.</t>
  </si>
  <si>
    <t>Civic open data at a crossroads: Dominant models and current challenges</t>
  </si>
  <si>
    <t>10.1016/j.giq.2015.05.003</t>
  </si>
  <si>
    <t>Department of Geography, McGill University, 805 Sherbrooke Street West, Montreal, QC  H3A 0B9, Canada; School of Environment, McGill University, 805 Sherbrooke Street West, Montreal, QC  H3A 0B9, Canada; School of Computer Science, McGill University, 805 Sherbrooke Street West, Montreal, QC  H3A 0B9, Canada; Department of Geography and Environmental Management, University of Waterloo, 200 University Avenue West, Waterloo, ON  N2L 3G1, Canada</t>
  </si>
  <si>
    <t>As open data becomes more widely provided by government, it is important to ask questions about the future possibilities and forms that government open data may take. We present four models of open data as they relate to changing relations between citizens and government. These models include; a status quo 'data over the wall' form of government data publishing, a form of 'code exchange', with government acting as an open data activist, open data as a civic issue tracker, and participatory open data. These models represent multiple end points that can be currently viewed from the unfolding landscape of government open data. We position open data at a crossroads, with significant concerns of the conflicting motivations driving open data, the shifting role of government as a service provider, and the fragile nature of open data within the government space. We emphasize that the future of open data will be driven by the negotiation of the ethical-economic tension that exists between provisioning governments, citizens, and private sector data users. © 2015 Elsevier Inc..</t>
  </si>
  <si>
    <t>Data provision; Data sharing; Open data; Open government; Participatory</t>
  </si>
  <si>
    <t>2-s2.0-84938284974</t>
  </si>
  <si>
    <t>27-30-May-2015</t>
  </si>
  <si>
    <t>Lisjak J., Schade S., Kotsev A.</t>
  </si>
  <si>
    <t>Closing data gaps with citizen science? Findings from the Danube Region</t>
  </si>
  <si>
    <t>ISPRS International Journal of Geo-Information</t>
  </si>
  <si>
    <t>10.3390/ijgi6090277</t>
  </si>
  <si>
    <t>City of Požega, Department for Communal System and Management, Požega, HR-34000, Croatia; European Commission, Joint Research Centre, Digital Economy Unit, Ispra, 21027, Italy</t>
  </si>
  <si>
    <t>Although data is increasingly shared online and accessible for re-use, we still witness heterogeneous coverage of thematic areas and geographic regions. This especially becomes an issue when data is needed for large territories and including different nations, as, for example, required to support macro-regional development policies. Once identified, data gaps might be closed using different approaches. Existing-but so far non accessible-data might be made available; new public sector information could be gathered; or data might be acquired from the private sector. Our work explores a fourth option: closing data gaps with direct contributions from citizen (Citizen Science). This work summarizes a particular case study that was conducted in 2016 in the Danube Region. We provide a gap analysis over an existing macro-regional data infrastructure, and examine potential Citizen Science approaches that might help to close these gaps. We highlight already existing Citizen Science projects that could address a large part of the identified gaps, and suggest one particular new application in order to indicate how a-so far uncovered-gap might be approached. This new application addresses bioenergy as a particular field of the circular economy. On this basis we discuss the emerging opportunities and challenges for this particular way of public participation in regional development policy. We close by highlighting areas for future research. © 2017 by the Author.</t>
  </si>
  <si>
    <t>Citizen science; Danube region; Data gaps; European Union strategy for the Danube region; Spatial data infrastructures</t>
  </si>
  <si>
    <t>2-s2.0-85029316298</t>
  </si>
  <si>
    <t>Metzger S., Hose K., Schenkel R.</t>
  </si>
  <si>
    <t>Colledge: A vision of collaborative knowledge networks</t>
  </si>
  <si>
    <t>10.1145/2494068.2494069</t>
  </si>
  <si>
    <t>Max Planck Institute for Informatics, Saarbrücken, Germany; Saarland University, MPI Informatics, Saarbrücken, Germany</t>
  </si>
  <si>
    <t>More and more semantic information has become available as RDF data recently, with the linked open data cloud as a prominent example. However, participating in the Semantic Web is cumbersome. Typically several steps are involved in using semantic knowledge. Information is first acquired, e.g. by information extraction, crowd sourcing or human experts. Then ontologies are published and distributed. Users may apply reasoning and otherwise modify their local ontology instances. However, currently these steps are treated separately and although each involves human effort, nearly no synergy effect is used and it is also mostly a one way process, e.g. user feedback hardly flows back into the main ontology version. Similarly, user cooperation is low. While there are approaches alleviating some of these limitations, e.g. extracting information at query time, personalizing queries, and integration of user feedback, this work combines all the pieces envisioning a social knowledge network that enables collaborative knowledge generation and exchange. Each aforementioned step is seen as a particular implementation of a network node responding to knowledge queries in its own way, e.g. by extracting it, applying reasoning or asking users, and learning from knowledge exchanged with neighbours. Original knowledge as well as user feedback is distributed over the network based on similar trust and provenance mechanisms. The extended query language we call for also allows for personalization. © 2012 ACM.</t>
  </si>
  <si>
    <t>2-s2.0-84883677240</t>
  </si>
  <si>
    <t>Coyle K., Silvello G., Tammaro A.M.</t>
  </si>
  <si>
    <t>Comparing methodologies: Linked open data and digital libraries</t>
  </si>
  <si>
    <t>18-19-September-2015</t>
  </si>
  <si>
    <t>10.1145/2802612.2802615</t>
  </si>
  <si>
    <t>Library Consultant, Italy; Department of Information Engineering, University of Padova, Via Gradenigo 6/a, Padova, Italy; Department of Information Engineering, University of Parma, Parco Area delle Scienze 181/a, Parma, Italy</t>
  </si>
  <si>
    <t>This paper reports the outcomes of the conversation moderated by Anna Maria Tammaro, which took place in Bologna during the third AIUCD (Associazione per l'Informatica Umanistica e la Cultura Digitale) conference, between Karen Coyle and Gianmaria Silvello about convergences and divergences of Cultural Heritage (CH) and Computer Science (CS) communities about digital libraries and the Linked Open Data (LOD) paradigm. The conversation has been stimulated in the context of the community of Digital Humanities (DH) scholars, in order to actively engaging them in the linked open data and digital libraries services. The LOD paradigm is a promising technology not only for opening up digital libraries resources, but also for augmenting the discoverability, re-use, enrichment and sharing of their resources on the Web. For the digital libraries LOD can represent a quite significant shift from a "closed paradigm" where the domain expert (e.g the librarian) has the control of the resources to an "open paradigm" where the resources are free to circulate and evolve "without" explicit control of domain experts. In this paper we report some existing positive experiences of integration of the LOD paradigm in the digital library context where the LOD has been used as a publishing paradigm. We also discuss some limitations of the current approach by presenting some open problems that should be investigated to fully realize the LOD paradigm potentialities. © 2014 ACM.</t>
  </si>
  <si>
    <t>Digital Libraries; Linked Open Data</t>
  </si>
  <si>
    <t>2-s2.0-84958698857</t>
  </si>
  <si>
    <t>Michener G., Ritter O.</t>
  </si>
  <si>
    <t>COMPARING RESISTANCE TO OPEN DATA PERFORMANCE MEASUREMENT: PUBLIC EDUCATION IN BRAZIL AND THE UK</t>
  </si>
  <si>
    <t>Public Administration</t>
  </si>
  <si>
    <t>10.1111/padm.12293</t>
  </si>
  <si>
    <t>Gregory Michener and Otavio Ritter are at the Brazilian School of Public and Business Administration (EBAPE), Fundacao Getulio Vargas, Rio de Janeiro, Brazil</t>
  </si>
  <si>
    <t>Much is known about governmental resistance to disclosure laws, less so about multi-stakeholder resistance to open data. This study compares open data initiatives within the primary and secondary school systems of Brazil and the UK, focusing on stakeholder resistance and corresponding policy solutions. The analytical framework is based on the ‘Three-Ps’ of open data resistance to performance metrics, corresponding to professional, political, and privacy-related concerns. Evidence shows that resistance is highly nuanced, as stakeholders alternately serve as both principals and agents. School administrators, for example, are simultaneously principals to service providers and teachers, and at once agents to parents and politicians. Relying on a different systems comparison, in-depth interviews, and newspaper content analyses, we find that similar stakeholders across countries demonstrate strikingly divergent levels of resistance. In overcoming stakeholder resistance – across socioeconomic divides – context conscientious ‘data-informed’ evaluations may promote greater acceptance than narrowly ‘data-driven’ performance measurements. © 2016 John Wiley &amp; Sons Ltd</t>
  </si>
  <si>
    <t>2-s2.0-85005893707</t>
  </si>
  <si>
    <t>PUBLIC ADMIN</t>
  </si>
  <si>
    <t>Kubler, S; Robert, J; Neumaier, S; Umbrich, J; Le Traon, Y</t>
  </si>
  <si>
    <t>Comparison of metadata quality in open data portals using the Analytic Hierarchy Process</t>
  </si>
  <si>
    <t>10.1016/j.giq.2017.11.003</t>
  </si>
  <si>
    <t>[Kubler, Sylvain] Univ Lorraine, CRAN, UMR 7039, Campus Sci,BP 70239, F-54506 Vandoeuvre Les Nancy, France; [Kubler, Sylvain] CNRS, CRAN, UMR 7039, Vandoeuvre Les Nancy, France; [Robert, Jerermy; Le Traon, Yves] Univ Luxembourg, Interdisciplinary Ctr Secur Reliabil &amp; Trust, 4 Rue Alphonse Weicker, L-2721 Luxembourg, Luxembourg; [Neumaier, Sebastian; Umbrich, Juergen] Vienna Univ Econ &amp; Business, Inst Informat Business, Welthandelspl 1, A-1020 Vienna, Austria</t>
  </si>
  <si>
    <t>The quality of metadata in open data portals plays a crucial role for the success of open data. E-government, for example, have to manage accurate and complete metadata information to guarantee the reliability and foster the reputation of e-government to the public. Measuring and comparing the quality of open data is not a straightforward process because it implies to take into consideration multiple quality dimensions whose quality may vary from one another, as well as various open data stakeholders - who depending on their role/needs - may have different preferences regarding the dimensions' importance. To address this Multi-Criteria Decision Making (MCDM) problem, and since data quality is hardly considered in existing e-government models, this paper develops an Open Data Portal Quality (ODPQ) framework that enables end-users to easily and in real-time assess/rank open data portals. From a theoretical standpoint, the Analytic Hierarchy Process (AHP) is used to integrate various data quality dimensions and end-user preferences. From a practical standpoint, the proposed framework is used to compare over 250 open data portals, powered by organizations across 43 different countries. The findings of our study reveals that today's organizations do not pay sufficient heed to the management of datasets, resources and associated metadata that they are currently publishing on their portal.</t>
  </si>
  <si>
    <t>Open data; E-government; Data quality; Analytic Hierarchy Process; Multi-criteria decision making; Decision support system</t>
  </si>
  <si>
    <t>WOS:000428361900002</t>
  </si>
  <si>
    <t>Viscusi G., Spahiu B., Maurino A., Batini C.</t>
  </si>
  <si>
    <t>Compliance with open government data policies: An empirical assessment of Italian local public administrations</t>
  </si>
  <si>
    <t>10.3233/IP-140338</t>
  </si>
  <si>
    <t>EPFL-CDM-CSI, Odyssea, Station 5, Lausanne, CH-1015, Switzerland; University of Milano-Bicocca, Milano, Italy</t>
  </si>
  <si>
    <t>Open government is emerging as a core issue for increasing, on the one hand, participation of citizens, and, on the other hand, accountability, transparency, and the capability of delivering digital services by Public Administrations, with a consequent interest into public and social value as final outcomes. However, most of the open government initiatives actually concern the provision of public data under an open license and in an open and accessible format. From a policy as well as from a research point of view, open government raises a set of questions about how to manage and evaluate their quality, also considering the compliance with enforced legal frameworks, if any available focused specifically on open government issues. Thus, the paper discusses a quality-based framework for open government data compliance assessment, made up of quality dimensions and a set of criteria contributing to the measurement of a compliance index. The framework is then applied for the evaluation of the open government data initiatives of a sample of local public administration in Italy. © 2014 - IOS Press and the authors. All rights reserved.</t>
  </si>
  <si>
    <t>Alignment policy and ICT strategy; Open government data; Transparency</t>
  </si>
  <si>
    <t>2-s2.0-84919413337</t>
  </si>
  <si>
    <t>Estermann, B; Fraefel, M; Neuroni, AC; Vogel, J</t>
  </si>
  <si>
    <t>Conceptualizing a national data infrastructure for Switzerland</t>
  </si>
  <si>
    <t>10.3233/IP-170033</t>
  </si>
  <si>
    <t>[Estermann, Beat; Fraefel, Marianne; Neuroni, Alessia C.; Vogel, Juergen] Bern Univ Appl Sci, Bern, Switzerland</t>
  </si>
  <si>
    <t>A national data infrastructure (NDI) provides data, data-related services and guidelines for the re-use of data to individuals and organizations. It facilitates efficient sharing of data, supports new business models, and is thus a key enabler for the digital economy, open research, societal collaboration and political processes. While several European countries have taken steps to set up data infrastructures cutting across institutional silos, approaches vary, and there is no common understanding of what a NDI exactly comprises. In Switzerland, activities are still at a conceptual stage. In order to foster a shared vision of what a NDI is about, stakeholder interviews were carried out with representatives of public administration, research, civil society, and the private sector. There is broad consensus among key stakeholders that a NDI is to be conceived as a nationwide distributed technical infrastructure allowing the sharing of data, based on predefined rules. Our findings also suggest that the notion of a NDI should be approached from four perspectives: a big data, a base register, an open data, and a mydata perspective. For its implementation, effective coordination across several dimensions (ethical, legal, political, economical, organizational, semantical, and technical) is crucial, which calls for a truly multidisciplinary approach.</t>
  </si>
  <si>
    <t>National data infrastructure; big data; open data; linked data; infrastructure resources</t>
  </si>
  <si>
    <t>WOS:000457220600004</t>
  </si>
  <si>
    <t>Hivon J., Titah R.</t>
  </si>
  <si>
    <t>Conceptualizing citizen participation in open data use at the city level</t>
  </si>
  <si>
    <t>10.1108/TG-12-2015-0053</t>
  </si>
  <si>
    <t>Department of Information Systems, HEC Montréal, Montréal, Canada</t>
  </si>
  <si>
    <t>Purpose: Open data initiatives represent a critical pillar of smart cities’ strategies but remain insufficiently and poorly understood. This paper aims to advance a conceptualization of citizen participation and investigates its effect on open data use at the municipal level. Design/methodology/approach: Based on 14 semi-structured interviews with citizens involved in open data projects within the city of Montréal (Canada), the paper develops a research model linking the multidimensional construct of citizen participation with initial use of open data in municipalities. Findings: The study shows that citizen participation is a key contributor to the use of open data through four distinct categories of participation, namely, hands-on activities, greater responsibility, better communication and improved relations between citizens and the open data portal development team. While electronic government research often views open data implementation as a top-down project, the current study demonstrates that citizens are central to the success of open data initiatives and shows how their role can be effectively leveraged across various dimensions of participation. Originality/value: This paper proposes a conceptualization of citizen participation on open data use at the municipal level. Citizen participation is a found to be a key contributor to the use of open data through four distinct categories of participation, namely, hands-on activities, greater responsibility, better communication and improved relations between citizens and the open data portal development team. This paper demonstrates the critical role of citizen participation in open government. © 2017, © Emerald Publishing Limited.</t>
  </si>
  <si>
    <t>Citizen participation; Electronic government; Open date; Smart cities</t>
  </si>
  <si>
    <t>2-s2.0-85018720188</t>
  </si>
  <si>
    <t>Ruijer E., Grimmelikhuijsen S., Hogan M., Enzerink S., Ojo A., Meijer A.</t>
  </si>
  <si>
    <t>Connecting societal issues, users and data. Scenario-based design of open data platforms</t>
  </si>
  <si>
    <t>10.1016/j.giq.2017.06.003</t>
  </si>
  <si>
    <t>Utrecht University, School of Governance, Netherlands; National University of Ireland, Galway, Ireland</t>
  </si>
  <si>
    <t>Governments around the world make their data available through platforms but, disappointingly, the use of this data is lagging behind. This problem has been recognized in the literature and to facilitate use of open datasets, scholars have focused on identifying general user requirements for open data platform design. This approach however fails to take into account the variation of open data practices and specific contexts of usage. This study, therefore, argues that next to general requirements: we also need to collect context-specific user requirements for open data platforms. We take different societal issues as the starting point for open data platform design. To illustrate the value of this context-specific approach, we apply scenario-based design methodology in the Province of Groningen in The Netherlands. The results show that different scenarios result partly in similar but also partly in different user requirements, leading to a deeper and richer understanding of user requirements. We conclude that a context-specific approach thereby connecting data, users and societal issues can be used to guide government agencies and designers in efforts to develop open data platforms that actually meet the needs of citizens. © 2017 Elsevier Inc.</t>
  </si>
  <si>
    <t>Open data platform; Scenario-based design; Societal issues; User requirements</t>
  </si>
  <si>
    <t>2-s2.0-85021821522</t>
  </si>
  <si>
    <t>Link, GJP; Lumbard, K; Conboy, K; Feldman, M; Feller, J; George, J; Germonprez, M; Goggins, S; Jeske, D; Kiely, G; Schuster, K; Willis, M</t>
  </si>
  <si>
    <t>Contemporary Issues of Open Data in Information Systems Research: Considerations and Recommendations</t>
  </si>
  <si>
    <t>COMMUN ASSOC INF SYS</t>
  </si>
  <si>
    <t>[Link, Georg J. P.; Germonprez, Matt] Univ Nebraska, Omaha, NE 68182 USA; [Conboy, Kieran] NUI Galway, Informat Syst, Galway, Ireland; [Feller, Joseph] Univ Coll Cork, Cork Univ, Sch Business, Informat Syst, Cork, Ireland; [Schuster, Kristen] Kings Coll London, Dept Digital Humanities, Digital Curat, London, England; [Feldman, Michael] Univ Zurich, Doctoral Studies Comp Sci, Zurich, Switzerland; [George, Jordana] Baylor Univ, Informat Syst, Doctoral Studies, Waco, TX 76798 USA; [Goggins, Sean] Univ Missouri, Dept Comp Sci, Columbia, MO 65211 USA; [Willis, Matt] Oxford Internet Inst, Oxford, England; [Lumbard, Kevin] Univ Nebraska, Informat Technol, Omaha, NE 68182 USA; [Conboy, Kieran] NUI Galway, Lero Irish Software Res Ctr, Galway, Ireland; [Jeske, Debora] Univ Coll Cork, Work &amp; Org Psychol, Cork, Ireland</t>
  </si>
  <si>
    <t>Researchers, governments, and funding agencies are calling on research disciplines to embrace open data-data that anyone can access and use. They have done so based on the premise that research efforts can draw and generate several benefits from open data because it might provide further insight and enable individuals to replicate and extend current knowledge in different contexts. These potential benefits, coupled with a global push towards open data policies, bring open data into the agenda of research disciplines, which includes information systems (IS). In this paper, we respond to these developments as follows. We outline themes in the ongoing discussion around open data in the IS discipline. The themes fall into two clusters: 1) the motivation for open data includes themes of mandated sharing, benefits to the research process, extending the life of research data, and career impact; and 2) the implementation of open data includes themes of governance, socio-technical system, standards, data quality, and ethical considerations. In this paper, we outline the findings from a pre-ICIS 2016 workshop on the topic of open data. The workshop discussion confirmed themes and identified issues that require attention in terms of the approaches that IS researchers currently use. The IS discipline offers a unique knowledge base, tools, and methods that can advance open data across disciplines. Based on our findings, we provide suggestions on how IS researchers can drive the open data conversation. Further, we provide advice for adopting and establishing procedures and guidelines for archiving, evaluating, and using open data.</t>
  </si>
  <si>
    <t>Open Data; Open Research Data; Open Scientific Data; Open Data in Research; Data Sharing; Open Access to Data; Open Science</t>
  </si>
  <si>
    <t>WOS:000414858200025</t>
  </si>
  <si>
    <t>Pizzicannella R.</t>
  </si>
  <si>
    <t>Co-production and open data: The right mix for public service effectiveness?</t>
  </si>
  <si>
    <t>DigitPA, National Agency for IT in Public Administration, Italy</t>
  </si>
  <si>
    <t>Effectiveness of public services is considered a relevant issue in the EU policy agenda and among leading practitioners. Current methods in measuring public service effectiveness are mainly based on evaluating "proxies", such as reduction of administrative burden and customer satisfaction, which do not really reflect the issue of effectiveness. In this paper the concepts of co-production and open data are presented and discussed with respect to their relevance to public service effectiveness. The two concepts (and the correspondent practices) share the belief that a high level of involvement of citizens is needed to ensure better services, opening up new perspective when effectiveness of public services is concerned. The objective of the paper is to identify a number of issues to be investigated in future research to provide mechanisms and models for more effective public service delivery.</t>
  </si>
  <si>
    <t>Co-production; Effectiveness; Open data; Public services</t>
  </si>
  <si>
    <t>2-s2.0-84870879577</t>
  </si>
  <si>
    <t>Harrison, TM; Pardo, TA; Cook, M</t>
  </si>
  <si>
    <t>Creating Open Government Ecosystems: A Research and Development Agenda</t>
  </si>
  <si>
    <t>10.3390/fi4040900</t>
  </si>
  <si>
    <t>[Harrison, Teresa M.] SUNY Albany, Dept Commun, Albany, NY 12222 USA; [Pardo, Theresa A.; Cook, Meghan] SUNY Albany, Ctr Technol Govt, Albany, NY 12222 USA</t>
  </si>
  <si>
    <t>In this paper, we propose to view the concept of open government from the perspective of an ecosystem, a metaphor often used by policy makers, scholars, and technology gurus to convey a sense of the interdependent social systems of actors, organizations, material infrastructures, and symbolic resources that can be created in technology-enabled, information-intensive social systems. We use the concept of an ecosystem to provide a framework for considering the outcomes of a workshop organized to generate a research and development agenda for open government. The agenda was produced in discussions among participants from the government (at the federal, state, and local levels), academic and civil sector communities at the Center for Technology in Government (CTG) at the University at Albany, SUNY in April 2011. The paper begins by discussing concepts central to understanding what is meant by an ecosystem and some principles that characterize its functioning. We then apply this metaphor more directly to government, proposing that policymakers engage in strategic ecosystems thinking, which means being guided by the goal of explicitly and purposefully constructing open government ecosystems. From there, we present the research agenda questions essential to the development of this new view of government's interaction with users and organizations. Our goal is to call attention to some of the fundamental ways in which government must change in order to evolve from outdated industrial bureaucratic forms to information age networked and interdependent systems.</t>
  </si>
  <si>
    <t>Web 2.0; Government 2.0; open government; open data; open data ecosystem; open government ecosystem</t>
  </si>
  <si>
    <t>WOS:000215326100003</t>
  </si>
  <si>
    <t>Bonatsos A., Middleton L., Melas P., Sabeur Z.</t>
  </si>
  <si>
    <t>Crime Open Data Aggregation and Management for the Design of Safer Spaces in Urban Environments</t>
  </si>
  <si>
    <t>10.1007/978-3-642-41151-9_30</t>
  </si>
  <si>
    <t>University of Southampton IT Innovation Centre, United Kingdom</t>
  </si>
  <si>
    <t>This paper describes the major research and development activities which have been achieved so far since the launch of the DESURBS project (www.desurbs.eu) in 2011. The project focuses on the development of a Decision-Support System Portal (DSSP) which integrates information, data and software modules representing city assets, hazards and processing models that simulate exposures to risks and potential compromise to safety and security. The use of the DSSP will aid the design of safer and more resilient urban spaces. Specifically, it provides security related scenarios with contextual information to support various types of users who specialise in urban spatial design and planning. The DSSP is a web enabled system which is also adapted to mobile devices usage. It is supported with geographic maps and visualised aggregated data from a number of heterogeneous sources. A responsive web design which adapts to the resolution of smart mobile devices has also been achieved. That is, low powered mobiles can still provide map oriented data in a responsive fashion, while using multiple platforms (Android and iOS currently). The first DSSP prototype employs the United Kingdom crime statistics feed of year 2012 and analyses crime trends in 13 English Cities (including Greater London) which are distributed into four major-regions. The DSSP displays raw crime data via a marker on a map, while they are aggregated under specific crime type threads and visualised as "heat maps". The specific visualisations are aligned to the various administrative regions such as neighbourhoods, catchments and postcodes. It also allows users to explore historical crime trends for a region over time, where crime statistics are contrasted. The scalability of the DSSP was also tested under increasingly large datasets and numbers of users, with tested loads on the map server and the main Django user application. The difference in speed between the mobile and desktop interfaces for a defined set of tasks using the application shall also be performed and presented in the near future. © IFIP International Federation for Information Processing 2013.</t>
  </si>
  <si>
    <t>data visualisation; decision-support; mobile applications; Smart Cities; urban crime; urban safety; web-enablement</t>
  </si>
  <si>
    <t>2-s2.0-84884647641</t>
  </si>
  <si>
    <t>Yang, DQ; Heaney, T; Tonon, A; Wang, LY; Cudre-Mauroux, P</t>
  </si>
  <si>
    <t>CrimeTelescope: crime hotspot prediction based on urban and social media data fusion</t>
  </si>
  <si>
    <t>WORLD WIDE WEB</t>
  </si>
  <si>
    <t>10.1007/s11280-017-0515-4</t>
  </si>
  <si>
    <t>[Yang, Dingqi; Heaney, Terence; Tonon, Alberto; Cudre-Mauroux, Philippe] Univ Fribourg, Dept Comp Sci, eXascale Infolab, Bd Perolles 90, CH-1700 Fribourg, Switzerland; [Wang, Leye] Hong Kong Univ Sci &amp; Technol, Dept Comp Sci &amp; Engn, Kowloon, Hong Kong, Peoples R China</t>
  </si>
  <si>
    <t>Crime is a complex social issue impacting a considerable number of individuals within a society. Preventing and reducing crime is a top priority in many countries. Given limited policing and crime reduction resources, it is often crucial to identify effective strategies to deploy the available resources. Towards this goal, crime hotspot prediction has previously been suggested. Crime hotspot prediction leverages past data in order to identify geographical areas susceptible of hosting crimes in the future. However, most of the existing techniques in crime hotspot prediction solely use historical crime records to identify crime hotspots, while ignoring the predictive power of other data such as urban or social media data. In this paper, we propose CrimeTelescope, a platform that predicts and visualizes crime hotspots based on a fusion of different data types. Our platform continuously collects crime data as well as urban and social media data on the Web. It then extracts key features from the collected data based on both statistical and linguistic analysis. Finally, it identifies crime hotspots by leveraging the extracted features, and offers visualizations of the hotspots on an interactive map. Based on real-world data collected from New York City, we show that combining different types of data can effectively improve the crime hotspot prediction accuracy (by up to 5.2%), compared to classical approaches based on historical crime records only. In addition, we demonstrate the usability of our platform through a System Usability Scale (SUS) survey on a full prototype of CrimeTelescope.</t>
  </si>
  <si>
    <t>Crime prediction; Data fusion; Urban open data; Social media</t>
  </si>
  <si>
    <t>WOS:000442231700006</t>
  </si>
  <si>
    <t>De Freitas J.L., Moron M.A.M., Pereira G.V.</t>
  </si>
  <si>
    <t>Critical study of the e-participation, transparency and open data in South America [Estudo Crítico da E-participação, Transparência e Dados Abertos na América do Sul]</t>
  </si>
  <si>
    <t>AMCIS 2016: Surfing the IT Innovation Wave - 22nd Americas Conference on Information Systems</t>
  </si>
  <si>
    <t>Pontifícia Universidade Católica do Rio, Grande do Sul, Brazil</t>
  </si>
  <si>
    <t>Open Government acts through participation, electronic participation, transparency, accountability and open data. In order to understand the phenomenon, this study addresses two case studies: Digital Cabinet, from Brazil, and Uruguayan Open Government Program. Aiming at increasing the debate, the Theory of Communicative Action is used to interpret and discuss the data collected. The objective of this research is to study and to compare the Digital Cabinet and Uruguayan Open Government programs based in the different segments of society&amp;#39;s speeches through the Theory of Communicative Action. The evidences show that electronic participation is the Digital Cabinet&amp;#39;s strength and transparency, along with accountability and open data, are the highlight of the Uruguayan program. The study suggests the expansion of research to other countries in South America, in order to portray the status quo of open government on the continent.</t>
  </si>
  <si>
    <t>English; Spanish</t>
  </si>
  <si>
    <t>2-s2.0-84987622591</t>
  </si>
  <si>
    <t>Sayogo D.S., Yuli S.B.C.</t>
  </si>
  <si>
    <t>Critical success factors of open government and open data at local government level in Indonesia</t>
  </si>
  <si>
    <t>International Journal of Electronic Government Research</t>
  </si>
  <si>
    <t>10.4018/IJEGR.2018040103</t>
  </si>
  <si>
    <t>University of Muhammadiyah Malang, Malang, Indonesia</t>
  </si>
  <si>
    <t>This article explores the complexity of open government and open data implementation from the perspective of local government in developing countries by addressing the challenges, success factors, lesson learned and the indicators of success. Using focus group discussions and in-depth interviews with public managers and other actors at the Bojonegoro regency, this study found five major challenges to open government and data, namely: a) the misappropriation and misused of the data, b) limitedness of technological capabilities, c) ensuring data credibility, d) the availability of information policy to govern openness, and e) maintaining public involvement and enthusiasm. The authors also identified four critical success factors driving the success of open government and data: a) collaboration between government, academics, private entities and general public, b) the openness of government office to accept criticism and suggestion, c) the accommodating leaders, and d) the commitment of government agencies to engage in open government and open data. Copyright © 2018, IGI Global. Copying or distributing in print or electronic forms without written permission of IGI Global is prohibited.</t>
  </si>
  <si>
    <t>Challenges; Critical success factors; Indonesia; Local government; Open data; Open government</t>
  </si>
  <si>
    <t>2-s2.0-85052550313</t>
  </si>
  <si>
    <t>Rudmark D., Arnestrand E., Avital M.</t>
  </si>
  <si>
    <t>Crowdpushing: The flip side of crowdsourcing</t>
  </si>
  <si>
    <t>ECIS 2012 - Proceedings of the 20th European Conference on Information Systems</t>
  </si>
  <si>
    <t>University of Borås, Viktoria Institute, Sweden; Viktoria Institute, Sweden; Copenhagen Business School, Denmark</t>
  </si>
  <si>
    <t>Activities and initiatives of co-creation are traditionally seen as a way for organizations to gain value through the involvement of certain actors in their environment. We notice an implicit assumption in current theoretical conceptualizations that co-creation is initiated and driven exclusively by organizations. However, it appears that co-creation activities may also be driven by third-party actors outside organizations. Based on interviews and secondary data from a public transport company in Stockholm, Sweden, we noticed that third party developers of services, that gained a large and diverse user base, were driving co-creation activities with the respective organization. Subsequently, based on our findings, we introduce the term " crowdpushing" to denote externally driven co-creation activities and frame four propositions to describe how co-creation activities are motivated and driven. Our findings contribute to a broader understanding of co-creation and have implications for its design and deployment.</t>
  </si>
  <si>
    <t>Co-creation; Crowdpushing; Innovation; Open Data; Public transport; Third Party Development</t>
  </si>
  <si>
    <t>2-s2.0-84905758035</t>
  </si>
  <si>
    <t>Siebenlist T., Mainka A.</t>
  </si>
  <si>
    <t>Culture of openness: The beginning of open government in municipalities in Germany</t>
  </si>
  <si>
    <t xml:space="preserve"> a59</t>
  </si>
  <si>
    <t>10.1145/3209281.3209365</t>
  </si>
  <si>
    <t>Department of Information Science, Heinrich Heine University, Düsseldorf, Germany</t>
  </si>
  <si>
    <t>Open government and open government data are not new ideas but its implementation is still in its infancies. Germany has entered the Open Government Partnership in 2016. According to a regional agreement of the federal state North Rhine-Westphalia - the federal state with the highest population in Germany - the open exchange of best practice examples and improvement of open government development is anticipated. Based on an expert questionnaire and web content analysis we will present a case study on the current development of open government in North Rhine-Westphalia and discuss the potential for the future. We focus on the current understanding of open government to obtain insights if there is a common understanding or if there are different views. Furthermore, we consider the status regarding the realization of open government and expectations of future open government cooperation. Based on the results we propose four pillars of maturity that could be defined towards an open municipality. These pillars will be a part of a comprehensive framework for the adoption and implementation of open government at the municipal level. © 2018 is held by the owner/author(s).</t>
  </si>
  <si>
    <t>Case study; Germany; Open data; Open government; Transparency</t>
  </si>
  <si>
    <t>2-s2.0-85049021640</t>
  </si>
  <si>
    <t>Molinari F., Concilio G.</t>
  </si>
  <si>
    <t>Culture, motivation and advocacy: Relevance of psycho social aspects in public data disclosure</t>
  </si>
  <si>
    <t>Part F129463</t>
  </si>
  <si>
    <t>Department of Architecture and Urban Studies, Politecnico di Milano, Italy</t>
  </si>
  <si>
    <t>This single-case study reports about the early lessons learnt from an ongoing exercise of public data disclosure and utilization in the City of Milan, run under the umbrella of a EU funded project. An urban living lab is being conceived of and activated by the initiative of Politecnico di Milano and with the involvement of both local government and civil society actors on a peer level. The global aim of the lab is to identify and promote meaningful value chains for the opening of Municipality datasets, keeping an eye on both economic and societal value creation, thus addressing some of the known limitations of the first wave of data disclosure policies worldwide. Instrumentally, the organization of challenge driven Hackathon events - with a pre-hack and a post-hack phase added to each - helps finalize actions and mobilize resources. However, beneath the surface of an apparently non-controversial initiative, several currents and eddies are observed and worth noting, which we suspect are recurrent in similar cases. In this paper, we particularly focus on three of them, using the theoretical lens of psycho social and behavioural analysis: the influence of political culture on the management of public goods; the aims and motivations of involved stakeholders guided by different interests and competencies; and the role of third party advocacy groups (or policy entrepreneurs), some of them driven by enduring visions and principles in procuring sustainable innovation of City open data policies. © The Authors, 2017.</t>
  </si>
  <si>
    <t>Advocacy groups; Hackathon; Political culture; Stakeholder motivation; Urban living labs</t>
  </si>
  <si>
    <t>2-s2.0-85028447904</t>
  </si>
  <si>
    <t>Vásquez-Urriago Á.R., Escobar J.E.C.</t>
  </si>
  <si>
    <t>Current lessons and challenges from e-participation experiences in Colombia</t>
  </si>
  <si>
    <t>10.1145/2691195.2691306</t>
  </si>
  <si>
    <t>Innovation Center on E-Government, Bogotá, Colombia</t>
  </si>
  <si>
    <t>E-participation is a powerful tool for the collective construction of current society, as it enables the transformation of democratic processes. This document extracts the main lessons of these processes from the analysis of a few recent representative e-participation experiences in Colombia, contributing to increase the empirical evidence on this issue and showing some aspects to be taken into account by governing bodies and e- government implementers. We conclude that one of the main challenges is being able to collect information and knowledge generated by citizens - not only from established calls or programs, but from their own initiative and under community generation processes -, and manage and utilize it for the advancement of society. Copyright 2014 ACM.</t>
  </si>
  <si>
    <t>Citizen open-data; Collaboration; Commitment; E-participation</t>
  </si>
  <si>
    <t>2-s2.0-84939182084</t>
  </si>
  <si>
    <t>Bi, SZ; Han, XY; Tian, J; Liang, X; Wang, Y; Huang, TL</t>
  </si>
  <si>
    <t>Data Association at the Level of Narrative Plots to Support Analysis of Spatiotemporal Evolvement of Conflict: A Case Study in Nigeria</t>
  </si>
  <si>
    <t>10.3390/ijgi5100188</t>
  </si>
  <si>
    <t>[Bi, Size; Han, Xiaoyu; Tian, Jing; Liang, Xiao; Wang, Yang; Huang, Tinglei] Chinese Acad Sci, Inst Elect, Geog Spatial &amp; Cyber Informat Proc &amp; Applicat Lab, North Fourth Ring Rd West 98, Beijing 100190, Peoples R China</t>
  </si>
  <si>
    <t>Open data sources regarding conflicts are increasingly enriched by broad social media; these yield a volume of information that exceeds our process capabilities. One of the critical factors is that knowledge extraction from mixed data formats requires systematic, sophisticated modeling. Here, we propose using text mining modeling tools for building associations of heterogeneous semi-structured data to enhance decision-making. Using narrative plots, text representation, and cluster analysis, we provide a data association framework that can mine spatiotemporal data that occur in similar contexts. The framework contains the following steps: (1) a novel text representation is presented to vectorize the textual semantics by learning both co-word features and word orders in a unified form; (2) text clustering technology is employed to associate events of interest with similar events in historical logs, based solely on narrative plots of the events; and (3) the inferred activity procedure is visualized via an evolving spatiotemporal map through the Kriging algorithm. Our results demonstrate that the approach enables deeper discrimination into the trends underlying conflicts and possesses a narrative reasoning forward prediction with a precision of 0.4817, in addition to a high consistency with the conclusions of existing studies.</t>
  </si>
  <si>
    <t>narrative plots; armed conflict events; data association; spatiotemporal evolving map; Kriging interpolation; cluster analysis; narrative pixel image; ACLED; Nigeria</t>
  </si>
  <si>
    <t>WOS:000387885900023</t>
  </si>
  <si>
    <t>Cox A.J.M., Milsted A.J., Gutteridge C.J.</t>
  </si>
  <si>
    <t>Data autodiscovery - The role of the OPD</t>
  </si>
  <si>
    <t>10.3390/ijgi5100167</t>
  </si>
  <si>
    <t>Research and Innovation Services, University of Southampton, University Road, Highfield, Southampton, SO17 BJ, United Kingdom</t>
  </si>
  <si>
    <t>The importance of open data and the benefits it can offer have received recognition on the international stage with the signing of the G8 Open Data Charter in June 2013. The charter has an early focus on 14 high value areas, including transport and education, where governments have greater influence. In the UK, we have seen the funding of the Open Data Institute (ODI) with a remit to support small and medium sized enterprises (SMEs) in identifying benefits from using open data, whereas, within HE, open data discussion is in its infancy although is acknowledged as a sector challenge by the Russell Group of universities. There is an evident need for the academic community to influence the adoption of applications using linked open data techniques in data management and service delivery. This article introduces the concept of "data autodiscovery", highlighting the role of the Organisation Profile Document (OPD) and its contribution to the early success of the UK National Equipment Portal, equipment.data, along with discussing the need for greater dialogue in linked and open data standards development.</t>
  </si>
  <si>
    <t>Autodiscovery; Data profile; Data structures; Linked data; OPD; Open data; Organisation profile document; RDF; Schema mapping; Web crawler</t>
  </si>
  <si>
    <t>2-s2.0-84994158729</t>
  </si>
  <si>
    <t>van Loenen, B; Kulk, S; Ploeger, H</t>
  </si>
  <si>
    <t>Data protection legislation: A very hungry caterpillar The case of mapping data in the European Union</t>
  </si>
  <si>
    <t>10.1016/j.giq.2016.04.002</t>
  </si>
  <si>
    <t>[van Loenen, Bastiaan; Ploeger, Hendrik] Delft Univ Technol, Knowledge Ctr Open Data, Fac Architecture &amp; Built Environm, NL-2600 AA Delft, Netherlands; [Kulk, Stefan] Univ Utrecht, Ctr Intellectual Property Law, NL-3508 TC Utrecht, Netherlands; [Ploeger, Hendrik] Vrije Univ Amsterdam, Fac Law, Amsterdam, Netherlands</t>
  </si>
  <si>
    <t>The European Union's policy on open data aims at generating value through re-use of public sector information, such as mapping data. Open data policies should be applied in full compliance with the principles relating to the protection of personal data of the EU Data Protection Directive. Increased computer power, advancing data mining techniques and the increasing amount of publicly available big data extend the reach of the EU Data Protection Directive to much more data than currently assumed and acted upon. Especially mapping data are a key factor to identify individual data subjects and consequently subject to the EU Data Protection Directive and the recently approved EU General Data Protection Regulation. This could in effect obstruct the implementation of open data policies in the EU. The very hungry data protection legislation results in a need to rethink either the concept of personal data or the conditions for use of mapping data that are considered personal data. (C) 2016 Elsevier Inc All rights reserved.</t>
  </si>
  <si>
    <t>Data protection; Privacy; Open data; Mapping data; European Union; PII2.0</t>
  </si>
  <si>
    <t>WOS:000378759100012</t>
  </si>
  <si>
    <t>Bentivoglio C.A., D'Antini G., Gison G., Giusepponi K.</t>
  </si>
  <si>
    <t>Data warehouse, reporting and stakeholder engagement achievements of the University of Macerata</t>
  </si>
  <si>
    <t>Journal of E-Learning and Knowledge Society</t>
  </si>
  <si>
    <t>University of Macerata, Italy</t>
  </si>
  <si>
    <t>Nowadays there is an increasing need to integrate information from many sources in order to meet several kinds of urgencies. They come from both institutional stakeholders, who want to evaluate the performance of the organisation, and from citizens, who ask for more transparency. The adoption of a software infrastructure, based on a data warehouse and a collaborative balanced scorecard, aimed at making the editing of social reports faster and more easily shared, has been the first step to fulfill these needs in an integrated manner. Apart from technological issues, this experience has been an opportunity to make explicit the tacit knowledge inside the organisation and has prepared the ground for near future development in the field of decision support systems and advanced data mining applications.</t>
  </si>
  <si>
    <t>Balance scorecard systems; Data mining; Open data; Social reporting</t>
  </si>
  <si>
    <t>2-s2.0-84901497407</t>
  </si>
  <si>
    <t>Jetzek, T; Avital, M; Bjorn-Andersen, N</t>
  </si>
  <si>
    <t>Data-Driven Innovation through Open Government Data</t>
  </si>
  <si>
    <t>10.4067/S0718-18762014000200008</t>
  </si>
  <si>
    <t>[Jetzek, Thorhildur; Avital, Michel; Bjorn-Andersen, Niels] Copenhagen Business Sch, Dept IT Management, Copenhagen, Denmark</t>
  </si>
  <si>
    <t>The exponentially growing production of data and the social trend towards openness and sharing are powerful forces that are changing the global economy and society. Governments around the world have become active participants in this evolution, opening up their data for access and re-use by public and private agents alike. The phenomenon of Open Government Data has spread around the world in the last four years, driven by the widely held belief that use of Open Government Data has the ability to generate both economic and social value. However, a cursory review of the popular press, as well as an investigation of academic research and empirical data, reveals the need to further understand the relationship between Open Government Data and value. In this paper, we focus on how use of Open Government Data can bring about new innovative solutions that can generate social and economic value. We apply a critical realist approach to a case study analysis to uncover the mechanisms that can explain how data is transformed to value. We explore the case of Opower, a pioneer in using and transforming data to induce a behavioral change that has resulted in a considerable reduction in energy use over the last six years.</t>
  </si>
  <si>
    <t>Open data; Open government data; Big data; Innovation; Value; Generative mechanisms; Critical realism; Opower</t>
  </si>
  <si>
    <t>WOS:000209760800008</t>
  </si>
  <si>
    <t>De Donato R., Malandrino D., Palmieri G., Petta A., Pirozzi D., Scarano V., Serra L., Spagnuolo C., Vicidomini L., Cordasco G.</t>
  </si>
  <si>
    <t>DatalEt-ecosystem provider (DEEP): Scalable architecture for reusable, portable and user-friendly visualizations of open data</t>
  </si>
  <si>
    <t>Proceedings of the 7th International Conference for E-Democracy and Open Government, CeDEM 2017</t>
  </si>
  <si>
    <t>10.1109/CeDEM.2017.14</t>
  </si>
  <si>
    <t>Dipartimento di Informatica, Universita degli Studi di Salerno, Fisciano (SA), Italy; Dipartimento di Psicologia, Universita degli Studi della Campania 'Luigi Vanvitelli', Caserta, Italy</t>
  </si>
  <si>
    <t>This paper presents the DatalEt-Ecosystem Provider (DEEP), an extensible, and scalable Edge-centric architecture to visualize Open Data, retrieved in real time from institutional open data portals. The aim is to engage citizens and stakeholders through reusable, portable and interactive visualizations, named datalets. The DEEP architecture exploits the increasing computing power and capacity of end-users devices, moving the computation to process and visualize data, from the central server, directly to the client-side ensuring data trustiness, privacy, scalability and dynamic data loading. DEEP and its datalets have been fully exploited, in the ROUTE-TO-PA, HORIZON 2020 funded project, by five public administrations across Europe as pilot projects. The project engages and involves citizens in creating, sharing and commenting existing visualizations of Open Data. DEEP is open source, its source code is fully available on GitHub, thus every single component can be reused by other projects. © 2017 IEEE.</t>
  </si>
  <si>
    <t>Collaboration; E-partecipation; Open data; Social platform; Visualization of open data</t>
  </si>
  <si>
    <t>2-s2.0-85032816516</t>
  </si>
  <si>
    <t>Steyskal S., Polleres A.</t>
  </si>
  <si>
    <t>Defining expressive access policies for linked data using the ODRL ontology 2.0</t>
  </si>
  <si>
    <t>2014-September</t>
  </si>
  <si>
    <t>September</t>
  </si>
  <si>
    <t>10.1145/2660517.2660530</t>
  </si>
  <si>
    <t>Institute for Information Business, Vienna University of Economics and Business, Welthandelsplatz 1, Vienna, A-1020, Austria</t>
  </si>
  <si>
    <t>Together with the latest efforts in publishing Linked (Open) Data, legal issues around publishing and consuming such data are gaining increased interest. Particular areas of interest include (i) how to define more expressive access policies which go beyond common licenses, (ii) how to introduce pricing models for online datasets (for non-open data) and (iii) how to realize (i)+(ii) while providing descriptions of respective meta data that is both human readable and machine processable. In this paper, we show based on different examples that the Open Digital Rights Language (ODRL) Ontology 2.0 is able to address all previous mentioned issues, i.e. is suitable to express a large variety of different access policies for Linked Data. By defining policies as ODRL in RDF we aim for (i) higher exibility and simplicity in usage, (ii) machine/human readability and (iii) fine-grained policy expressions for Linked (Open) Data. Copyright © 2014 by the Association for Computing Machinery, Inc.</t>
  </si>
  <si>
    <t>Access policies; Digital rights; License; Linked data; Odrl</t>
  </si>
  <si>
    <t>2-s2.0-84937717736</t>
  </si>
  <si>
    <t>Pereira G.V., Macadar M.A., Luciano E.M., Testa M.G.</t>
  </si>
  <si>
    <t>Delivering public value through open government data initiatives in a Smart City context</t>
  </si>
  <si>
    <t>10.1007/s10796-016-9673-7</t>
  </si>
  <si>
    <t>Danube University Krems, a. d. Donau, Niederösterreich, Krems, Austria; Management Information Systems in the Business Administration Graduation Program, Pontifical Catholic University of Rio Grande do Sul (PUCRS), Porto Alegre, Brazil; Technology Management Agency, Pontifical Catholic University of Rio Grande do Sul (PUCRS), Porto Alegre, Brazil</t>
  </si>
  <si>
    <t>By using ICT in an innovative way, governments can improve the delivery of services and interaction with stakeholders. Open data is a way to help public organizations became more open and improve interaction with stakeholders. This paper aims to identify what are the public values enhancements acquired on smart city environment that discloses open data. We propose a conceptual model to analyze the smart city initiative. We contextualized the model taking a smart city domain by analyzing three related-initiatives that comprises open data in a smart city case carried at Rio de Janeiro Operations Center (COR) in Brazil by seven deep-interviewees directly involved - from inside and outside – in this case. The findings reveal evidences that open data initiatives contribute to enhance the delivery of public value in smart city contexts. © 2016, The Author(s).</t>
  </si>
  <si>
    <t>E-government; Open government data; Operations Center of Rio de Janeiro; Public value; Smart cities</t>
  </si>
  <si>
    <t>2-s2.0-84978870609</t>
  </si>
  <si>
    <t>Parycek P., Rinnerbauer B., Schossböck J.</t>
  </si>
  <si>
    <t>Democracy in the digital age: Digital agora or dystopia</t>
  </si>
  <si>
    <t>International Journal of Electronic Governance</t>
  </si>
  <si>
    <t>10.1504/IJEG.2017.088224</t>
  </si>
  <si>
    <t>Department for E-Governance and Administration, Danube University Krems, Dr. Karl Dorrek-Straße 30, Krems, 3500, Austria</t>
  </si>
  <si>
    <t>Information and communication technologies (ICTs) affect democracy and the rule of law. Digitalisation has been perceived as a stimulus towards a more participative society or as support to decision making, but not without criticism. Authors draw on a legal review, case studies and quantitative survey data about citizens’ view on transparency and participation in the German-speaking region to summarise selected discourses of democratisation via ICTs and the dominant critique. The paper concludes with an outlook on contemporary questions of digital democracy between the dialectic of protecting citizens’ rights and citizen control. It is proposed that prospective e-participation projects will concentrate on processes of innovation and creativity as opposed to participation rates. Future investigations should evaluate the contexts in which a more data-driven, automated form of decision making could be supported and collect indicators for where to draw the line between the protection and control of citizens, including research on specific tools. Copyright © 2017 Inderscience Enterprises Ltd.</t>
  </si>
  <si>
    <t>Democratisation; Digital agora; Digitalisation; Dystopia; E-democracy; Freedom of information; Information access; Open data; Participation; Post-democracy; Rule of law; Transparency</t>
  </si>
  <si>
    <t>2-s2.0-85037084745</t>
  </si>
  <si>
    <t>Zuiderwijk A., Janssen M., Choenni S., Meijer R.</t>
  </si>
  <si>
    <t>Design principles for improving the process of publishing open data</t>
  </si>
  <si>
    <t>10.1108/TG-07-2013-0024</t>
  </si>
  <si>
    <t>Policy and Management, Delft University of Technology, Delft, Netherlands; Research and Documentation Centre, Ministry of Security and Justice, Den Haag, Netherlands</t>
  </si>
  <si>
    <t>Purpose: The purpose of this paper is to derive design principles for improving the open data publishing process of public organizations. Although governments create large amounts of data, the publication of open data is often cumbersome and there are no standard procedures and processes for opening data, blocking the easy publication of government data. Design/methodology/approach: Action design research (ADR) was used to derive design principles. The literature was used as a foundation, and discussion sessions with civil servants were used to evaluate the usefulness of the principles. Findings: Barriers preventing easy and low-cost publication of open data were identified and connected to design principles, which can be used to guide the design of an open data publishing process. Five new principles are: start thinking about the opening of data at the beginning of the process; develop guidelines, especially about privacy and policy sensitivity of data; provide decision support by integrating insight in the activities of other actors involved in the publishing process; make data publication an integral, well-defined and standardized part of daily procedures and routines; and monitor how the published data are reused. Research limitations/implications: The principles are derived using ADR in a single case. A next step can be to investigate multiple comparative case studies and detail the principles further. We recommend using these principles to develop a reference architecture. Practical implications: The design principles can be used by public organizations to improve their open data publishing processes. The design principles are derived from practice and discussed with practitioners. The discussions showed that the principles could improve the publication process. Social implications: Decreasing the barriers for publishing open government data could result in the publication of more open data. These open data can then be used to stimulate various public values, such as transparency, accountability, innovation, economic growth and informed decision- and policymaking. Originality/value: Publishing data by public organizations is a complex and ill-understood activity. The lack of suitable business processes and the unclear division of responsibilities block publication of open data. This paper contributes to the literature by presenting design principles which can be used to improve the open data publishing process of public sector organizations. © Emerald Group Publishing Limited.</t>
  </si>
  <si>
    <t>Action design research; Business process re-engineering; e-Government; Open data; Principles; Publishing process</t>
  </si>
  <si>
    <t>2-s2.0-84904610321</t>
  </si>
  <si>
    <t>Maruyama M., Douglas S., Robertson S.</t>
  </si>
  <si>
    <t>Design teams as change agents: Diplomatic design in the open data movement</t>
  </si>
  <si>
    <t>10.1109/HICSS.2013.170</t>
  </si>
  <si>
    <t>University of Hawaii, Manoa, United States</t>
  </si>
  <si>
    <t>Designers and developers who want to participate in the open data movement should be more than technical experts; they should also be change agents. Realizing open data's promise of innovation and entrepreneurialism requires the support of diverse stakeholders. Government agencies must release accessible and useful data; developers must use the data to build tools; and citizens must adopt the technology. The interests of one group may come at the expense of another. For this reason, we examine the usefulness of a diplomatic design approach, which focuses on the art and practice of conducting negotiations using specialized techniques. We conducted an exploratory case study on a national nonprofit fellowship program as it worked to design not only technology but also organizational and social change in the context of a digital government engagement. © 2012 IEEE.</t>
  </si>
  <si>
    <t>2-s2.0-84875552894</t>
  </si>
  <si>
    <t>Buteau S., Rao P., Mehta A.K., Kadirvell V.</t>
  </si>
  <si>
    <t>Developing a framework to assess socioeconomic value of open data in India</t>
  </si>
  <si>
    <t>Proceedings of the 14th International Symposium on Open Collaboration, OpenSym 2018</t>
  </si>
  <si>
    <t xml:space="preserve"> a8</t>
  </si>
  <si>
    <t>10.1145/3233391.3233532</t>
  </si>
  <si>
    <t>IFMR, LEAD, Chennai, India</t>
  </si>
  <si>
    <t>This paper attempts to develop a framework to assess the socioeconomic value of Open Data in India. The paper discusses the various actors, their roles vis-a-vis usage of Open Data to generate intended output, and the net results of expected outcomes at the macro level. The paper further elaborates on how the framework is intended to observe and measure benefits arising as a result of Open Data production and utilization across various sectors in India and the value it creates for the stakeholders. The framework developed in this paper is intended to form the basis of a more elaborate study under which we aim to determine the rupee value of Open Data in India. An assessment of the value created by Open Data will provide the necessary insights to Open Data producers to base their decisions as regards scaling of their efforts as well as provide the much necessary feedback to the Open Data ecosystem as a whole. © 2018 Copyright held by the owner/author(s). Publication rights licensed to ACM.</t>
  </si>
  <si>
    <t>Cost-benefit analysis; OGD - Open Government Data; Open Data; Socio-economic impact</t>
  </si>
  <si>
    <t>2-s2.0-85056695765</t>
  </si>
  <si>
    <t>Fuentes-Enriquez R., Rojas-Romero Y.</t>
  </si>
  <si>
    <t>Developing accountability, transparency and government efficiency through mobile apps: The case of Mexico</t>
  </si>
  <si>
    <t>10.1145/2591888.2591944</t>
  </si>
  <si>
    <t>Universidad Autónoma del Estado de México, Toluca, Mexico</t>
  </si>
  <si>
    <t>Nowadays the use of mobile devices (mobile phones, smartphones, tablets) has increased the mobile apps develop and it is growing up every day. Some governments and federal agencies developed their open government plans creating new channels of communication and collaboration with the idea of a new platform, which involves tools, open information and social networks in order to increase the interaction, participation and transparency between citizens and government entities. In this paper, we explore the use of open data and mobile apps in Mexico. Our exploration suggests a categorization of the government mobile apps based on open government initiatives, technologies and the analysis of 74 apps that we find in Mexico. Our exploration included apps developed by state government, independent agencies, government secretaries and apps developed by citizens with government resources. Copyright © 2013 by the Association for Computing Machinery, Inc.</t>
  </si>
  <si>
    <t>Government apps; Mobile apps; Open data; Transparency and accountability</t>
  </si>
  <si>
    <t>2-s2.0-84900390354</t>
  </si>
  <si>
    <t>Khan, Z; Dambruch, J; Peters-Anders, J; Sackl, A; Strasser, A; Frohlich, P; Templer, S; Soomro, K</t>
  </si>
  <si>
    <t>Developing Knowledge-Based Citizen Participation Platform to Support Smart City Decision Making: The Smarticipate Case Study</t>
  </si>
  <si>
    <t>10.3390/info8020047</t>
  </si>
  <si>
    <t>[Khan, Zaheer; Soomro, Kamran] Univ West England, Dept Comp Sci &amp; Creat Technol, Bristol BS16 1QY, Avon, England; [Dambruch, Jens] Fraunhofer IGD, Competence Ctr Spatial Informat Management, Fraunhoferstr 5, D-64283 Darmstadt, Germany; [Peters-Anders, Jan] AIT, Ctr Energy, Giefinggasse 6, A-1210 Vienna, Austria; [Sackl, Andreas; Strasser, Anton; Froehlich, Peter] AIT, Ctr Technol Experience, Giefinggasse 2, A-1210 Vienna, Austria; [Templer, Simon] Wetransform GmbH, Fraunhoferstr 5, D-64283 Darmstadt, Germany</t>
  </si>
  <si>
    <t>Citizen participation for social innovation and co-creating urban regeneration proposals can be greatly facilitated by innovative IT systems. Such systems can use Open Government Data, visualise urban proposals in 3D models and provide automated feedback on the feasibility of the proposals. Using such a system as a communication platform between citizens and city administrations provides an integrated top-down and bottom-up urban planning and decision-making approach to smart cities. However, generating automated feedback on citizens' proposals requires modelling domain-specific knowledge i.e., vocabulary and rules, which can be applied on spatial and temporal 3D models. This paper presents the European Commission funded H2020 smarticipate project that aims to achieve the above challenge by applying it on three smart cities: Hamburg, Rome and RBKC-London. Whilst the proposed system architecture indicates various innovative features, a proof of concept of the automated feedback feature for the Hamburg use case 'planting trees' is demonstrated. Early results and lessons learned show that it is feasible to provide automated feedback on citizen-initiated proposals on specific topics. However, it is not straightforward to generalise this feature to cover more complex concepts and conditions which require specifying comprehensive domain languages, rules and appropriate tools to process them. This paper also highlights the strengths of the smarticipate platform, discusses challenges to realise its different features and suggests potential solutions.</t>
  </si>
  <si>
    <t>citizen participation; knowledge generation; automated feedback; planning proposals; domain vocabulary and rule languages</t>
  </si>
  <si>
    <t>WOS:000407337000010</t>
  </si>
  <si>
    <t>Pu X., Chan F.T.S., Chong A.Y.L.</t>
  </si>
  <si>
    <t>Development of a unified Open E-Logistics Standards diffusion model for manufacturing supply chain integrations</t>
  </si>
  <si>
    <t>Pacific Asia Conference on Information Systems, PACIS 2016 - Proceedings</t>
  </si>
  <si>
    <t>Department of Industrial and Systems Engineering, Hong Kong Polytechnic University, Hong Kong, Hong Kong; Nottingham University Business School China, University of Nottingham, Ningbo, China</t>
  </si>
  <si>
    <t>Open E-Logistics Standards (OELS) is important to facilitate the integration of the supply chain. In OELS, the transmission and the manipulation of data are governed by open data and process standards that define their format, structure, and the semantics of data flow between trading partners. Despite the significant investments made by governments and leading firms, there remain concerns about OELS' slow development progress and low adoption rates. The potential failure of OELS represents a significant stumbling block for governments and supply chain practitioners who have envisioned a globalized supply chain network electronically enabled by OELS. Researchers are also concerned about the inadequate models that are used to explain and understand the adoption of OELS. Although analysing adopter configurations in what is known as configuration analysis has been examined in disciplines related to science and economics, its application in the study of OELS remains sparse. This research aims to integrate multiple theoretical views, and apply configuration analysis with an improved methodological approach in order to examine OELS diffusion decisions and processes. The project will result in a new algorithm integrating structural equation modelling and neural network, and a decision support system which helps firms improve their OELS adoption decision.</t>
  </si>
  <si>
    <t>Configuration analysis; Neural network; OELS; Open E-Logistics Standards</t>
  </si>
  <si>
    <t>2-s2.0-85011067012</t>
  </si>
  <si>
    <t>Khalid H., Noor A., Iqbal J., Farid S., Chang V.</t>
  </si>
  <si>
    <t>Development of public sector information management systems: challenges and promising practices</t>
  </si>
  <si>
    <t>10.1108/IDD-03-2018-0008</t>
  </si>
  <si>
    <t>COMSATS Institute of Information Technology, Islamabad, Pakistan; Bahauddin Zakariya University, Multan, Pakistan; Xi’an Jiaotong-Liverpool University, Suzhou, China</t>
  </si>
  <si>
    <t>Purpose: More and more governmental organizations are switching to information systems to enhance their operations and reduce cost but the development of these systems involves a lot of challenges. This paper aims to find out the challenges that project managers have to face during the development of such systems and the practices they can adopt to address these challenges. Design/methodology/approach: To identify the challenges, data have been gathered across six key project management areas. The six targeted key areas are project integration management, project scope management, project time management, project cost management, project human resource management and project communications management. The authors have coordinated with 11 managerial-level IT professionals using semi-structured interviews and have gone through their communication archives. Findings: Findings prove that practices such as focusing on cost reduction, informal congregations, trainings and frequent communication between vendor and client help in addressing the challenges. Furthermore, learning from management experiences of the managers can assist managers in similar role to create a pattern of success while working with governmental projects. Originality/value: The authors peek into the development life cycle of a public sector project named as prison information management system. The project has encountered numerous challenges and has been accomplished in significantly delayed time than designated. © 2018, Emerald Publishing Limited.</t>
  </si>
  <si>
    <t>Challenges of information management system; Information management system; Information systems; Key project management areas; Practices of information management system; Public organizations</t>
  </si>
  <si>
    <t>2-s2.0-85056483867</t>
  </si>
  <si>
    <t>10.1016/j.giq.2018.10.005</t>
  </si>
  <si>
    <t>Estermann B.</t>
  </si>
  <si>
    <t>Development paths towards open government – an empirical analysis among heritage institutions</t>
  </si>
  <si>
    <t>E-Government Institute, Bern University of Applied Sciences, Brückenstrasse 73, Bern, 3005, Switzerland</t>
  </si>
  <si>
    <t>In the face of the growing digitization of society, a series of transformations are taking place in the public sector that have been described as the second generation of e-government development. The present article traces how these transformations have been anticipated by successive generations of e-government maturity models and critically assesses existing stage models. Based on a survey among 1560 heritage institutions in 11 countries, an empirically validated maturity model for the implementation of open government is presented. The model uses innovation diffusion theory as a theoretical backdrop. While the model is at odds with the unidimensional nature of the Lee &amp; Kwak Open Government Maturity Model (Lee &amp; Kwak, 2012), the findings suggest that the transformative processes predicted by various e-government maturity models are well at work. They result in increasingly integrated services, participative approaches and an emerging collaborative culture, accompanied by a break-up of proprietary data silos and their replacement by a commonly shared data infrastructure, allowing data to be freely shared, inter-linked and re-used. In order to put our findings into perspective, we take stock of earlier discussions and criticisms of e-government maturity models and offer a new take on the issue of stages-of-growth models in the field of e-government. The proposed approach rests on the assumption of an evolutionary model that is empirically grounded and allows for varying development paths. © 2018 Elsevier Inc.</t>
  </si>
  <si>
    <t>Crowdsourcing; Cultural heritage; e-government; Innovation diffusion; Maturity model; Open data; Open government</t>
  </si>
  <si>
    <t>2-s2.0-85055128809</t>
  </si>
  <si>
    <t>Diffusion of open data and crowdsourcing among heritage institutions: Results of a pilot survey in Switzerland</t>
  </si>
  <si>
    <t>Journal of Theoretical and Applied Electronic Commerce Research</t>
  </si>
  <si>
    <t>10.4067/S0718-18762014000300003</t>
  </si>
  <si>
    <t>Bern University of Applied Sciences, E-Government Institute, Bern, Switzerland</t>
  </si>
  <si>
    <t>In a pilot survey we examined the diffusion of open data and crowdsourcing practices among heritage institutions in Switzerland. The results suggest that so far, only very few institutions have adopted an open data / open content policy. There are however signs that many institutions may adopt this innovation in a near future: A majority of institutions considers open data as important and believes that the opportunities prevail over the risks. The main obstacles that need to be overcome are the institutions' reservations with regard to free licensing and their fear of losing control. With regard to crowdsourcing the data suggest that the diffusion process will be slower than for open data. Although approximately 10% of the responding institutions already seem to experiment with crowdsourcing, there is no general breakthrough in sight, as a majority of respondents remain skeptical with regard to the benefits. We argue that the observed difference in the dynamics of the diffusion of these innovations is primarily due to the fact that crowdsourcing is perceived by heritage institutions as more complex than open data, that it isn't readily expected to lead to any sizeable advantages, and that adopting crowdsourcing practices may require deeper cultural changes. © 2014 Universidad de Talca - Chile.</t>
  </si>
  <si>
    <t>Crowdsourcing; Diffusion of innovations; Heritage institutions; Open content; Open data</t>
  </si>
  <si>
    <t>2-s2.0-84905647278</t>
  </si>
  <si>
    <t>REC MANAG J</t>
  </si>
  <si>
    <t>10.1108/RMJ-01-2015-0006</t>
  </si>
  <si>
    <t>Shabou B.M.</t>
  </si>
  <si>
    <t>Digital diplomatics and measurement of electronic public data qualities: What lessons should be learned?</t>
  </si>
  <si>
    <t>Records Management Journal</t>
  </si>
  <si>
    <t>Department of Information Studies, Geneva School of Business Administration, Geneva, Switzerland</t>
  </si>
  <si>
    <t>Purpose – This paper aims to present a recent study on the definition and measurement of quality dimensions of public electronic records and archives (QADEPs: Qualités des archives et documents électroniques publics). It develops an original model and a complete method with tools to define and measure electronic public data qualities within public institutions. It highlights also the relationship between diplomatics principles and the measurement of trustworthiness of electronic data in particular. This paper presents a general overview of the main results of this study, with also illustrative examples to demonstrate the feasibility of measuring the qualities of electronic archives in the context of public institutions. Design/methodology/approach – This research was conducted in two phases. The first one was the conceptual phase in which the quality dimensions were identified and defined with specific sets of indicators and variables. The second phase was the empirical phase which involved the testing of the model on real electronic documents belonging to several public institutions to validate its relevance and applicability. These tests were performed at the Archives of the State of Wallis and the Archives of the State of Geneva, thanks to different measurement tools designed especially for this stage of the research. Findings – The QADEPs model analyzes the qualities of electronic records in public institutions through three dimensions: trustworthiness, exploitability and representativeness. These dimensions were divided into eight sub-dimensions comprising 17 indicators for a total of 46 variables. These dimensions and their variables tried to cover the main aspects of quality standards for electronic data and public documents. The study demonstrates that nearly 60 per cent of the measured variables could be automated. Research limitations/implications – The QADEPs model was defined and tested in a Swiss context on a limited sample of electronic public data to validate, essentially, its feasibility. It would be useful to extend this approach and test it on a broader sample in different contexts abroad. Practical implications – The decisionmaking of records retention in organizations and public institutions in particular is difficult to establish and justify because it is based generally on subjective and non-defendable practices. The QADEPs model offers specific metrics with their related measuring tools to evaluate and identify what is valuable and what is eliminable within the whole set of institutional electronic information. The model should reinforce the information governance of those institutions and help them control the risks related to information management. Originality/value – The current practice of archival appraisal does not yet invest in a meticulous examination of the nature of documents that should be preserved permanently. The lack of studies on the definition and measurement of the qualities of electronic and public electronic records prevents verification as to whether archival materials are significant. This paper fills in some of the gaps. © Emerald Group Publishing Limited.</t>
  </si>
  <si>
    <t>Accuracy; Appraisal; Archives management; Digital storage; Electronic records management; Information management</t>
  </si>
  <si>
    <t>2-s2.0-84925251619</t>
  </si>
  <si>
    <t>Hara S.</t>
  </si>
  <si>
    <t>Digital gazetteer as a knowledgebase for open data science</t>
  </si>
  <si>
    <t>10.23919/PNC.2017.8203524</t>
  </si>
  <si>
    <t>Shoichiro HARA, Center for Southeast Asian Studies, Kyoto University, Kyoto, Japan</t>
  </si>
  <si>
    <t>Digital gazetteers are essential knowledgebase to associate heterogeneous data sets in the context of geographical proximity. There are some free digital databases containing contemporary Japanese place names but not historical ones. This paper will overview and describe the state of progress of Japanese historical gazetteers in order to promote advanced usages of academic resources as linked open data on cloud environment. © 2017 Pacific Neighborhood Consortium (PNC).</t>
  </si>
  <si>
    <t>Digital gazetteers; linked open data</t>
  </si>
  <si>
    <t>2-s2.0-85047203609</t>
  </si>
  <si>
    <t>Smith G., Ofe H.A., Sandberg J.</t>
  </si>
  <si>
    <t>Digital service innovation from open data: exploring the value proposition of an open data marketplace</t>
  </si>
  <si>
    <t>2016-March</t>
  </si>
  <si>
    <t>10.1109/HICSS.2016.162</t>
  </si>
  <si>
    <t>Viktoria Swedish ICT, Sweden; Umea University, Sweden</t>
  </si>
  <si>
    <t>Open data marketplaces have emerged as a mode of addressing open data adoption barriers. However, knowledge of how such marketplaces affect digital service innovation in open data ecosystems is limited. This paper explores their value proposition for open data users based on an exploratory case study. Five prominent perceived values are identified: lower task complexity, higher access to knowledge, increased possibilities to influence, lower risk and higher visibility. The impact on open data adoption barriers is analyzed and the consequences for ecosystem sustainability is discussed. The paper concludes that open data marketplaces can lower the threshold of using open data by providing better access to open data and associated support services, and by increasing knowledge transfer within the ecosystem. © 2016 IEEE.</t>
  </si>
  <si>
    <t>2-s2.0-84975462589</t>
  </si>
  <si>
    <t>Prada, SI; Martinez, L</t>
  </si>
  <si>
    <t>Disseminating Public Data as Public Use Files: What Makes a Successful Initiative?</t>
  </si>
  <si>
    <t>10.1080/01900692.2016.1274907</t>
  </si>
  <si>
    <t>[Prada, Sergio I.] Univ ICESI, Fac Ciencias Adm &amp; Econ, Calle 18 122-135, Cali 760031, Codigo, Colombia; [Prada, Sergio I.] Univ ICESI, PROESA, Calle 18 122-135, Cali 760031, Codigo, Colombia</t>
  </si>
  <si>
    <t>The current policy emphasis on data-driven decision-making is creating the right incentives for government agencies around the world that have not traditionally disseminated their administrative data to do so. The literature on statistical disclosure control focuses on the technical aspects of a variety of methods designed to protect data confidentiality. There is, however, a void in the literature in regard to what other elements are necessary to create and sustain a successful initiative. This paper examines six case studies of individual-level datasets. It reviews current practice in several domains and summarizes recommendations from expert practitioners including challenges for future initiatives.</t>
  </si>
  <si>
    <t>Case studies; data products; public use files; statistical disclosure control</t>
  </si>
  <si>
    <t>WOS:000441051200003</t>
  </si>
  <si>
    <t>Drivers and barriers to re-use Open Government Data (OGD): a case study of open data initiative in Philippines</t>
  </si>
  <si>
    <t>10.1108/DPRG-08-2017-0045</t>
  </si>
  <si>
    <t>Purpose Given that the Open Government Data (OGD) initiatives of any country are founded on principles of transparency and accountability, it is important that the data sets permit a user-friendly interface for the data sets to be re-used. This paper aims to underline the major drivers and barriers to re-use the data sets in the context of the Philippines. Design/methodology/approach In line with the model proposed by Sieber and Johnson (2015), the paper invoked an investigation of the national OGD portal of the Philippines following a documentary analysis research approach. Findings The OGD portal of the Philippines permits data search and sharing via social media. Data sets are available in user-friendly formats with a detailed description of the data set itself in the form of metadata. At the same time, the OGD portal of the Philippines has many barriers to re-use. Data sets are not current, and no attempts have been made at updating the records. While the provision of data mapping is provided, the same is not effective as of now. Conducting statistical analysis is not possible online and some of the links are not active. Finally, users' suggestions are acknowledged, but the contribution of users toward the existing data sets is not permitted as of now. Research limitations/implications Given that only a single country's OGD initiative has been investigated in the study, further research is warranted to undertake a comparative analysis of OGD institutionalization across different countries. Practical implications Government authorities are encouraged to be more proactive in furthering the OGD initiative. Policymakers and practitioners may appreciate the underlying barriers in re-using the data sets and seek to address these concerns. Originality/value The OGD initiative of the Philippines has not been investigated so far despite the rising tide of the OGD initiatives across the globe. Given that most of the research on OGD is focused in developed countries, the present study seeks to contribute toward the extant literature by investigating the OGD portal of the Philippines and underlining the major drivers and barriers in re-using the data sets available via the portal.</t>
  </si>
  <si>
    <t>Philippines; Open Government Data</t>
  </si>
  <si>
    <t>WOS:000437301000005</t>
  </si>
  <si>
    <t>Drivers and barriers towards re-using open government data (OGD): a case study of open data initiative in Oman</t>
  </si>
  <si>
    <t>Foresight</t>
  </si>
  <si>
    <t>10.1108/FS-10-2017-0060</t>
  </si>
  <si>
    <t>Purpose: The purpose of this study is to underscore the significance, drivers and barriers towards re-use of open data sets in the context of Oman’s open government data (OGD) initiative. Design/methodology/approach: Following a qualitative framework, the paper invoked a documentary analysis approach to probe the OGD initiative of Oman. Specifically, the national OGD portal of Oman (https://data.gov.om/) is being investigated in the paper. Furthermore, the paper invokes a theoretical model of “citizen engagement” (“Data over the wall”, “Code exchange”, “Civic issue tracker” and “Participatory open data model”) proposed by Sieber and Johnson (2015) to assess the extent to which open data sets may be re-used. Findings: As per the theoretical model forwarded by Sieber and Johnson (2015), the OGD initiative of Oman is a cusp between “Data over the wall”, “Code exchange” and “Participatory” models. Oman’s OGD initiative facilitates the re-use of the open data sets. However, there are challenges in re-using the open data sets as well. The paper underlines the prospects of better re-use of data sets by institutionalizing the OGD initiative across all administrative levels of the country. Practical implications: This study holds relevance for practitioners and policy-makers in Oman to ensure the re-use of data sets is facilitated for generating public value. Originality/value: Hitherto, research has underlined the significance of launching OGD initiatives in the West but studies in developing countries are few. The present study seeks to plug this research gap by underlining the significance of OGD re-usage in Oman’s context. © 2018, Emerald Publishing Limited.</t>
  </si>
  <si>
    <t>Oman; Open data</t>
  </si>
  <si>
    <t>2-s2.0-85045734807</t>
  </si>
  <si>
    <t>FORESIGHT</t>
  </si>
  <si>
    <t>Susha I., Grönlund A., Janssen M.</t>
  </si>
  <si>
    <t>Driving factors of service innovation using open government data: An exploratory study of entrepreneurs in two countries</t>
  </si>
  <si>
    <t>10.3233/IP-150353</t>
  </si>
  <si>
    <t>Department of Informatics, School of Business, Örebro University, Örebro, Sweden; Faculty of Technology, Policy and Management, Delft University of Technology, Delft, Netherlands</t>
  </si>
  <si>
    <t>Open government data offers great potential for innovation and growth in various sectors of societal life. The use of open data is expected to power the development of new or enhanced services and products. However, in practice service innovation on the basis of open data is in its infancy; furthermore, there is limited knowledge about the adoption of open data by businesses. This study investigates: What are the driving factors of open data adoption by businesses for service innovation? To get insights into this issue we conduct a survey of businesses in Sweden and the Netherlands who have experimented with open data. Our study is explorative since open data innovation is an emerging research direction. We find that the driving factors motivating businesses to innovate with open data differ widely, however on average innovativeness of the company and its expertise and skills play an important role. We also conclude that facilitating conditions are viewed by businesses as an influential driver, but they are not given enough attention by data providers. © 2015 - IOS Press and the authors.</t>
  </si>
  <si>
    <t>adoption; driving factors; innovation; Open data; open data adoption; open government data; open innovation</t>
  </si>
  <si>
    <t>2-s2.0-84942777003</t>
  </si>
  <si>
    <t>Dwivedi, YK; Janssen, M; Slade, EL; Rana, NP; Weerakkody, V; Millard, J; Hidders, J; Snijders, D</t>
  </si>
  <si>
    <t>Driving innovation through big open linked data (BOLD): Exploring antecedents using interpretive structural modelling</t>
  </si>
  <si>
    <t>10.1007/s10796-016-9675-5</t>
  </si>
  <si>
    <t>[Dwivedi, Yogesh K.] Swansea Univ, Sch Management, Digital &amp; Social Media, Swansea, W Glam, Wales; [Dwivedi, Yogesh K.] Swansea Univ, Sch Management, Res, Swansea, W Glam, Wales; [Slade, Emma L.] Swansea Univ, Sch Management, Postgrad Res, Swansea, W Glam, Wales; [Rana, Nripendra P.] Swansea Univ, Sch Management, Swansea, W Glam, Wales; [Janssen, Marijn] Delft Univ Technol, Fac Technol Policy &amp; Management, Sect Informat &amp; Commun Technol, Delft, Netherlands; [Weerakkody, Vishanth; Millard, Jeremy] Brunel Univ, Business Sch, Uxbridge, Middx, England; [Millard, Jeremy] Danish Technol Inst, Anker Engelunds Vej 1,Bldg 101A, DK-2800 Lyngby, Denmark; [Hidders, Jan] Vrije Univ Brussel, Dept Comp Sci, Web &amp; Informat Syst Engn Lab, Blvd Pl 2, Ixelles, Belgium; [Snijders, Dhoya] Dutch Study Ctr Technol Trends STT, Researcher Data &amp; Soc, Prinsessegracht 23, NL-2514 AP The Hague, Netherlands</t>
  </si>
  <si>
    <t>Innovation is vital to find new solutions to problems, increase quality, and improve profitability. Big open linked data (BOLD) is a fledgling and rapidly evolving field that creates new opportunities for innovation. However, none of the existing literature has yet considered the interrelationships between antecedents of innovation through BOLD. This research contributes to knowledge building through utilising interpretive structural modelling to organise nineteen factors linked to innovation using BOLD identified by experts in the field. The findings show that almost all the variables fall within the linkage cluster, thus having high driving and dependence powers, demonstrating the volatility of the process. It was also found that technical infrastructure, data quality, and external pressure form the fundamental foundations for innovation through BOLD. Deriving a framework to encourage and manage innovation through BOLD offers important theoretical and practical contributions.</t>
  </si>
  <si>
    <t>Big data; Open data; Linked data; Innovation; Interpretive structural modelling</t>
  </si>
  <si>
    <t>Other Gold, Green Accepted, Green Published</t>
  </si>
  <si>
    <t>WOS:000399017900003</t>
  </si>
  <si>
    <t>Prodanova T., Dingley K.</t>
  </si>
  <si>
    <t>E-Government development in Bulgaria - status-quo, comparative study and perspectives</t>
  </si>
  <si>
    <t>School of Computing, University of Portsmouth, Portsmouth, United Kingdom</t>
  </si>
  <si>
    <t>Bulgaria is going through an enormous change as it takes its place as a full member of the European Community and embraces new technology. E-government systems are part of the plans for future growth but there are infrastructural, organisational and legal issues to be solved, both of which are barriers to expansion. The e-government development actions for Bulgaria are set in the Roadmap to the e-Governance Development Strategy 2014-2020 in the Republic of Bulgaria in which all administrations providing public services are expected to deliver them online by the end of 2018. A comparative study on e-government development in both Bulgaria and the United Kingdom has been used to find out what the governments are doing to improve the electronic services provision. This should help identify priorities in the development of useful electronic services (e-services) in Bulgaria. This work also reviews some of the successful e-government projects which have recently been implemented in Bulgaria and have had very high value to the public and the Bulgarian economy. One of them is the Customs Agency's e-Portal and other two are the National Revenue Agency's Information system "Mutual assistance for collection" and the Data warehouse "Management information system". Adopted innovations, recent initiatives and best practices are also covered in the paper. Finally, the future perspectives and world tendencies enhancing innovative public services, SMART governance, open data and big data are discussed showing the way forward for the Bulgarian e-government. © The Authors, 2015.</t>
  </si>
  <si>
    <t>Bulgaria; E-Administration; E-Government; E-Procurement development; E-Services; innovations</t>
  </si>
  <si>
    <t>2-s2.0-84940867230</t>
  </si>
  <si>
    <t>Bolgov R., Filatova O., Golubev V.</t>
  </si>
  <si>
    <t>E-Government in the Eurasian Economic Union: A comparative study of member states</t>
  </si>
  <si>
    <t>10.1145/3209415.3209435</t>
  </si>
  <si>
    <t>St.Petersburg State University, 7 Universitetskaya Emb., St Petersburg, Russian Federation</t>
  </si>
  <si>
    <t>This paper presents selected results of a comparative e-government study of the Eurasian Economic Union (EEU) member states. The study analyses each country's key ministry websites and open government data sources. The research uses a version of the UN e-Government Index approach augmented by a detailed content analysis of e-government-related online sources and the media. Recommendations are made for further improvements in e-government in the EEU. © 2018 Association for Computing Machinery.</t>
  </si>
  <si>
    <t>E-consultation; E-decision making; E-Democracy; E-Government; E-Government survey; E-information; E-Participation; E-Participation Index; EEU</t>
  </si>
  <si>
    <t>2-s2.0-85051435984</t>
  </si>
  <si>
    <t>Veljkovic N., Bogdanovic-Dinic S., Stoimenov L.</t>
  </si>
  <si>
    <t>eGovernment openness index</t>
  </si>
  <si>
    <t>University of Niš, Serbia</t>
  </si>
  <si>
    <t>We live in the era of rapid web technologies development that affects the growth and transformation of eGovernment. These new technologies impact leads to the re-evaluation of eGovernment, re-focusing of target characteristics and changing of general approach in eGovernment viewpoint. In today's electronic environment, the concept of eGovernment 1.0 has been overcome and a new eGovernment concept is being created, known as Open Government. Within this new concept, the focus is set on open public data, transparency, collaboration and citizen participation. Benchmarking eGovernment is an important task that indicates the level of implementation of eGovernment policies as well as eGovernment progress. Benchmarks of eGovernment concepts, eGovernment 1.0 and eGovernment 2.0, are not suitable for Open Government. In this paper we will evaluate different methodologies for Open Government benchmarking and try to define eGovernment Openness Index (eGOVI) as a global measure that indicates to which extent one government is open.</t>
  </si>
  <si>
    <t>eGovernment evolution; eGovernment openness index; Open government benchmarking</t>
  </si>
  <si>
    <t>2-s2.0-84870904745</t>
  </si>
  <si>
    <t>Maestre G., Astudillo H., Nieto W., Concha G.</t>
  </si>
  <si>
    <t>Empirical evidence of Colombian national e-government programs' impact on local Smart City-Adoption</t>
  </si>
  <si>
    <t>10.1145/3209415.3209439</t>
  </si>
  <si>
    <t>Universidad Cooperativa de Colombia, Medellín,Antioquia, Colombia; Universidad Técnica Federico Santa María, Santiago de Chile, Chile; Universidad del Norte, Barranquilla, Atlántico, Colombia</t>
  </si>
  <si>
    <t>Smart Cities (SC) are a growing trend, and ICT is a fundamental element for their development. Elaborating national policies about SC requires measuring cities' success in ICT adoption. This article describes the Smart City ICT Adoption Maturity Model (SCIAMM), which defines five maturity levels, and consists of five domains (e-government strategy, public innovation, data, infrastructure, and services), 15 key domain areas (KDA), and 48 critical variables (CV). An initial evaluation was conducted, using public data from the IT Ministry (MinICT) for the seven largest Colombian cities. A comparison of 2015 and 2016 values shows the simultaneous improvement some areas (Public Wi-Fi and Open Data) and worsening of some strategy-related areas (Governance, IT plans, and IT Operation); further examination suggests that it may reflect reprioritization of attention and resources as cities aimed to exploit new national programs on Public Wi-Fi and Open Data. SCIAMM identification of this “collateral damage” of national programs shows its value as a public policy designer tool. © 2018 Association for Computing Machinery.</t>
  </si>
  <si>
    <t>E-government; Evaluation; Information Technology; Maturity Models; Smart Cities</t>
  </si>
  <si>
    <t>2-s2.0-85051426549</t>
  </si>
  <si>
    <t>Concilio G., Molinari F., Morelli N.</t>
  </si>
  <si>
    <t>Empowering citizens with open data by urban Hackathons</t>
  </si>
  <si>
    <t>10.1109/CeDEM.2017.28</t>
  </si>
  <si>
    <t>Department of Architecture and Urban Studies, Politecnico di Milano, Milan, Italy; Department of Architecture, Design and Media Technology, Aalborg Universitet, Aalborg, Denmark</t>
  </si>
  <si>
    <t>Empowering citizens to make meaningful use of open data is a challenge somehow less central than others to public sector information disclosure policies. The latter are typically focused on promoting business innovations and economic activities in general (first goal) or increasing transparency in government and/or political inclusion (second goal). Based on the interim results of an ongoing EU funded project, which has run five independent Hackathons in as many European cities during the year 2016, we note that the time is ripe for establishing alternative ways of citizen integration in public service (re)design processes that may act as a sort of accelerators for some key, social and political, dynamics of change. © 2017 IEEE.</t>
  </si>
  <si>
    <t>Civic participation; Hackathons; Open data; Public service; Urban living labs</t>
  </si>
  <si>
    <t>2-s2.0-85032805626</t>
  </si>
  <si>
    <t>Kloeckl, K; Senn, O; Ratti, C</t>
  </si>
  <si>
    <t>Enabling the Real-Time City: LIVE Singapore!</t>
  </si>
  <si>
    <t>10.1080/10630732.2012.698068</t>
  </si>
  <si>
    <t>[Kloeckl, Kristian] MIT, SENSEable City Lab, Real Time City Grp, Cambridge, MA 02139 USA; [Senn, Oliver] Singapore MIT Alliance Technol, Singapore, Singapore; [Kloeckl, Kristian; Ratti, Carlo] LIVE Singapore Project, Singapore, Singapore</t>
  </si>
  <si>
    <t>The increasing pervasiveness of urban systems and networks utilizing digital technologies for their operation generates enormous amounts of digital traces capable of reflecting in real-time how people make use of space and infrastructures in the city. This is not only transforming how we study, design, and manage cities but opens up new possibilities for tools that give people access to up-to-date information about urban dynamics, allowing them to take decisions that are more in sync with their environment. This paper documents the ongoing LIVE Singapore! project which explores the development of an open platform for the collection, elaboration and distribution of a large and growing number of different kinds of real-time data that originate in a city. Inspired by recent data.gov initiatives, the platform is structured to become itself a tool for developer communities, allowing them to analyze data and write applications that create links between a city's different real-time data streams, offering new insights and services to citizens. Being a compact island based city-state metropolis, Singapore offers a unique context for this study. This paper addresses the value of stream data for city planning and management as well as modalities to give citizens meaningful access to large amounts of data capable of informing their decisions. We describe the technology context within which this project is framed, illustrate the requirements and the architecture of the open real-time data platform to serve as a base for programming the city, and finally we present and discuss the first platform prototype (using real-world data from operators of cellphone networks, taxi fleet, public transport, sea port, airport, and others). Based on this prototype a public showcasing of the project was staged in April 2011 at the Singapore Art Museum and the visual data analytics generated are illustrated in the paper. Finally, we draw some conclusions of technical as well as organizational nature regarding the challenges we faced when working in new ways with real-world, real-time data streams in an urban context that will help inform further development of our as well as of related projects in progressing in disclosing the potential of the wealth of digital data generated by urban systems, networks, and infrastructures.</t>
  </si>
  <si>
    <t>Real-Time City; Urban Data Platform; Singapore; Open Data; Stream Data; Feedback Loop; Urban System Dynamics; Urban Management Systems</t>
  </si>
  <si>
    <t>WOS:000311543900005</t>
  </si>
  <si>
    <t>Murray A., Tonjes D.</t>
  </si>
  <si>
    <t>Energy Assessment of Smithtown, New York</t>
  </si>
  <si>
    <t>10.1080/10630732.2013.855517</t>
  </si>
  <si>
    <t>Department of Technology and Society, Stony Brook University, New York, United States</t>
  </si>
  <si>
    <t>Energy management and carbon mitigation plans, often created to address global issues, must be implemented locally. Each specific area has its own needs and problems. For this study, we used publicly available data to create an energy assessment for the Town of Smithtown, a municipality of 116,000 people on the north shore of Long Island (New York). We found that motor vehicles consume the largest amount of energy, followed by space heating for both residential and commercial-industrial purposes. Local policies probably can only modestly affect transportation energy use, although US federal policies may have significant effects over the next several decades. A local renovation financing program holds great promise to improve residential heating energy usage, and could greatly reduce energy consumption if it is expanded to cover the commercial sector. Current Town programs have begun to address immediate needs, although programs will require revision to achieve major reductions in energy use. 2013 © 2013 The Society of Urban Technology.</t>
  </si>
  <si>
    <t>energy assessment; energy inventory; local; mitigation; planning; public data</t>
  </si>
  <si>
    <t>2-s2.0-84892553173</t>
  </si>
  <si>
    <t>Aiad M., Lee P.H.</t>
  </si>
  <si>
    <t>Energy disaggregation of overlapping home appliances consumptions using a cluster splitting approach</t>
  </si>
  <si>
    <t>Sustainable Cities and Society</t>
  </si>
  <si>
    <t>10.1016/j.scs.2018.08.020</t>
  </si>
  <si>
    <t>School of Electrical and Electronic Engineering, Nanyang Technological University, 50 Nanyang Avenue639798, Singapore</t>
  </si>
  <si>
    <t>Non-intrusive load monitoring (NILM) is a set of techniques that aims to decompose the aggregate energy consumptions of a household into the energy consumed by the respective individual appliances. When some of the home appliances have power consumptions levels that overlap with each other, it becomes a challenging problem to disaggregate the energy consumed by each of these appliances. In this work, we present an approach that split the clusters of the overlapping energy consumptions into the respective energy consumed by the individual appliances. The proposed approach involves firstly to analyze the cohesion of devices clusters to determine if a cluster should be split into two clusters. The proposed cluster splitting approach was tested on cases of overlapping devices clusters from six real houses available from the REDD public data sets. The results showed that the performance of the proposed approach depends on the degree of overlapping of the devices clusters, on whether the clusters are tight or loose and on the sizes of the clusters. The proposed approach can be applied to a clustering-based load disaggregation method as a subsequent step to deal with situations of overlapping appliances consumptions, so as to improve the overall energy disaggregation accuracy. © 2018 Elsevier Ltd</t>
  </si>
  <si>
    <t>Cluster splitting; Energy disaggregation; Energy savings; Non-intrusive load monitoring (NILM); Normality tests</t>
  </si>
  <si>
    <t>2-s2.0-85054030961</t>
  </si>
  <si>
    <t>Cordasco G., De Donato R., Malandrino D., Palmieri G., Petta A., Pirozzi D., Santangelo G., Scarano V., Serra L., Spagnuolo C., Vicidomini L.</t>
  </si>
  <si>
    <t>Engaging Citizens with a Social Platform for Open Data</t>
  </si>
  <si>
    <t>10.1145/3085228.3085302</t>
  </si>
  <si>
    <t>Dip. di Informatica, Università degli Studi di Salerno Fisciano, Salerno, Italy; Dip. di Psicologia, Università degli Studi della Campania Luigi Vanvitelli Caserta, Viale Ellittico, Italy</t>
  </si>
  <si>
    <t>Open Data are valuable initiatives in favour of transparency. Public administrations are increasing the availability of datasets for citizens, associations, innovators and other stakeholders, by releasing their data with open licenses. Open initiatives are achieving less success than expected, mainly due to the lack of engagement. There is a growing demand for approaches to actively engage citizens in exploiting Open Data. This paper introduces SPOD, a Social Platform for Open Data, which aims to engage citizens, local associations and organizations in forming communities of interests, stimulating the interpretation of Open Data and exploiting their use in Data-driven discussions, something not well-supported on traditional social networks. Social collaboration is the key aspect to increase the public value, where citizens participate in the discussions, co-create knowledge and data. The paper describes the engagement of four communities of citizens, which contributed to the public value by discussing topics in the context of Cultural Heritage, generating information from existing and co-created open datasets, by using SPOD. © 2017 ACM.</t>
  </si>
  <si>
    <t>Case study; E-participation; Open data; Open government</t>
  </si>
  <si>
    <t>2-s2.0-85023619143</t>
  </si>
  <si>
    <t>Gong Y., Janssen M.</t>
  </si>
  <si>
    <t>Enterprise architectures for supporting the adoption of big data</t>
  </si>
  <si>
    <t>10.1145/3085228.3085275</t>
  </si>
  <si>
    <t>Wuhan University, Wuhan, Hubei, 430072, China; Delft University of Technology, Jaffalaan 5, 2628 BX, Delft, Netherlands</t>
  </si>
  <si>
    <t>Governments from all over the world are struggling to take advantage of big data developments. Enterprise Architecture (EA) can be used as an instrument to integrate big data (BD) in the existing business processes and ICT-landscape. In this policy paper, we explore the role of EA in the adoption of BD. For this, we adopted a qualitative case study approach and investigated a large administrative organization that was in the process of adopting BD. We found in our case study that the first attempts were focused on integrating big data in the current landscape, but this encountered too many challenges that halt progress. To overcome the challenges, a separate BD department and accompanying infrastructure was created. The strategy was first to reap the benefits of BD and to understand what should be done, and thereafter integrating the working systems in the existing landscape. The findings suggest that current infrastructures might not be suitable for integrating BD and substantial changes are needed first. In the case the role of BD needed to be first clarified before EA could play a role in adopting BD. EA should deal with the uncertainties and complexities by ensuring a configurable landscape, by providing an incremental approach for adapting the infrastructure step-by-step, before the benefits of big data can be gained. Developing an incremental migration plan was found to be a key aspect for the adoption of BD. ©2017 Association for Computing Machinery.</t>
  </si>
  <si>
    <t>Big data; BOLD; E-government; Enterprise architecture; ICT-Architecture; Infrastructure; Open data</t>
  </si>
  <si>
    <t>2-s2.0-85023639470</t>
  </si>
  <si>
    <t>Hallo, M; Lujan-Mora, S; Mate, A</t>
  </si>
  <si>
    <t>Evaluating open access journals using Semantic Web technologies and scorecards</t>
  </si>
  <si>
    <t>10.1177/0165551515624353</t>
  </si>
  <si>
    <t>[Hallo, Maria] Natl Polytech Sch, Isabel Catolica E11-253,POB 17-01-2759, Quito, Ecuador; [Lujan-Mora, Sergio; Mate, Alejandro] Univ Alicante, Alicante, Spain</t>
  </si>
  <si>
    <t>This paper describes a process to develop and publish a scorecard from an OAJ (Open Access Journal) on the Semantic Web using Linked Data technologies in such a way that it can be linked to related datasets. Furthermore, methodological guidelines are presented with activities related to each step of the process. The proposed process was applied to a university OAJ, including the definition of the KPIs (Key Performance Indicators) linked to the institutional strategies, the extraction, cleaning and loading of data from the data sources into a data mart, the transformation of data into RDF (Resource Description Framework), and the publication of data by means of a SPARQL endpoint using the Virtuoso software. Additionally, the RDF data cube vocabulary has been used to publish the multidimensional data on the Web. The visualization was made using CubeViz, a faceted browser to present the KPIs in interactive charts.</t>
  </si>
  <si>
    <t>Knowledge management; linked data; Semantic Web; RDF data cube vocabulary</t>
  </si>
  <si>
    <t>WOS:000394671000001</t>
  </si>
  <si>
    <t>Styrin E., Dmitrieva N.</t>
  </si>
  <si>
    <t>Evaluating Public Organizations Using Open Data: An Assessment Tool and Ecosystems Approach</t>
  </si>
  <si>
    <t>10.4018/IJEGR.2017100101</t>
  </si>
  <si>
    <t>National Research University Higher School of Economics, Moscow, Russian Federation; National Research University Higher School of Economics, Moscow, Russian Federation</t>
  </si>
  <si>
    <t>Information openness and stakeholder involvement through ICT become the driving factors of public organization change. In this article, an ecosystem approach is embraced to study the social sphere organizations (SSOs), such as hospitals, schools, and libraries. SSOs report on their activities by publishing information on the Web which can be used to evaluate the effectiveness and efficiency of these organizations by the public. The opening of data transforms the relationship between SSOs and other stakeholders. In this article, the institutionalization of SSO evaluation system in Russia is studied. The critical role of open data is demonstrated and the inclusion of stakeholders was found to be a key factor to make the evaluation system truly effective. Their study reveals that an ecosystem approach ensures that stakeholder demands are included in SSO evaluation and assessment process. Finally, by summarizing Russian experiences, the authors conclude with problem-oriented recommendations for open government tool application to institutionalize government practices targeted at open government principle implementation. Copyright © 2017, IGI Global. Copying or distributing in print or electronic forms without written permission of IGI Global is prohibited.</t>
  </si>
  <si>
    <t>Ecosystem; Independent Assessment; Open Data; Open Government; Social Sphere Organizations</t>
  </si>
  <si>
    <t>2-s2.0-85042114923</t>
  </si>
  <si>
    <t>Charalabidis Y., Loukis E., Alexopoulos C.</t>
  </si>
  <si>
    <t>Evaluating second generation open government data infrastructures using value models</t>
  </si>
  <si>
    <t>10.1109/HICSS.2014.267</t>
  </si>
  <si>
    <t>University of the Aegean, Greece</t>
  </si>
  <si>
    <t>Recently, a second generation of advanced open government data (OGD) infrastructures has emerged, influenced by the principles of the Web 2.0 paradigm, and oriented towards the elimination of the clear distinction between providers and consumers of such data, and the support of data pro-sumers'. This paper presents and validates a methodology for evaluating these advanced second generation of ODG infrastructures, which is based on the estimation of value models of them from users' ratings. This value model includes assessments of the various types of value generated by such an infrastructure, and also of the relations among them as well. This enables a deeper understanding of the whole value generation mechanism and a rational definition of improvement priorities. The proposed methodology has been used for the evaluation of an advanced second generation ODG e-Infrastructure developed in the European project ENGAGE. © 2014 IEEE.</t>
  </si>
  <si>
    <t>E-Infrastructures; Evaluation; Open government data; Value model; Web 2.0</t>
  </si>
  <si>
    <t>2-s2.0-84902284918</t>
  </si>
  <si>
    <t>Machova, R; Lnenicka, M</t>
  </si>
  <si>
    <t>Evaluating the Quality of Open Data Portals on the National Level</t>
  </si>
  <si>
    <t>10.4067/S0718-18762017000100003</t>
  </si>
  <si>
    <t>[Machova, Renata; Lnenicka, Martin] Univ Pardubice, Fac Econ &amp; Adm, Pardubice, Czech Republic</t>
  </si>
  <si>
    <t>Over the last few years, governments worldwide have started to develop and implement open data initiatives to enable the release of government data in open and reusable formats without restriction or charge for their use by society. As a result, a large number of open data repositories, catalogues and portals have been emerging in the world. The efficient development of open data portals makes it necessary to evaluate their quality systematic, in order to understand them better and assess the various types of value they generate. Citizens also expect data disclosed by official authorities to have quality in the sense that they are official data and therefore should be accurate and reliable. Consequently, the aim of this paper is to examine and compare the quality of these portals. For this purpose, a benchmarking framework is proposed and validated to evaluate the quality of open data portals on the national level. The results obtained show that the number of datasets online and the sophistication of open data portals and their functions differ, reflecting the lack of harmonization and the need for quality standards. In particular, the United Kingdom, India and the United States have published many datasets and launched advanced portals.</t>
  </si>
  <si>
    <t>Open data; Open government; National open data portals; Benchmarking framework; Content analysis; Evaluation; Quality</t>
  </si>
  <si>
    <t>Bronze, Other Gold</t>
  </si>
  <si>
    <t>WOS:000402417200003</t>
  </si>
  <si>
    <t>Lourenço R.P.</t>
  </si>
  <si>
    <t>Evidence of an open government data portal impact on the public sphere</t>
  </si>
  <si>
    <t>10.4018/IJEGR.2016070102</t>
  </si>
  <si>
    <t>INESCC, Faculty of Economics, University of Coimbra, Coimbra, Portugal</t>
  </si>
  <si>
    <t>Data portals are being created as part of open government strategies to increase transparency. But although the potential of the internet to increase transparency (as data disclosure) has been widely considered in the literature, there is no reported evidence of any of the released data actually being used by their ultimate recipients (citizens) for public accountability purposes. This descriptive research effort aims to find evidence of the impact of open government portals, asserting whether data is indeed being used and for what purposes. One contract portal was selected and Google Search was used to find portal references on the internet. A qualitative content analysis approach was adopted, whereby references were examined with respect to its main purpose and data usage. Evidence was found of contract data being used, among others, to identify possible situations of corruption, nepotism and misusage of public resources, support argumentation on public policy debates and, in general, to hold public officials accountable in the public sphere through 'blame and shame' sanctions. Copyright © 2016, IGI Global.</t>
  </si>
  <si>
    <t>Data Portals; Open Government; Transparency</t>
  </si>
  <si>
    <t>2-s2.0-84991584891</t>
  </si>
  <si>
    <t>Saxena S., Janssen M.</t>
  </si>
  <si>
    <t>Examining open government data (OGD) usage in India through UTAUT framework</t>
  </si>
  <si>
    <t>10.1108/FS-02-2017-0003</t>
  </si>
  <si>
    <t>Department of Political Science, Central University of Haryana, Mahendragarh, India; Technology, Policy and Management Faculty, Delft University of Technology, Delft, Netherlands</t>
  </si>
  <si>
    <t>Purpose: This paper aims to examine the use and acceptance of open government data (OGD) of different stakeholder groups in India. Design/methodology/approach: Following an empirical investigation among 244 respondents in India, the paper deploys path analysis via LISREL. The conceptual construction of the Unified Theory of Acceptance and Use of Technology (UTAUT) framework is used to assess the behavioral intention to use and accept OGD. Multiple regression analysis informs the relationship of demographic variables with the behavioral intention to use and accept OGD. Findings: Path analysis showed that there is an increased use and acceptance of OGD among the respondents. Multiple regression analysis shows that men are more likely to use open data sets than women. Individual differences are found among the respondents with regard to OGD usage. Thus, while men may tap open data sets in line with their purposes and professional backgrounds, women are likely to tap the data sets even for non-professional purposes. Furthermore, the respondents who are younger in age are more behaviorally inclined to accepting and using OGD than their older counterparts. Practical implications: The Indian government needs to popularize and familiarize OGD initiatives among the people to a greater extent. The utilitarian value of OGD may be provided when data sets are more user-friendly, frequently updated and accurate. This would facilitate in better provision of public services besides appreciating the public sentiment. Further, with increased interaction between citizens and the government, public accountability and transparency may be better realized. Social implications: The study shows that different groups of people are engaging in tapping information through government websites and related portals. Societal influence was found to be an important factor which predicts the acceptance and usage of OGD. An infrastructure can help to enable the use of OGD. Originality/value: Hitherto, studies have focused on OGD initiatives in the developed countries, but extant literature is scarce on developing countries. Therefore, this study seeks to fill the literature gap by probing OGD use and acceptance among different stakeholder groups in India. © 2017, © Emerald Publishing Limited.</t>
  </si>
  <si>
    <t>Acceptance; India; Open data; Open government data; UTAUT</t>
  </si>
  <si>
    <t>2-s2.0-85026914598</t>
  </si>
  <si>
    <t>Khurshid M.M., Zakaria N.H., Rashid A., Shafique M.N.</t>
  </si>
  <si>
    <t>Examining the factors of open government data usability from academician's perspective</t>
  </si>
  <si>
    <t>International Journal of Information Technology Project Management</t>
  </si>
  <si>
    <t>10.4018/IJITPM.2018070105</t>
  </si>
  <si>
    <t>Department of Information Systems, Faculty of Computing, Universiti Teknologi Malaysia, Johor, Malaysia; NUR International University, Punjab, Lahore, Pakistan; Dongbei University of Finance and Economics, Dalian, China</t>
  </si>
  <si>
    <t>This article examines factors that can be argued to influence the academician's behavioral intentions in using open government data (OGD). Policy-makers and practitioners will determine policy instruments in increasing acceptance and use of OGD by maintaining a good understanding of these factors. In this article, Rogers' Diffusion of Innovations (DOI) theory has been proposed and used in order to empirically examine these factors taking perceived characteristics of innovations. Relevant hypotheses have been developed through the literature review, forming a preliminary research model, while respective influences of the factors on the behavioral intention to use open government data have been statistically tested. Results have shown that compatibility and voluntariness have had a strong influence on behavioral intention, whereas a 66.2% variance has been found in academicians' behavioral intentions to use open government data. Copyright © 2018, IGI Global.</t>
  </si>
  <si>
    <t>Academician; Adoption; Behavioral Intention; Developing Country; Diffusion of Innovations; Factors; Open Data; Open Government Data; Pakistan Data Portal</t>
  </si>
  <si>
    <t>2-s2.0-85047774128</t>
  </si>
  <si>
    <t>Yang, TM; Wu, YJ</t>
  </si>
  <si>
    <t>Examining the socio-technical determinants influencing government agencies' open data publication: A study in Taiwan</t>
  </si>
  <si>
    <t>10.1016/j.giq.2016.05.003</t>
  </si>
  <si>
    <t>[Yang, Tung-Mou] Natl Taiwan Univ, Dept Lib &amp; Informat Sci, 1,Sec 4,Roosevelt Rd, Taipei 10617, Taiwan; [Wu, Yi-Jung] Shih Hsin Univ, Dept Publ Policy &amp; Management, 5th Floor,111,Sec 1,Mucha Rd, Taipei 116, Taiwan</t>
  </si>
  <si>
    <t>Open government data has become an important movement for government administrations around the world. Nevertheless, government agencies tend not to open their datasets and can act reluctantly to embed the concept of data publication in their daily operations. Accordingly, this study examines the determinants that are argued to have influences on the government agencies' intention and behavior of open data publication. Relevant hypotheses are developed through literature review to form a preliminary research model, and respective influences of the determinants on the government agencies' intention and behavior to publish datasets are statistically tested. The empirical results show that the determinants account for 60.4% of the variance in agencies' intention and 54.2% of the variance in agencies' behavior. All the determinants are statistically significant except for perceived effort and perceived benefits. Specifically, facilitating conditions and organizational capability are the two factors having the strongest positive effect. Perceived usefulness, external influence, and organizational culture also have positive influences while perceived risks indeed incur a negative impact on the intention. On the contrary, perceived effort and perceived benefits are found to be insignificant. Lastly, intention is statistically significant and indeed acts as a strong antecedent to predict government agencies' activities of open data publication. Practical implications are also offered to practitioners. A designated government agency should act as the coordinator to help agencies obtain facilitations from others. Agencies' concern of data misuse should be mitigated, as it is found to be the major driver having a negative impact. The limitations and future research directions are also discussed. The findings and discussions of this study are expected to contribute to the current open data literature.</t>
  </si>
  <si>
    <t>Open data; Information sharing; Government information; Open government</t>
  </si>
  <si>
    <t>WOS:000385057300002</t>
  </si>
  <si>
    <t>Sayogo D.S., Zhang J., Liu H., Picazo-Vela S., Luna-Reyes L.</t>
  </si>
  <si>
    <t>Examining trust as key drivers in smart disclosure for sustainable consumption: The case of I-choose</t>
  </si>
  <si>
    <t>10.1145/2612733.2612747</t>
  </si>
  <si>
    <t>University of Muhammadiyah at Malang, Indonesia; Clark University, United States; Xian Jiaotong University, China; Universidad de Las Americas, Puebla, Mexico</t>
  </si>
  <si>
    <t>Smart disclosure constitutes a form of open data policy that has the objective of promoting more sustainable economies and innovation by providing consumers with information to help them make better purchasing decisions. Trust in the information regarding product and certification is crucial for the adoption and usage of smart disclosure tools that make use of such information. In this paper, we investigate the determinants of trust in sustainable product information through a survey administered in Mexico and the United States. Our results suggest that brands and certificates reputation are important components to develop trust. Our results also suggest that additional information to verify label does not emerge as significant predictor to induce trust. We argue that to be useful, such information should be aggregated and presented to consumers in a simple way right at their fingertips. Finally, we found that support from government agencies and endorsement from non-for-profit organizations significantly influence consumer's trusting beliefs on sustainable practices information. Copyright © 2014 ACM.</t>
  </si>
  <si>
    <t>Consumer trust; Ethical consumption; Private sector transparency; Smart disclosure; Supply-chain; Sustainability</t>
  </si>
  <si>
    <t>2-s2.0-84905586936</t>
  </si>
  <si>
    <t>Expert assessment of open government in Russia: Methodology, results and implementation impeding factors</t>
  </si>
  <si>
    <t>10.1504/IJEG.2016.081388</t>
  </si>
  <si>
    <t>Institute for Public and Municipal Administration, National Research University, Higher School of Economics, str. Myasnitskaya 9/11, Moscow, 101000, Russian Federation</t>
  </si>
  <si>
    <t>In the paper, the authors present open government expert monitoring and evaluation methodology designed according to the international experience in open government adoption. The methodology comprises and logically explains the relationship among open government principles, mechanisms, evaluation criteria and indicators. The methodology is tested by example of Russian federal public agencies. The authors use monitoring and evaluation results to formulate universal factors impeding effective adoption of open government principles and mechanisms worldwide. Among mechanisms of open government the authors consider reference groups, open data, social networks and citizens' requests. Finally, the authors discuss further research directions enabling effective adoption of openness by governments in future.</t>
  </si>
  <si>
    <t>Civic councils; Expert monitoring of openness; Open data; Open government; Openness mechanisms; Openness rating; Openness standard; Openness tools; Public agencies; Reference groups</t>
  </si>
  <si>
    <t>2-s2.0-85009170724</t>
  </si>
  <si>
    <t>Kalampokis E., Tarabanis K., Stasis A., Chaniotaki E., Tambouris E.</t>
  </si>
  <si>
    <t>Exploiting Linked Statistical Data in Public Administration: The Case of the Greek Ministry of Administrative Reconstruction</t>
  </si>
  <si>
    <t>University of Macedonia, CERTH/ITI, Greece; Ministry of Administrative Reconstruction, Greece; Athens University of Economics and Business, Greece</t>
  </si>
  <si>
    <t>Opening Government Data is a political priority in many countries. A large part of open data is numerical and concerns statistics thus can be easily processed and visualized. At the technical level, statistical data can be represented using linked open technologies. The resulting Linked Open Statistical Data (LOSD) enables developing data-driven services that require automatic data processing. However, in many cases public agencies confront organizational, structural and cultural challenges when adopting novel technologies. The aim of this paper is to investigate the challenges faced by a ministry that is traditionally organized when exploiting LOSD. The preliminary results suggest that major challenges include the absence of a favorable culture and skills mainly related to data governance and software development. Therefore, essential ingredients seem to be missing to create a fertile ground for the use and exploitation of LOSD technology. © 2017 AIS/ICIS Administrative Office. All Rights Reserved.</t>
  </si>
  <si>
    <t>Data-Driven Services; Linked Open Statistical Data; Open Government Data; Public Administration; Traditional Bureaucratic Model</t>
  </si>
  <si>
    <t>2-s2.0-85023634802</t>
  </si>
  <si>
    <t>Attard J., Orlandi F., Auer S.</t>
  </si>
  <si>
    <t>Exploiting the value of data through data value networks</t>
  </si>
  <si>
    <t>Part F128003</t>
  </si>
  <si>
    <t>10.1145/3047273.3047299</t>
  </si>
  <si>
    <t>University of Bonn, Römerstraße 164, Bonn, 53117, Germany</t>
  </si>
  <si>
    <t>Open data is increasingly permeating into all dimensions of our society and has become an indispensable commodity that serves as a basis for many products and services. Governments are generating a huge amount of data spanning different dimensions. This dataification shows the paramount need to identify the means and methods in which the value of data and knowledge can be exploited. While not restricted to the government domain, this dataification is certainly relevant in a government context, particularly due to the large volume of data generated by public institutions. In this paper we identify the various activities and roles within a data value chain, and hence proceed to provide our own definition of a Data Value Network. We specifically cater for non-tangible data products and characterise three dimensions that play a vital role within the Data Value Network. We also propose a Demand and Supply Distribution Model with the aim of providing insight on how an entity can participate in the global data market by producing a data product, as well as a concrete implementation through the Demand and Supply as a Service. Through our contributions we therefore project our vision of enhancing the process of open (government) data exploitation and innovation, with the aim of achieving the highest possible impact. © 2017 ACM.</t>
  </si>
  <si>
    <t>Data demand; Data supply; Data value chain; Data value network; Exploitation; Impacts; Innovation; Open data; Value creation</t>
  </si>
  <si>
    <t>2-s2.0-85020938073</t>
  </si>
  <si>
    <t>Marivate V., Moorosi N.</t>
  </si>
  <si>
    <t>Exploring Data Science for public good in South Africa: Evaluating factors that lead to success.</t>
  </si>
  <si>
    <t xml:space="preserve"> a6</t>
  </si>
  <si>
    <t>10.1145/3209281.3209366</t>
  </si>
  <si>
    <t>Council for Scientific and Industrial Research, South Africa</t>
  </si>
  <si>
    <t>In the pursuit of public service, governments have to oversee many complex systems. In recent years, data-driven methodologies have been adopted as tools to oversee and enhance service delivery. In this paper we discuss the ways that the government of South Africa, and its agencies, use data tools as well as the policies and investments that have been put into place; some of which have created a more enabling ecosystem while others have created difficulties and obstacles on the road towards realising the powers of analytics for social good. We discuss the current data landscape from the lens of Open Data policies, data readiness policies, human capital development and ethics. The paper is a summary of our observations, our successes, aspirations and challenges as we endeavour to contribute to a more data-driven governance. © 2018 is held by the owner/author(s).</t>
  </si>
  <si>
    <t>Data readiness; Data science for social goods; E-government; Government data; Open data; Representation and inclusion</t>
  </si>
  <si>
    <t>2-s2.0-85049003325</t>
  </si>
  <si>
    <t>Dahbi K.Y., Lamharhar H., Chiadmi D.</t>
  </si>
  <si>
    <t>Exploring dimensions influencing the usage of Open Government Data portals</t>
  </si>
  <si>
    <t xml:space="preserve"> a26</t>
  </si>
  <si>
    <t>10.1145/3289402.3289526</t>
  </si>
  <si>
    <t>Ecole Mohammadia, Ingénieurs, Université Mohammed V, Rabat, Morocco</t>
  </si>
  <si>
    <t>Governments are considered as one of the major producers of data. Opening up and publishing this Big Government Data in national portals have significant impact on fostering innovation, improving transparency, public accountability and collaboration .Thus, the expected benefits are hindered by several factors that influence the usage of Open Government Data portals, exploring and investigating these factors is the first step to propose an evaluation approach for OGD portals and promote their usage. In this work, we identified a set of evaluation dimensions that affect OGD portal's usage and fulfillment of users' needs and requirements. According to the identified dimensions, we propose an evaluation of two national OGD portals. © 2018 Association for Computing Machinery.</t>
  </si>
  <si>
    <t>Evaluation; Open Government Data; Open Government Data portals; Usage</t>
  </si>
  <si>
    <t>2-s2.0-85062774672</t>
  </si>
  <si>
    <t>Zhao, YP; Fan, B</t>
  </si>
  <si>
    <t>Exploring open government data capacity of government agency: Based on the resource-based theory</t>
  </si>
  <si>
    <t>10.1016/j.giq.2018.01.002</t>
  </si>
  <si>
    <t>[Zhao, Yupan; Fan, Bo] Shanghai Jiao Tong Univ, Sch Int &amp; Publ Affairs, 1954 Huashan Rd, Shanghai 200030, Peoples R China</t>
  </si>
  <si>
    <t>Open government data (OGD) are valued by many countries and governments worldwide because of its important political, economic, and social benefits. Based on the resource-based theory, we construct a research model from the aspects of tangible, intangible, and human resources, as well as organizational culture to explore the factors that influence open government data capacity (OGDC). Results indicate that data variables, basic resources, organizational arrangement and technical capacity are directly related to the OGDC of government agencies; power distance negatively moderates the relationship between organizational structure and OGDC; uncertainty avoidance moderates the relationship among basic resources, organizational arrangement and OGDC. On this basis, we put forward relevant suggestions for the following development of OGD.</t>
  </si>
  <si>
    <t>Open government; Resource-based theory; Open government data; Capacity</t>
  </si>
  <si>
    <t>WOS:000428361900001</t>
  </si>
  <si>
    <t>Conradie P., Choenni S.</t>
  </si>
  <si>
    <t>Exploring process barriers to release public sector information in local government</t>
  </si>
  <si>
    <t>10.1145/2463728.2463731</t>
  </si>
  <si>
    <t>Rotterdam University of Applied Sciences, P.O. Box 3001, HA Rotterdam, Netherlands; Research and Documentation Centre, Ministry of Security and Justic, P.O. Box 20301, 2500 EH The Hague, Netherlands</t>
  </si>
  <si>
    <t>Due to expected benefits such as citizen participation and innovation, the release of Public Sector Information is getting increased attention on various levels of government. However, currently, data release by governments is still novel, with little experience and knowledge thus far about the benefits and barriers of release. This is compounded by a lack of understanding about how internal processes influence data release. Our aim in this paper is to get a better understanding of these processes and how they influence data release, i.e, to find determinants for the release of public sector information. For this purpose, we conducted workshops, interviews, questionnaires and desk research. We find that the way data is used by a department, the way data is obtained, how data is stored, and the suitability of data to become open, as crucial indicators for open data release. We conclude with lessons learned based on the research findings. These are that we should take a nuanced approach towards data release, avoid releasing data for it's own sake and take small incremental steps to explore data release. Copyright 2012 ACM.</t>
  </si>
  <si>
    <t>Open data; Participatory action research; Psi</t>
  </si>
  <si>
    <t>2-s2.0-84877294380</t>
  </si>
  <si>
    <t>Sayogo, DS; Pardo, TA</t>
  </si>
  <si>
    <t>Exploring the determinants of scientific data sharing: Understanding the motivation to publish research data</t>
  </si>
  <si>
    <t>S19</t>
  </si>
  <si>
    <t>S31</t>
  </si>
  <si>
    <t>10.1016/j.giq.2012.06.011</t>
  </si>
  <si>
    <t>[Sayogo, Djoko Sigit] SUNY Albany, Rockefeller Coll Publ Adm &amp; Policy, Ctr Technol Govt, Albany, NY 12205 USA; [Pardo, Theresa A.] SUNY Albany, Ctr Technol Govt, Albany, NY 12205 USA</t>
  </si>
  <si>
    <t>The research community is working to create new capabilities to share data and to deal with issues of data quality, standards, and protection, and ethical and responsible use of shared data. These issues have been found to influence the willingness of researchers to publish data created during the course of their research. We use the results of a survey conducted by the working groups of the DataONE project to present a new-understanding of challenges to the development of global data collections and preservation by systematically examining the determinants of the researchers' likelihood to openly publish research data. This study found two key determinants affecting researchers' willingness to publish their data. First is data management in terms of data management skills and organization support. Second is the acknowledgement of the data set's originator in terms of appreciation and legal and policy requirements. This study also found that the impact of the significant determinants is contingent on the amount of data to be published. Finally, this study calls for further investigation to ascertain the relationship of data management and data quality, and systematic investigation on the roles and responsibility of government within these global data preservations. (C) 2012 Elsevier Inc. All rights reserved.</t>
  </si>
  <si>
    <t>Open data initiative; Data sharing; Data management; Research datasets</t>
  </si>
  <si>
    <t>WOS:000315240600003</t>
  </si>
  <si>
    <t>Kaasenbrood, M; Zuiderwijk, A; Janssen, M; de Jong, M; Bharosa, N</t>
  </si>
  <si>
    <t>Exploring the Factors Influencing the Adoption of Open Government Data by Private Organisations</t>
  </si>
  <si>
    <t>INT J PUBLIC ADM DIG</t>
  </si>
  <si>
    <t>10.4018/ijpada.2015040105</t>
  </si>
  <si>
    <t>[Kaasenbrood, Maaike] Delft Univ Technol, Elect Engn &amp; Engn &amp; Policy Anal, Delft, Netherlands; [Zuiderwijk, Anneke; Janssen, Marijn] Delft Univ Technol, Fac Technol Policy &amp; Management, Informat &amp; Commun Technol sect, Delft, Netherlands; [de Jong, Martin; Bharosa, Nitesh] Delft Univ Technol, Fac Technol Policy &amp; Management, Delft, Netherlands; [de Jong, Martin] Fudan Univ, Sch Int Relat &amp; Publ Affairs, Shanghai, Peoples R China</t>
  </si>
  <si>
    <t>Governments are increasingly opening their datasets, allowing use. Drawing on a multi-method approach, this paper develops a framework for identifying factors influencing the adoption of Open Government Data (OGD) by private organisations. Subsequently the framework was used to analyse five cases. The findings reveal that for private organizations to use OGD, the content and source of the data needs to be clear, a usable open data license must be present and continuity of data updates needs to be ensured. For none of the investigated private organisations OGD was key to their existence. Organisations use OGD in addition to, or as an enhancement of their core activities. As the official OGD-channels are bypassed trustworthy relationships between the data user and data provider were found to play an important role in finding and using OGD. The findings of this study can help government agencies in developing OGD-policies and stimulating OGD-use.</t>
  </si>
  <si>
    <t>Adoption; Open Data Policy; Open Data Use; Open Government Data; Private Organisations</t>
  </si>
  <si>
    <t>WOS:000218611500006</t>
  </si>
  <si>
    <t>08-10-June-2016</t>
  </si>
  <si>
    <t>Marjanovic, O; Cecez-Kecmanovic, D</t>
  </si>
  <si>
    <t>Exploring the tension between transparency and datification effects of open government IS through the lens of Complex Adaptive Systems</t>
  </si>
  <si>
    <t>J STRATEGIC INF SYST</t>
  </si>
  <si>
    <t>10.1016/j.jsis.2017.07.001</t>
  </si>
  <si>
    <t>[Marjanovic, Olivera] Univ Sydney, Business Sch, Business Informat Syst Discipline, Sydney, NSW 2006, Australia; [Cecez-Kecmanovic, Dubravka] UNSW Sydney, Sch Informat Syst Technol &amp; Management, UNSW Business Sch, Sydney, NSW 2052, Australia</t>
  </si>
  <si>
    <t>Government agencies worldwide continue their commitment to providing open data in order to increase transparency of education, healthcare and other public services. Focusing on open government information systems (IS) that provide performance related data, this paper explores the ongoing tension between government's goal of transparency and the resulting largely opaque datification effects. Our research insights are derived from an empirical longitudinal study of a controversial open government IS called My School, currently providing performance data on almost 10,000 schools in Australia. We investigate the tension between transparency intended with schools' open performance data and datification effects they create within the education system and a broader society, through the theoretical lens of Complex Adaptive Systems (CAS). Our study reveals how the tension emerges due to unpredictable use, propagation and reinterpretation of open data by more and more users. Consequently, the original meaning of data gets distorted, as these users continue to reconstruct and reinterpret 'data' in their own contexts and adapt their behavior in pursuit of their strategic goals. We also identify and theorize seven datification patterns underlying the tension and the ways they produce various social consequences. Based on these research contributions we discuss important strategic implications for government decision makers and identify new opportunities for future research on open government IS. (C) 2017 Elsevier B.V. All rights reserved.</t>
  </si>
  <si>
    <t>Datification effects; Transparency; Open government IS; Complex Adaptive Systems; Social consequences; Strategic implications</t>
  </si>
  <si>
    <t>WOS:000414885100005</t>
  </si>
  <si>
    <t>Calegari, GR; Carlino, E; Peroni, D; Celino, I</t>
  </si>
  <si>
    <t>Extracting Urban Land Use from Linked Open Geospatial Data</t>
  </si>
  <si>
    <t>ISPRS INT GEO-INF</t>
  </si>
  <si>
    <t>10.3390/ijgi4042109</t>
  </si>
  <si>
    <t>[Calegari, Gloria Re; Carlino, Emanuela; Peroni, Diego; Celino, Irene] Politecn Milan, ICT Ctr Excellence Res Innovat Educ &amp; Ind Labs pa, I-20133 Milan, Italy</t>
  </si>
  <si>
    <t>The ever-increasing availability of linked open geospatial data provides an unprecedented source of geo-information to describe urban environments. This wealth of data should be turned into actionable knowledge: for example, open data could be used as a proxy or substitute for closed or expensive information. The successful employment of linked open geospatial data can pave the way for innovative solutions to smart city problems. In this paper, we illustrate a set of experiments that, starting from linked open geospatial data, execute a knowledge discovery process to predict urban semantics. More specifically, we leverage geo-information about points of interests as input in a classification model of land use at a moderate spatial resolution (250 meters) over wide urban areas in Europe. We replicate our experiments in different European cities-Milano, Munchen, Barcelona and Brussels-to ensure the repeatability and generality of our approach, and we explain the experimental conditions, as well as the employed datasets to guarantee reproducibility. We extensively report on quantitative and qualitative evaluation results, to judge the validity, as well as the limitations of our proposed approach.</t>
  </si>
  <si>
    <t>urban land use; linked open geo-spatial data; points of interest; smart cities</t>
  </si>
  <si>
    <t>WOS:000367723300018</t>
  </si>
  <si>
    <t>Puron-Cid G., Bolívar M.P.R.</t>
  </si>
  <si>
    <t>Financial transparency in Mexican municipalities. An empirical research</t>
  </si>
  <si>
    <t>10.1145/2912160.2912169</t>
  </si>
  <si>
    <t>Centro de Investigación y Docencia Económicas (CIDE), Circuito Tecnopolo Norte #117, Aguascalientes, 20313, Mexico; Universidad de Granada, Campus Universitario de Cartuja, Granada, 18071, Spain</t>
  </si>
  <si>
    <t>Transparency has become a critical issue in the context of the adoption of new technologies in the public sector. In particular, the disclosure of financial information represents a key modality of transparency in which governments have the opportunity to improve their relationship with citizens and harness civic participation by reporting patrimonial aspects of public entities, budgetary execution of public operations, and other specific financial information, tools and policies. This research contributes to the literature on governmental financial disclosure by proposing a scoring system and evaluating its measurements using exploratory factor analysis (EFA). The scoring system applies a content analysis of government financial information available on official municipal governmentś websites in Mexico. The EFA identifies the different dimensions of financial transparency. An overview of the e-democracy process was conducted to frame the relation between accountability and the role of new technologies in the context of disclosure of government financial information. The results of this study help to identify three dimensions of financial transparency: (1) patrimonial information, (2) budgetary execution, and (3) other specific transparency information, tools and policies. The analysis also provides evidence that population size and metropolitan character of municipalities matter for a better practice of financial transparency. Other findings are also presented. © 2016 ACM.</t>
  </si>
  <si>
    <t>E-democracy; Financial transparency; Information disclosure; Local government; Open data</t>
  </si>
  <si>
    <t>2-s2.0-84978696341</t>
  </si>
  <si>
    <t>Deng, SL; Peng, J; Wang, C</t>
  </si>
  <si>
    <t>FISCAL TRANSPARENCY AT THE CHINESE PROVINCIAL LEVEL</t>
  </si>
  <si>
    <t>10.1111/padm.12031</t>
  </si>
  <si>
    <t>[Deng, Shulian; Wang, Cong] Shanghai Univ Finance &amp; Econ, Sch Publ Econ &amp; Adm, Shanghai, Peoples R China; [Peng, Jun] Univ Arizona, Sch Govt &amp; Publ Policy, Tucson, AZ USA</t>
  </si>
  <si>
    <t>There is a global movement towards more budgetary transparency, in both developed and developing countries, as this lies at the heart of responsible governance. Since the promulgation of the Regulation on Open Government Information in China in 2008, China has witnessed an external demand and internal push for more budgetary transparency. Using annual survey data collected between 2009 and 2012, we found that budgetary transparency at the Chinese provincial government level, although showing slight improvement over this period, was still very low, and there was significant volatility in the amount of information disclosed by individual provinces from year to year. These findings are mostly due to a contradiction between the central government's stated desire for more transparency and deep-rooted institutional and legal barriers against transparency. Recommendations are made as to how transparency can be further improved in China and other parts of the world.</t>
  </si>
  <si>
    <t>WOS:000328581600010</t>
  </si>
  <si>
    <t>Pak B., Chua A., Vande Moere A.</t>
  </si>
  <si>
    <t>FixMyStreet Brussels: Socio-Demographic Inequality in Crowdsourced Civic Participation</t>
  </si>
  <si>
    <t>10.1080/10630732.2016.1270047</t>
  </si>
  <si>
    <t>Faculty of Architecture, KU Leuven, Leuven, Belgium; Department of Architecture, KU Leuven, Leuven, Belgium</t>
  </si>
  <si>
    <t>FixMyStreet (FMS) is a web-based civic participation platform that allows inhabitants to report environmental defects like potholes and damaged pavements to the government. In this paper, we examine the use of FMS in Brussels, the capital city of Belgium. Analyzing a total of 30,041 reports since its inception in 2013, we demonstrate how civic participation on FMS varies between the ethnically diverse districts in Brussels. We compare FMS use to a range of sociodemographic indicators derived from official city statistics as well as geotagged social media data from Twitter. Our statistical analysis revealed several significant differences between the districts that suggested that crowdsourced civic participation platforms tend to marginalize low-income and ethnically diverse communities. In this respect, our findings provide timely evidence to inform the design of more inclusive crowdsourced, civic participation platforms in the future. © 2017 The Society of Urban Technology.</t>
  </si>
  <si>
    <t>Civic participation platforms; crowdsourced data; geotagged social media data; public data; visual analytics</t>
  </si>
  <si>
    <t>2-s2.0-85017234926</t>
  </si>
  <si>
    <t>Herman L., Russnák J., Řezník T.</t>
  </si>
  <si>
    <t>Flood modelling and visualizations of floods through 3D open data</t>
  </si>
  <si>
    <t>10.1007/978-3-319-89935-0_12</t>
  </si>
  <si>
    <t>Department of Geography, Faculty of Science, Masaryk University, Kotlářská 2, Brno, 611 37, Czech Republic</t>
  </si>
  <si>
    <t>This paper is devoted to 3D modelling at the city level from data sources considered as open. The open data presented in this paper enable free usage, modifications, and sharing by anyone for any purpose. The main motivation was to verify feasibility of a 3D visualization of floods purely based on open technologies and data. The presented state-of-the-art analysis comprises the evaluation of available 3D open data sources, including formats, Web-based technologies, and software used for visualizations of 3D models. A pilot Web application visualizing floods was developed to verify the applicability of discovered data sources. 3D visualizations of terrain models, 3D buildings, flood areas, flood walls and other related information are available in a pilot application for a selected part of the city of Prague. The management of different types of input data, the design of interactive functionality including navigation aids, and actual limitations and opportunities for future development are discussed in detail at the end. © IFIP International Federation for Information Processing 2017 Published by Springer International Publishing AG 2017. All rights reserved.</t>
  </si>
  <si>
    <t>3D modelling; 3D visualizations; Floods; Open data</t>
  </si>
  <si>
    <t>2-s2.0-85046356236</t>
  </si>
  <si>
    <t>Agbabiaka O., Ojo A.</t>
  </si>
  <si>
    <t>Framework for assessing institutional readiness of government organisations to deliver open, collaborative and participatory services</t>
  </si>
  <si>
    <t>10.1145/2691195.2691251</t>
  </si>
  <si>
    <t>National E-Government Strategies, 33 Oran Street, Wuse Zone 1, Abuja FCT, 900281, Nigeria; Insight Centre for Data Analytics, National University of Ireland, Galway, Ireland</t>
  </si>
  <si>
    <t>Institutional readiness or the preparedness of an organisation to respond to changes and adapt to new ways of doing things determines to a great extent how effectively organisations can deliver better services supported by a mix of robust processes, right people and infrastructure. Given the increasing pressure to adopt open government approaches including employing open data as developmental resource, governments and their agencies must re-assess their capabilities to address these new demands in addition to existing needs and challenges. This paper describes an ongoing effort by an agency responsible for e-government strategy and implementation to develop an assessment framework to determine the needs and the level of readiness of government agencies to: i) deliver open government services, ii) collaborate with other agencies in sharing data, systems and services for efficient service delivery and iii) engage citizens and other stakeholders in government decision making and co-development of services. Major aspects of the framework including the critical success factors are highlighted. Rather than ranking agencies, the framework is intended to be used for clustering agencies into communities of organizations with similar needs and readiness profiles. This provides a basis for shared solution development within government.</t>
  </si>
  <si>
    <t>Assessment; Collaborative; FAIR; Open; Participatory; People; Process; Services; System; Technology</t>
  </si>
  <si>
    <t>2-s2.0-84939139292</t>
  </si>
  <si>
    <t>Milić P., Veljković N., Stoimenov L.</t>
  </si>
  <si>
    <t>Framework for open data mining in e-government</t>
  </si>
  <si>
    <t>10.1145/2371316.2371369</t>
  </si>
  <si>
    <t>Faculty of Electronic Engineering, University of Niš, Aleksandra Medvedeva 14, Niš, Serbia</t>
  </si>
  <si>
    <t>Data mining in e-government is the process of translating data from government web site in useful knowledge that can provide various types of support in decision making. Data mining can be applied to any type of data, but we have chosen to use this technique on open government data. Open data is a new concept in the development of e-government. It stands for a public sector information which is available for distribution and usage without any restrictions. In this paper we will give an overview of a framework for open data mining and present an example of usage of this framework for data mining on government open data portals. Copyright 2012 ACM.</t>
  </si>
  <si>
    <t>Data mining; E-government; Open data</t>
  </si>
  <si>
    <t>2-s2.0-84867393440</t>
  </si>
  <si>
    <t>López C., Farzan R.</t>
  </si>
  <si>
    <t>Henninger, M</t>
  </si>
  <si>
    <t>From mud to the museum: Metadata challenges in archaeology</t>
  </si>
  <si>
    <t>10.1177/0165551517741790</t>
  </si>
  <si>
    <t>[Henninger, Maureen] Univ Technol Sydney, Fac Arts &amp; Social Sci, POB 123, Broadway, NSW 2007, Australia</t>
  </si>
  <si>
    <t>An archaeological site is a palimpsest in which the evidence of the depositional episodes is destroyed through the excavation processes; all that remains are the artefacts and their documentary evidence manifested in registers, datasets, dig diaries and reports. While the reports may represent the end product of a specific excavation, the archaeological record tells a story; it is interpretative and dynamic, with later excavations adding new knowledge and narratives. Museums preserve the artefacts but unless the documentary evidence is preserved in standard formats, it cannot be easily re-used by the archaeology community to create that knowledge; nor can museums provide the narratives for the general public whose cultural heritage it is. This article presents a case study from the Ness of Brodgar excavations that examines possibilities for reconciling one part of the data of an archaeological dig, the small finds register (SFR) and its sparse amount of descriptive metadata, with the potentiality of data re-use and with the requirements of a museum that may have custody of the artefacts. It maps and enriches messy domain-specific ontologies to standard archaeological and cultural heritage ontologies and taxonomies using simple natural language processing, linked open data and the museum CIDOC conceptual reference model (CRM). This research, in examining the application of ontology mapping tools, explores common practices and processes that are useful in any discipline within the cultural heritage domain.</t>
  </si>
  <si>
    <t>Archaeology; cultural heritage; data preservation; linked open data; metadata; museums; natural language processing; storytelling</t>
  </si>
  <si>
    <t>WOS:000444425600007</t>
  </si>
  <si>
    <t>Johnson, JA</t>
  </si>
  <si>
    <t>From open data to information justice</t>
  </si>
  <si>
    <t>ETHICS INF TECHNOL</t>
  </si>
  <si>
    <t>10.1007/s10676-014-9351-8</t>
  </si>
  <si>
    <t>Utah Valley Univ, Orem, UT 84058 USA</t>
  </si>
  <si>
    <t>This paper argues for subsuming the question of open data within a larger question of information justice, with the immediate aim being to establish the need for rather than the principles of such a theory. I show that there are several problems of justice that emerge as a consequence of opening data to full public accessibility, and are generally a consequence of the failure of the open data movement to understand the constructed nature of data. I examine three such problems: the embedding of social privilege in datasets as the data is constructed, the differential capabilities of data users (especially differences between citizens and "enterprise" users), and the norms that data systems impose through their function as disciplinary systems. In each case I show that open data has the quite real potential to exacerbate rather than alleviate injustices. This necessitates a theory of information justice. I briefly suggest two complementary directions in which such a theory might be developed: one defining a set of moral inquiries that can be used to evaluate the justness of data practices, and another exploring the practices and structures that a social movement promoting information justice might pursue.</t>
  </si>
  <si>
    <t>Open data; Social justice; Constructivism; Data pluralism</t>
  </si>
  <si>
    <t>WOS:000346238100001</t>
  </si>
  <si>
    <t>Chan C.M.L.</t>
  </si>
  <si>
    <t>From open data to open innovation strategies: Creating e-services using open government data</t>
  </si>
  <si>
    <t>10.1109/HICSS.2013.236</t>
  </si>
  <si>
    <t>SIM University, Singapore</t>
  </si>
  <si>
    <t>Noting the need to extend the corpus of knowledge on open government data initiatives, especially on the strategies to facilitate and attract businesses and citizens to participate, collaborate and re-use open government data, this paper presents a research-in-progress case study on an open data initiative by the Singapore Government. Preliminary findings indicate that open innovation can be gainfully employed to realize the underlying motivation of open data initiatives. This research also builds upon existing study in open innovation strategies. It posits a set of considerations to develop the open government data portal into an open innovation platform. It also establishes a set of considerations for enticing businesses and citizens to create e-services that leverage on the datasets available from the portal. Implications to both research and practice of open government data initiatives are presented. The paper concludes with a discussion on the future research direction of this study. © 2012 IEEE.</t>
  </si>
  <si>
    <t>2-s2.0-84875547582</t>
  </si>
  <si>
    <t>Quartucci E., Fernández-Ardáiz J., Estevez E., Chesñevar C.I.</t>
  </si>
  <si>
    <t>From open government to open city: Lessons learnt from institutionalizing open government practices in Bahía Blanca, Argentina</t>
  </si>
  <si>
    <t>10.1145/3047273.3047384</t>
  </si>
  <si>
    <t>Secretaría de Modernizacihón y Gobierno Abierto, Municipalidad de Bahía Blanca Alsina 95, Bahía Blanca, Argentina; Dep. de Cs.e Ing.Computación, ICIC CONICET-UNS Universidad Nacional Del sur San Andrés 800, B. Blanca, B8000FTN, Argentina</t>
  </si>
  <si>
    <t>Bahía Blanca is an Argentinean medium-sized city located in the south of Buenos Aires Province, pioneering the implementation and institutionalizing the practice of Open Government (OG). Through dedicated efforts, the local Government has been encouraging the opening and ample dissemination of government data. Transparency and participation are the main principles characterizing the Government's roadmap for different OG policies and initiatives. This paper summarizes main aspects of the implemented initiatives, their evolution - from open government to open city, as well as lessons learnt, achieved and expected impact. © 2017 ACM.</t>
  </si>
  <si>
    <t>Open city; Open data; Open government; Public policy; Transparency</t>
  </si>
  <si>
    <t>2-s2.0-85020850073</t>
  </si>
  <si>
    <t>Markaki O., Kokkinakos P., Koussouris S., Psarras J., Glickman Y., Lee H.</t>
  </si>
  <si>
    <t>Fusing Open public data, prosperity indexes, fuzzy cognitive maps and argumentation technology for more factual, evidence-based and accountable policy analysis and evaluation</t>
  </si>
  <si>
    <t>Innovation and the Public Sector</t>
  </si>
  <si>
    <t>10.3233/978-1-61499-429-9-175</t>
  </si>
  <si>
    <t>Decision Support Systems Lab, School of Electrical and Computer Engineering, National Technical University of Athens, Greece; Fraunhofer FOKUS, Germany; Brunel University London, United Kingdom</t>
  </si>
  <si>
    <t>This paper introduces a novel and innovative approach for more factual, evidence-based and accountable policy analysis and evaluation, based on the pillars of open public data, prosperity indicators, fuzzy cognitive maps, argumentation technology, deliberation platforms and social media. The approach assumes making better use of Europe's open public data resources and aspires to enable both the lay public as well as domain experts to create, apply, annotate, share and discuss progress metrics and causal models of policies, with the view to support them in assessing the governments' course of actions, and enhance thereby the transparency and effectiveness of the policy analysis and monitoring phases of the policy cycle. © 2014 The Authors and IOS Press.</t>
  </si>
  <si>
    <t>Argumentation technology; Deliberation platforms; E-participation; Fuzzy cognitive maps; Open public data; Policy analysis; Policy making; Policy monitoring; Prosperity indexes</t>
  </si>
  <si>
    <t>2-s2.0-85019767141</t>
  </si>
  <si>
    <t>Delft University of Technology, Netherlands</t>
  </si>
  <si>
    <t>Jetzek T., Avital M., Bjørn-Andersen N.</t>
  </si>
  <si>
    <t>Generating value from open government data</t>
  </si>
  <si>
    <t>International Conference on Information Systems (ICIS 2013): Reshaping Society Through Information Systems Design</t>
  </si>
  <si>
    <t>Copenhagen Business School, Copenhagen, Denmark</t>
  </si>
  <si>
    <t>A driving force for change in society is the trend towards Open Government Data (OGD). While the value generated by OGD has been widely discussed by public bodies and other stakeholders, little attention has been paid to this phenomenon in the academic literature. Hence, we developed a conceptual model portraying how data as a resource can be transformed to value. We show the causal relationships between four contextual, enabling factors, four types of value generation mechanisms and value. We use empirical data from 61 countries to test these relationships, using the PLS method. The results mostly support the hypothesized relationships. Our conclusion is that if openness is complemented with resource governance, capabilities in society and technical connectivity, use of OGD will stimulate the generation of economic and social value through four different archetypical mechanisms: Efficiency, Innovation, Transparency and Participation. © (2013) by the AIS/ICIS Administrative Office All rights reserved.</t>
  </si>
  <si>
    <t>Economic value; Open government data; Openness; Public sector information; Social value; Value generating mechanisms</t>
  </si>
  <si>
    <t>2-s2.0-84897679692</t>
  </si>
  <si>
    <t>Consoli S., Gangemi A., Nuzzolese A.G., Peroni S., Presutti V., Recupero D.R., Spampinato D.</t>
  </si>
  <si>
    <t>Geolinked open data for the municipality of Catania</t>
  </si>
  <si>
    <t>10.1145/2611040.2611092</t>
  </si>
  <si>
    <t>Semantic Technology Laboratory, Institute of Cognitive Sciences and Technologies, National Research Council (CNR), Italy</t>
  </si>
  <si>
    <t>Linked Open Data (LOD) is reaching significant adoption in Public Administrations (PAs), where it is often required to be connected to existing platforms, such as GIS-based data management. Bearing on previous experience with the pioneering data.cnr.it, through Semantic Scout, as well as Italian DigitPA agency recommendations for LOD in Italian PA, we are working on the extraction, publication, and exploitation of data from the Geographic Information System of the Municipality of Catania, referred to as SIT ("Sistema Informativo Territoriale"). This paper describes the results and lessons learnt from the first campaign, aiming at analysing, reengineering, linking, and formalizing the Shape-based geo-data from the SIT. © 2014 ACM.</t>
  </si>
  <si>
    <t>eGovernment; GIS-based data management; Linked Open Data extraction and publication; Open Data applications</t>
  </si>
  <si>
    <t>2-s2.0-84903641281</t>
  </si>
  <si>
    <t>Vardakosta I., Kapidakis S.</t>
  </si>
  <si>
    <t>Geospatial data in library collections</t>
  </si>
  <si>
    <t>10.1145/2413097.2413139</t>
  </si>
  <si>
    <t>Department of Archive and Library Sciences, Ionian University, Ioannou Theotoki 72, 49100 Corfu, Greece</t>
  </si>
  <si>
    <t>While several surveys and studies focus on developing GIS services in libraries, however, there is no recent research concerning the data that academic libraries organize and offer to their users. This study tries to cover this gap, as we examine the types and forms of digital geospatial data held by academic libraries worldwide, after an investigation carried out to their web pages during June-August 2011. Among the 331 researched libraries only 136 were found providing GIS services while 24 of them had geospatial collection development policies. The results of this exploratory study indicate an overwhelming acceptance of various sources (e.g. digital maps, spatial data, remote sending files, statistical data, satellite images etc) and formats in academic libraries derived from public and commercial sector, without free and open data being excluded. Furthermore, the specific kinds of collections are related to the provided services, and enhance added value services in academic libraries.</t>
  </si>
  <si>
    <t>Academic Libraries; Geographic Information; Geospatial Data; GIS; Policies</t>
  </si>
  <si>
    <t>2-s2.0-84871941484</t>
  </si>
  <si>
    <t>Sayogo, DS; Zhang, J; Pardo, TA; Tayi, GK; Hrdinova, J; Andersen, DF; Luna-Reyes, LF</t>
  </si>
  <si>
    <t>Going Beyond Open Data: Challenges and Motivations for Smart Disclosure in Ethical Consumption</t>
  </si>
  <si>
    <t>10.4067/S0718-18762014000200002</t>
  </si>
  <si>
    <t>[Sayogo, Djoko Sigit; Pardo, Theresa A.; Hrdinova, Jana] SUNY Albany, Ctr Technol Govt, Albany, NY 12222 USA; [Sayogo, Djoko Sigit] Univ Muhammadiyah Malang, Dept Econ, Malang, Indonesia; [Zhang, Jing] Clark Univ, Grad Sch Management, Worcester, MA 01610 USA; [Tayi, Giri K.] SUNY Albany, Sch Business, Albany, NY 12222 USA; [Andersen, David F.] SUNY Albany, Rockefeller Coll, Albany, NY 12222 USA; [Luna-Reyes, Luis Felipe] Univ Americas Puebla, Sch Business, Cholula, Mexico</t>
  </si>
  <si>
    <t>Although the principle of transparency and openness is not new, recent years have brought increased attention to the need for greater government and private sector accountability driven mostly by the open government, smart disclosure and open data movements. But opening data in the government and private sectors brings about a set of challenges that need to be mitigated if we are to achieve greater information access. This paper aims to contribute to a better understanding of the challenges and motivations for data disclosure in the private sector. We used the sustainable coffee supply chain as a case study, gathering data through a workshop and a series of interviews with coffee supply chain participants and other stakeholders. We identified five challenges and six motivating factors facing data producers along the supply chain. These challenges and motivating factors can be further classified into four areas: market dynamics, information policies, data challenges, and technological capability. We believe that these findings can be generalized to inform discussion and policy design in other market areas. The paper concludes with a proposal for possible future steps to promote openness and innovation in the private sector.</t>
  </si>
  <si>
    <t>Open data; Sustainability; Supply chain; Ethical consumption; Private sector transparency</t>
  </si>
  <si>
    <t>WOS:000209760800002</t>
  </si>
  <si>
    <t>Karamagioli, E; Staiou, ER; Gouscos, D</t>
  </si>
  <si>
    <t>Government Spending Transparency on the Internet: An Assessment of Greek Bottom-Up Initiatives over the Diavgeia Project</t>
  </si>
  <si>
    <t>10.4018/ijpada.2014010103</t>
  </si>
  <si>
    <t>[Karamagioli, Evika] Lab New Technol Commun Educ &amp; Mass Media, Fac Commun &amp; Media Studies, Athens, Greece; [Staiou, Eleni-Revekka] Univ Athens, Fac Commun &amp; Media Studies, Lab New Technol Commun Educ &amp; Mass Media, Athens, Greece; [Gouscos, Dimitris] Univ Athens, Fac Commun &amp; Media Studies, Athens, Greece</t>
  </si>
  <si>
    <t>The objective of this article is to present four civil society initiatives that attempt to scrutinize government spending using open data from the Greek government OpenGov initiative Diavgeia project ("diavgeia", in Greek, standing for lucidity). In a period of strong economic recession, Greece is facing one of the most intense social and political crisis of its history, with citizens characterized by substantial disenchantment with politics and a cynical stance about their government and representatives. The Diavgeia project was launched in 2010 by the Greek government with the objective to bring back transparency and trust in the political process, enabling online insights into government spending. By reviewing current bottom-up initiatives in Greece that are using data from Diavgeia in an effort to serve the principles of transparency, openness, and offering public data in a manner easy to understand, evaluate and re-use, we discuss the role of open government mechanisms in introducing a new relation between citizens and policy-makers, tackling contemporary political challenges of democratic societies and reconnecting ordinary people with politics and policy-making.</t>
  </si>
  <si>
    <t>Diavgeia; E-Government; Greece; Open Government; Public Spending; Spending Transparency</t>
  </si>
  <si>
    <t>WOS:000218596600004</t>
  </si>
  <si>
    <t>Meijer A.</t>
  </si>
  <si>
    <t>Government Transparency in Historical Perspective: From the Ancient Regime to Open Data in The Netherlands</t>
  </si>
  <si>
    <t>10.1080/01900692.2014.934837</t>
  </si>
  <si>
    <t>School of Governance, Utrecht University, Utrecht, Netherlands</t>
  </si>
  <si>
    <t>This article presents an analysis of the history of government transparency over the past 250 years. While this analysis is to a certain extent specific to The Netherlands, the analysis will also identify more general patterns that are arguably relevant to the development of transparency in other Western countries. The overview highlights how, when, and why transparency was conceived as a cornerstone of representative democracy to allow the people to monitor their representatives and evolved into a fundament of participatory democracy that allows people to participate in the public domain. © , Copyright © Taylor &amp; Francis Group, LLC.</t>
  </si>
  <si>
    <t>democracy; historical sociology; institutional development; transparency</t>
  </si>
  <si>
    <t>2-s2.0-84922259104</t>
  </si>
  <si>
    <t>Clarke, A; Margetts, H</t>
  </si>
  <si>
    <t>Governments and Citizens Getting to Know Each Other? Open, Closed, and Big Data in Public Management Reform</t>
  </si>
  <si>
    <t>10.1002/1944-2866.POI377</t>
  </si>
  <si>
    <t>[Clarke, Amanda] Carleton Univ, Sch Publ Policy &amp; Adm, Ottawa, ON, Canada; [Margetts, Helen] Univ Oxford, Oxford Internet Inst, Internet &amp; Soc, Oxford, England</t>
  </si>
  <si>
    <t>Citizens and governments live increasingly digital lives, leaving trails of digital data that have the potential to support unprecedented levels of mutual government-citizen understanding, and in turn, vast improvements to public policies and services. Open data and open government initiatives promise to "open up" government operations to citizens. New forms of "big data" analysis can be used by government itself to understand citizens' behavior and reveal the strengths and weaknesses of policy and service delivery. In practice, however, open data emerges as a reform development directed to a range of goals, including the stimulation of economic development, and not strictly transparency or public service improvement. Meanwhile, governments have been slow to capitalize on the potential of big data, while the largest data they do collect remain "closed" and under-exploited within the confines of intelligence agencies. Drawing on interviews with civil servants and researchers in Canada, the United Kingdom, and the United States between 2011 and 2014, this article argues that a big data approach could offer the greatest potential as a vehicle for improving mutual government-citizen understanding, thus embodying the core tenets of Digital Era Governance, argued by some authors to be the most viable public management model for the digital age (Dunleavy, Margetts, Bastow, &amp; Tinkler, 2005, 2006; Margetts &amp; Dunleavy, 2013).</t>
  </si>
  <si>
    <t>open data; open government; big data; public management reform; digital government</t>
  </si>
  <si>
    <t>WOS:000214129300004</t>
  </si>
  <si>
    <t>10.1108/TG-02-2017-0009</t>
  </si>
  <si>
    <t>Wang C., Medaglia R.</t>
  </si>
  <si>
    <t>Governments’ social media use for external collaboration: Juggling time, task, team, and transition, with technology</t>
  </si>
  <si>
    <t>Department of Digitalization, Copenhagen Business School, Frederiksberg, Denmark</t>
  </si>
  <si>
    <t>Purpose: As social media technologies permeate public life, the current forms of collaboration between government and non-government stakeholders are changing. The purpose of this paper is to investigate how social media use reconfigures the organizing practices around such collaboration. A case study of a collaborative e-government project showcases how emergent organizing practices through external social media differ from existing ones along the dimensions of time, task, team and transition. Design/methodology/approach: This paper presents a case study of a collaborative e-government project on open data, organized by Shanghai Municipality, local businesses, universities and non-governmental organizations, using an external social media platform, WeChat. Adopting the theoretical lens of temporary organization, the paper identifies the key aspects of change emerged in the organizing practices of this collaboration. Findings: The findings outline how the use of external social media reconfigures the collaboration between government and non-government stakeholders along the four dimensions of time, task, team and transition. The new form of collaboration is reconfigured along the lines of (1) an ad hoc and non-linear management of time; (2) discursive task creation, assignment and engagement among stakeholders; (3) a serendipitous engagement of team members based on expertise; and (4) a shift in formal and informal organizing practices. Originality/value: This paper provides insights on the use of external social media for collaboration in e-government research and develops the concept of temporary organization in a sociomaterial setting. It also provides practical suggestions on how to manage new forms of public projects leveraging on the capacity of external social media. © 2017, © Emerald Publishing Limited.</t>
  </si>
  <si>
    <t>E-government; Inter-organizational collaboration; Social media; Temporary organization</t>
  </si>
  <si>
    <t>2-s2.0-85038261699</t>
  </si>
  <si>
    <t>Kim, K; Lee, K</t>
  </si>
  <si>
    <t>Handling Points of Interest (POIs) on a Mobile Web Map Service Linked to Indoor Geospatial Objects: A Case Study</t>
  </si>
  <si>
    <t>10.3390/ijgi7060216</t>
  </si>
  <si>
    <t>[Kim, Kwangseob; Lee, Kiwon] Hansung Univ, Dept Elect &amp; Informat Engn, Seoul 02876, South Korea</t>
  </si>
  <si>
    <t>Managing geo-based indoor content is important, because the components used to construct an urban environment are complex. Geospatial data are available worldwide, but services are tailored only to local features. As the accuracy of online maps increases, the buildings in a web-mapping service can be created exactly as they are, in terms of actual features and geometric properties, and can provide some information on indoor elements. Nevertheless, not many practical use cases exist, as the available scope and volume of indoor content are limited. In Korea's metropolitan areas, an indoor geospatial information management scheme was built to manage internal facility information for public and underground buildings on a three-dimensional (3D) basis and to provide online visualization services for users. Based on this enterprise system for public use of indoor 3D content, we conducted a case study with add-on features to manipulate and manage data by adding two-dimensional (2D) building data that are linked to the 3D models. We also changed the classification system of the points of interest (POIs) for each internal facility. To enhance public usability, a portion of the usable information in this scheme can be offered via an open application programming interface (Open API). To create a 2D POIs obtained from an indoor 3D object that was provided as a relative coordinate with only 3D geometric features, several steps were needed: adding the object to the system, storing the object as an absolute coordinate, and linking the object with an outdoor mapping service. In addition, to provide more useful information about indoor POIs generated from 3D models for users, detailed information should be further managed by directly using the Open APIs designed in this study. Subsequently, a mobile web mapping service system to visualize indoor contents was deployed to deliver practical processing and improvements based on the deployed Open API. The possibility of effective management and application of POIs related to indoor contents was confirmed through the mobile web-mapping demo service that was established using Open API.</t>
  </si>
  <si>
    <t>two-dimensional (2D) web map; three-dimensional (3D) object; mobile; point of interest (POI); open application programming interface (Open API)</t>
  </si>
  <si>
    <t>WOS:000436275700018</t>
  </si>
  <si>
    <t>Baur A.W.</t>
  </si>
  <si>
    <t>Harnessing the social web to enhance insights into people’s opinions in business, government and public administration</t>
  </si>
  <si>
    <t>10.1007/s10796-016-9681-7</t>
  </si>
  <si>
    <t>ESCP Europe Business School Berlin, Berlin, Germany</t>
  </si>
  <si>
    <t>Transparency, participation, and collaboration are the core pillars of open government. For the systematic integration of citizens and other stakeholders into the policy and public value creation process, their opinions, wishes, and complaints first need to be received. In the future, including user-generated content from social media will become a main channel for the enrichment of this information base for public administrative bodies and commercial firms. However, the sheer speed of growth of this constantly updated data pool makes manual work infeasible. The automated gathering, combination, analysis, and visualization of user-generated content from various sources and multiple languages is therefore imperative. In this study, we present a design science research approach to develop a general framework (‘MarketMiner’) to handle large amounts of foreign-language user-generated content. As a first empirical application, we implement the framework in the automotive industry by analyzing Chinese automotive forums for the benefit of English-speaking users. At the same time, the ideas, methods, and insights are transferred to the public sector context, especially in light of the current challenges of a high number of political refugees from Arabic countries entering into the European Union. The results are promising in that MarketMiner can dramatically improve the utilization of multi-language, multi-source social media content. The modular set-up of the artifact allows an easy transfer to additional areas of application. © 2016, Springer Science+Business Media New York.</t>
  </si>
  <si>
    <t>Business intelligence; Design science research; Open data; Open government; Participation; Public sector; Refugees; Social media analytics; Text mining; User-generated content (UGC)</t>
  </si>
  <si>
    <t>2-s2.0-84979692073</t>
  </si>
  <si>
    <t>Hassanzadeh O., Duan S., Fokoue A., Kementsietsidis A., Srinivas K., Ward M.J.</t>
  </si>
  <si>
    <t>Helix: Online enterprise data analytics</t>
  </si>
  <si>
    <t>Proceedings of the 20th International Conference Companion on World Wide Web, WWW 2011</t>
  </si>
  <si>
    <t>10.1145/1963192.1963295</t>
  </si>
  <si>
    <t>IBM T.J. Watson Research Center, Hawthorne, NY, United States; University of Toronto, Toronto, ON, Canada</t>
  </si>
  <si>
    <t>The size, heterogeneity and dynamicity of data within an enterprise makes indexing, integration and analysis of the data increasingly difficult tasks. On the other hand, there has been a massive increase in the amount of high-quality open data available on the Web that could provide invaluable insights to data analysts and business intelligence specialists within the enterprise. The goal of Helix project is to provide users within the enterprise with a platform that allows them to perform online analysis of almost any type and amount of internal data using the power of external knowledge bases available on the Web. Such a platform requires a novel, data-format agnostic indexing mechanism, and light-weight data linking techniques that could link semantically related records across internal and external data sources of various characteristics. We present the initial architecture of our system and discuss several research challenges involved in building such a system. © 2011 ACM.</t>
  </si>
  <si>
    <t>data integration; enterprise data management; linked data; semantic link discovery</t>
  </si>
  <si>
    <t>2-s2.0-79955149478</t>
  </si>
  <si>
    <t>Mountantonakis, M; Tzitzikas, Y</t>
  </si>
  <si>
    <t>High Performance Methods for Linked Open Data Connectivity Analytics</t>
  </si>
  <si>
    <t>10.3390/info9060134</t>
  </si>
  <si>
    <t>[Mountantonakis, Michalis; Tzitzikas, Yannis] FORTH ICS, Inst Comp Sci, Iraklion 70013, Greece; [Mountantonakis, Michalis; Tzitzikas, Yannis] Univ Crete, Dept Comp Sci, Iraklion 70013, Greece</t>
  </si>
  <si>
    <t>The main objective of Linked Data is linking and integration, and a major step for evaluating whether this target has been reached, is to find all the connections among the Linked Open Data (LOD) Cloud datasets. Connectivity among two or more datasets can be achieved through common Entities, Triples, Literals, and Schema Elements, while more connections can occur due to equivalence relationships between URIs, such as owl: sameAs, owl : equivalentProperty and owl : equivalentClass, since many publishers use such equivalence relationships, for declaring that their URIs are equivalent with URIs of other datasets. However, there are not available connectivity measurements (and indexes) involving more than two datasets, that cover the whole content (e.g., entities, schema, triples) or "slices" (e.g., triples for a specific entity) of datasets, although they can be of primary importance for several real world tasks, such as Information Enrichment, Dataset Discovery and others. Generally, it is not an easy task to find the connections among the datasets, since there exists a big number of LOD datasets and the transitive and symmetric closure of equivalence relationships should be computed for not missing connections. For this reason, we introduce scalable methods and algorithms, (a) for performing the computation of transitive and symmetric closure for equivalence relationships (since they can produce more connections between the datasets); (b) for constructing dedicated global semantics-aware indexes that cover the whole content of datasets; and (c) for measuring the connectivity among two or more datasets. Finally, we evaluate the speedup of the proposed approach, while we report comparative results for over two billion triples.</t>
  </si>
  <si>
    <t>content-based connectivity measurements; semantic web; linked data; dataset discovery; information enrichment; LOD scale analytics; lattice of measurements; MapReduce; big data</t>
  </si>
  <si>
    <t>WOS:000436151900006</t>
  </si>
  <si>
    <t>Cura, R; Dumenieu, B; Abadie, N; Costes, B; Perret, J; Gribaudi, M</t>
  </si>
  <si>
    <t>Historical Collaborative Geocoding</t>
  </si>
  <si>
    <t>10.3390/ijgi7070262</t>
  </si>
  <si>
    <t>[Cura, Remi; Abadie, Nathalie; Costes, Benoit; Perret, Julien] Univ Paris Est, Inst Natl Informat Geog &amp; Forestiere IGN, LaSTIG ENSG, F-94165 St Mande, France; [Cura, Remi; Dumenieu, Bertrand; Perret, Julien; Gribaudi, Maurizio] GeoHistoricalData, Paris, France; [Dumenieu, Bertrand; Perret, Julien; Gribaudi, Maurizio] EHESS, F-75006 Paris, France</t>
  </si>
  <si>
    <t>The latest developments in the field of digital humanities have increasingly enabled the construction of large data sets which can be easily accessed and used. These data sets often contain indirect spatial information, such as historical addresses. Historical geocoding is the process of transforming indirect spatial information into direct locations which can be placed on a map, thus allowing for spatial analysis and cross-referencing. There are many geocoders that work efficiently for current addresses. However, these do not tackle temporal information, and usually follow a strict hierarchy (country, city, street, house number, etc.) which is difficult-if not impossible-to use with historical data. Historical data is filled with uncertainty (pertaining to temporal, textual, and positional accuracy, as well as to the reliability of historical sources) which can neither be ignored nor entirely resolved. Our open source, open data, and extensible solution for geocoding is based on extracting a large number of simple gazetteers composed of geohistorical objects, from historical maps. Geocoding a historical address becomes the process of finding one or several geohistorical objects in the gazetteers which best match the historical address searched by the user. The matching criteria are customisable, weighted, and include several dimensions (fuzzy string, fuzzy temporal, level of detail, positional accuracy). Since our goal is to facilitate historical work, we also put forward web-based user interfaces which help geocode (one address or batch mode) and display results over current or historical maps. Geocoded results can then be checked and edited collaboratively (no source is modified). The system was tested on the city of Paris, France, for the 19th and 20th centuries. It showed high response rates and worked quickly enough to be used interactively.</t>
  </si>
  <si>
    <t>historical dataset; geocoding; localisation; geohistorical objects; database; GIS; collaborative; citizen science; crowd-sourced; digital humanities</t>
  </si>
  <si>
    <t>WOS:000445150900029</t>
  </si>
  <si>
    <t>Cerrillo-I-Martínez A.</t>
  </si>
  <si>
    <t>How can law improve the use of web 2.0 in public sector information diffusion?</t>
  </si>
  <si>
    <t>10.1504/IJEG.2011.043818</t>
  </si>
  <si>
    <t>Universitat Oberta de Catalunya, Barcelona, Spain</t>
  </si>
  <si>
    <t>Web 2.0 will increase the diffusion of public sector information and the number of actors who can diffuse it. It is necessary to take measures to guarantee transparency and availability of information by all citizens when using Web 2.0. Specifically, in the paper we suggest to adopt several principles to improve the dissemination of public sector information via Web 2.0, which can be introduced regulating e-government, extending legislation on access to information or improving regulation on information re-use when public sector information is diffused by public administration. When information is diffused by the public, other mechanisms are proposed like re-use licences, codes of conduct, quality labels and terms and conditions, content rate systems and early warning and correction mechanisms. © Copyright 2011 Inderscience Enterprises Ltd.</t>
  </si>
  <si>
    <t>Public sector information; Re-use; Transparency</t>
  </si>
  <si>
    <t>2-s2.0-84897547044</t>
  </si>
  <si>
    <t>Linders D.</t>
  </si>
  <si>
    <t>How can open development improve the effectiveness of aid? Leveraging open data, open standards, and web 2.0 interactivity for better development outcomes</t>
  </si>
  <si>
    <t>10.1145/2307729.2307754</t>
  </si>
  <si>
    <t>College of Information Studies, University of Maryland, 109 Bent Twig Lane, Gaithersburg, MD 20878, United States</t>
  </si>
  <si>
    <t>Following decades of disappointing results, the international community has moved towards a more systematic, coherent, and strategic approach to aid delivery. This paper demonstrates the vital role of information in advancing the principles of aid effectiveness that are guiding these efforts, suggesting much scope for the application of information and communication technologies (ICT). Accordingly, the author explores the emerging toolset of the "Open Development" movement - namely, open data, open standards, and web 2.0 interactivity - and evaluates the extent to which they have - and can - contribute to the aid effectiveness agenda. The author concludes that the Open Development toolbox has made significant contributions, but that much of its potential remains unexplored. In particular, the author finds that the use of ICT remains largely focused on supporting reporting functions, overlooking the wide opportunity to employ ICT to improve the effectiveness of strategic planning and aid management. © 2012 ACM.</t>
  </si>
  <si>
    <t>accountability; aid effectiveness; e-participation; international development; open data; open development; open government; standards; transparency</t>
  </si>
  <si>
    <t>2-s2.0-84864346642</t>
  </si>
  <si>
    <t>Potra S., Branea A.-M., Izvercian M.</t>
  </si>
  <si>
    <t>How to foster prosumption for value co-creation? The open government development plan</t>
  </si>
  <si>
    <t>Politehnica University of Timisoara, Romania</t>
  </si>
  <si>
    <t>The emergence of the Web 2.0 with vibrant online communities has shifted the governmental perspective from an administration with closed doors and one-directional communication to a transparent interaction and two-way communication urge. The challenges of our current society report citizen expectations for open data, e-participation and social media campaigns. The world wide usage of social media tools has opened new possibilities for authorities to engage their citizens in governmental work. In the mean time, citizens prove to be increasingly interested in engaging creatively as prosumers with the governmental agencies as long as they are offered the means to prosume. Like in the business world, they need an open platform which offers knowledge sharing, interaction, and the opportunity for creative initiatives, but these characteristics depend upon the level of governmental openness towards them through adequate tools and a transparency -oriented culture. The literature proposes stage models for developing e-government, but they all lack the connection with the degree of citizen participation and the value it provides for government activities. We must state the fact that there is a difference between usual citizen passive activity, a low involvement degree and prosumer creative engagement, the last demanding an increased organizational effort and loss of power for more valuable outcomes. Therefore, the present paper proposes an open government development plan to foster presumption on different levels of citizen engagement for value co-creation and government innovation. © The Authors, 2015.</t>
  </si>
  <si>
    <t>Citizen participation; Open government; Prosumption; Value co-creation</t>
  </si>
  <si>
    <t>2-s2.0-84940825765</t>
  </si>
  <si>
    <t>Paletti A.</t>
  </si>
  <si>
    <t>How to plan an organisational strategy to manage ICTs mediated co-production: A public value perspective</t>
  </si>
  <si>
    <t xml:space="preserve"> a37</t>
  </si>
  <si>
    <t>10.1145/3209281.3209285</t>
  </si>
  <si>
    <t>London School of Economics and Political Science, London, United Kingdom</t>
  </si>
  <si>
    <t>The public sector literature discusses ICTs mediated co-production according to different organisational dimensions without considering that they mutually affect each other. The analysis of ICTs mediated co-production according to single dimensions has led many public organisations to engage in poor strategic planning focusing just on specific aspects of their strategy. This paper provides a comprehensive framework that combines all the different perspectives simultaneously and helps public managers to make better organisational strategies for public organisations. The framework is the result of the combination of the Strategic Triangle of Moore with the concept of assemblage and has been tested in the case of Transport for London (TfL). TfL is a public organisation that manages public transportation and has developed an Open Data platform that enables more than 700 applications like CityMapper or Google Maps to co-produce the information service about public transportation. © 2018 is held by the owner/author(s).</t>
  </si>
  <si>
    <t>Co-production; ICTs; Organisational strategy; Public value</t>
  </si>
  <si>
    <t>2-s2.0-85049025279</t>
  </si>
  <si>
    <t>Tully D., Rhalibi A.E., Carter C., Sudirman S.</t>
  </si>
  <si>
    <t>Hybrid 3D rendering of large map data for crisis management</t>
  </si>
  <si>
    <t>10.3390/ijgi4031033</t>
  </si>
  <si>
    <t>Department of Computing, Liverpool John Moores University, Liverpool, L3 3AF, United Kingdom</t>
  </si>
  <si>
    <t>In this paper we investigate the use of games technologies for the research and the development of 3D representations of real environments captured from GIS information and open source map data. Challenges involved in this area concern the large data-sets to be dealt with. Some existing map data include errors and are not complete, which makes the generation of realistic and accurate 3D environments problematic. The domain of application of our work is crisis management which requires very accurate GIS or map information. We believe the use of creating a 3D virtual environment using real map data whilst correcting and completing the missing data, improves the quality and performance of crisis management decision support system to provide a more natural and intuitive interface for crisis managers. Consequently, we present a case study into issues related to combining multiple large datasets to create an accurate representation of a novel, multi-layered, hybrid real-world maps. The hybrid map generation combines LiDAR, Ordnance Survey, and OpenStreetMap data to generate 3D cities spanning 1 km 2 . Evaluation of initial visualised scenes is presented. Initial tests consist of a 1 km 2 landscape map containing up to 16 million vertices' and run at an optimal 51.66 frames per-second. © 2015 by the authors; licensee MDPI, Basel, Switzerland.</t>
  </si>
  <si>
    <t>Crisis management; Decision support system; Games technology; Geovisualisation; Hybrid map generation; LiDAR; Map error reduction; Open data and volunteered geographical information (VGI); Open street map; Ordnance survey</t>
  </si>
  <si>
    <t>2-s2.0-84948967790</t>
  </si>
  <si>
    <t>Morzy M.</t>
  </si>
  <si>
    <t>ICT Services for open and citizen science</t>
  </si>
  <si>
    <t>World Wide Web</t>
  </si>
  <si>
    <t>10.1007/s11280-014-0303-3</t>
  </si>
  <si>
    <t>Institute of Computing Science, Poznan University of Technology, Poznan, Poland</t>
  </si>
  <si>
    <t>Ideas of open access, open data and open science are transforming the world of scientific inquiry as we speak. Every day thousands of ordinary citizens are engaging in data collection and data processing, giving rise to the new field of citizen science. Never before has the technology enabled scientists to reach out to such vast numbers of collaborators and show their work to the public. From pattern recognition in Hubble space telescope images of distant galaxies to field observations of migration patterns of birds in the rural areas of United States, the possibilities are countless. Certainly this new trend poses important problems and challenges, but it is also obvious that wide acceptance of citizen science can lead not only to great scientific results, but to the popularization of scientific method among the public. In the paper we examine the current state of citizen science, we outline some of the most interesting and difficult challenges in leading scientific projects on such scale, and we present typologies of citizen science projects. We also provide a survey of ICT tools available for citizen science projects. © 2014, The Author(s).</t>
  </si>
  <si>
    <t>Citizen science; Open science; Web 2.0</t>
  </si>
  <si>
    <t>2-s2.0-85027940917</t>
  </si>
  <si>
    <t>Poliyapram, V; Raghavan, V; Metz, M; Delucchi, L; Masumoto, S</t>
  </si>
  <si>
    <t>Implementation of Algorithm for Satellite-Derived Bathymetry Using Open Source GIS and Evaluation for Tsunami Simulation</t>
  </si>
  <si>
    <t>10.3390/ijgi6030089</t>
  </si>
  <si>
    <t>[Poliyapram, Vinayaraj; Raghavan, Venkatesh] Osaka City Univ, Grad Sch Creat Cities, Osaka 5588585, Japan; [Metz, Markus; Delucchi, Luca] Fdn Edmund Mach, Res &amp; Innovat Ctr, Dept Biodivers &amp; Mol Ecol, I-38010 Michele Alladige 1, TN, Italy; [Masumoto, Shinji] Osaka City Univ, Grad Sch Sci, Osaka 5588585, Japan</t>
  </si>
  <si>
    <t>Accurate and high resolution bathymetric data is a necessity for a wide range of coastal oceanographic research topics. Active sensing methods, such as ship-based soundings and Light Detection and Ranging (LiDAR), are expensive and time consuming solutions. Therefore, the significance of Satellite-Derived Bathymetry (SDB) has increased in the last ten years due to the availability of multi-constellation, multi-temporal, and multi-resolution remote sensing data as Open Data. Effective SDB algorithms have been proposed by many authors, but there is no ready-to-use software module available in the Geographical Information System (GIS) environment as yet. Hence, this study implements a Geographically Weighted Regression (GWR) based SDB workflow as a Geographic Resources Analysis Support System (GRASS) GIS module (i.image.bathymetry). Several case studies were carried out to examine the performance of the module in multi-constellation and multi-resolution satellite imageries for different study areas. The results indicate a strong correlation between SDB and reference depth. For instance, case study 1 (Puerto Rico, Northeastern Caribbean Sea) has shown an coefficient of determination (R-2) of 0.98 and an Root Mean Square Error (RMSE) of 0.61 m, case study 2 (Iwate, Japan) has shown an R-2 of 0.94 and an RMSE of 1.50 m, and case study 3 (Miyagi, Japan) has shown an R-2 of 0.93 and an RMSE of 1.65 m. The reference depths were acquired by using LiDAR for case study 1 and an echo-sounder for case studies 2 and 3. Further, the estimated SDB has been used as one of the inputs for the Australian National University and Geoscience Australia (ANUGA) tsunami simulation model. The tsunami simulation results also show close agreement with post-tsunami survey data. The i.mage.bathymetry module developed as a part of this study is made available as an extension for the Open Source GRASS GIS to facilitate wide use and future improvements.</t>
  </si>
  <si>
    <t>Satellite-Derived Bathymetry; remote sensing; GRASS GIS; near-shore; i.image; bathymetry; Python; GWR</t>
  </si>
  <si>
    <t>Other Gold, Green Published</t>
  </si>
  <si>
    <t>WOS:000398732200032</t>
  </si>
  <si>
    <t>Ma C., Yao B., Ge F., Pan Y., Guo Y.</t>
  </si>
  <si>
    <t>Improving prediction of student performance based on multiple feature selection approaches</t>
  </si>
  <si>
    <t>Part F131933</t>
  </si>
  <si>
    <t>10.1145/3141151.3141160</t>
  </si>
  <si>
    <t>Computer Department of Bengbu, College of China, University of Science and Technology of China, Bengbu, China; Computer Department of Bengbu, College of China, Bengbu, China; Computer Department of Bengbu, College of China, Bengbu, China; Computer Department of Bengbu, College of China, Bengbu, China; Computer Department of Bengbu, College of China, Bengbu, China</t>
  </si>
  <si>
    <t>Recently, to provide the better education for students, there are a lot of researchers that discover the latent characteristics of students for predicting their performance. However, few existing work has explored the problem of extracting information from E-learning to get more precise and interpretable analysis. Based on the edX open data, we first predict whether the student will obtain the certificate, and take it as the criterion of student perfomance. Next, according to the requirement of the research, student features on dataset can be classified into three categories primarily, and some characters which seem umimportant intuitively have been removed already. Then, we adopt several kinds of feature selection approaches to extract important influencing student feature of the rest characters. Finally, though a few of existing classical machine learning methods, we build the model and predict student performance. The extensive experiments on the dataset of edX open platform we have conducted validated the effectiveness of predicting student performance. © 2017 Association for Computing Machinery.</t>
  </si>
  <si>
    <t>Feature Selection; Prediction; Student Performance</t>
  </si>
  <si>
    <t>2-s2.0-85038593426</t>
  </si>
  <si>
    <t>Zuiderwijk A., Janssen M., Susha I.</t>
  </si>
  <si>
    <t>Improving the speed and ease of open data use through metadata, interaction mechanisms, and quality indicators</t>
  </si>
  <si>
    <t>10.1080/10919392.2015.1125180</t>
  </si>
  <si>
    <t>Delft University of Technology, Delft, Netherlands; School of Business, Örebro University, Örebro, Sweden</t>
  </si>
  <si>
    <t>The use of Open Government Data (OGD) has not kept pace with the expectations as existing OGD infrastructures mainly serve as data repositories. Many OGD infrastructures do not stimulate or support OGD use processes, and there is a lack of research regarding which functionalities can stimulate such processes. The objective of this study is to use a design science approach to evaluate whether metadata, interaction mechanisms, and data quality indicators can improve OGD use. OGD use comprises five main activities, namely searching for and finding OGD, OGD analysis, visualizing OGD, interacting about OGD, and OGD quality analysis. We expect that three OGD key infrastructure elements—metadata, interaction mechanisms, and data quality indicators—allow for improving these five OGD use activities. A prototype of an advanced OGD infrastructure was created, which implements the three OGD infrastructure elements. Three quasi-experiments with a pretest posttest control group design were conducted. The quasi-experiments showed that the prototype facilitated the usability of the novel OGD use functionalities. Our quasi-experiments supported our propositions that metadata, interaction mechanisms, and data quality indicators contribute to making OGD use easier and faster, and enhance the user experience. The infrastructure elements improved OGD use by better enabling searching, analyzing, visualizing, discussing, giving feedback on, and assessing the quality of open data. Hence, we plea for integrating metadata, interaction mechanisms, and data quality indicators in open data infrastructures to advance open data usage. © 2016 Taylor &amp; Francis.</t>
  </si>
  <si>
    <t>Adoption; design research; e-government; interaction; metadata; open data; open government data; quality; quasi-experiment; social media; usability; use</t>
  </si>
  <si>
    <t>2-s2.0-84961247215</t>
  </si>
  <si>
    <t>Mutuku L.N., Colaco J.</t>
  </si>
  <si>
    <t>Increasing kenyan open data consumption: A design thinking approach</t>
  </si>
  <si>
    <t>10.1145/2463728.2463733</t>
  </si>
  <si>
    <t>IHub Research, Bishop Magua Centre, Ngong Road, 00200 Nairobi, Kenya</t>
  </si>
  <si>
    <t>In July 2011, the Kenyan Government became the twenty-second government worldwide and the second in Africa to release many of its data sets in an open and reusable format on the Open Kenya portal. This open data portal has presented great opportunities to develop applications, especially on the mobile platform. There have been, however, challenges in engaging the technical and industry experts in conversations around the open data. We are conducting an ethnographic study on an experiment that brings together subject matter experts in the Water, Education, Transport, and Local County sectors, together with open data evangelists and software developers to guide them through a design thinking approach to identifying, idea-ting, and prototyping open data applications. The main objective of this study is to identify best practices in increasing open data consumption through scalable mass appeal mobilization and civic engagement tools and applications. Copyright 2012 ACM.</t>
  </si>
  <si>
    <t>Design thinking; Ethnography; Kenya; Open data</t>
  </si>
  <si>
    <t>2-s2.0-84877285527</t>
  </si>
  <si>
    <t>Lindman J., Kinnari T., Rossi M.</t>
  </si>
  <si>
    <t>Industrial open data: Case studies of early open data entrepreneurs</t>
  </si>
  <si>
    <t>10.1109/HICSS.2014.99</t>
  </si>
  <si>
    <t>Hanken School of Economics, Finland; Aalto University, School of Business, Finland</t>
  </si>
  <si>
    <t>Open data entrepreneurship is required to create novel services and sustainable value networks based on government released datasets. However, the business is still in its infancy. This paper investigates the emerging open data value network structure based on empirical findings from 14 Finnish organizations. The data was collected through interviews of early adopter open data entrepreneurs during the spring of 2012. We identified business models such as: saving costs with co-creation, creating new user interfaces by combining data from several sources, and analyzing and visualizing data. Understanding the business models, as well as the emerging OD value network, will help companies to better reap the benefits of open data, while contributing to academic discussion on how to establish an open data service ecosystem. © 2014 IEEE.</t>
  </si>
  <si>
    <t>2-s2.0-84902271409</t>
  </si>
  <si>
    <t>Garg, R; Telang, R</t>
  </si>
  <si>
    <t>INFERRING APP DEMAND FROM PUBLICLY AVAILABLE DATA</t>
  </si>
  <si>
    <t>MIS QUART</t>
  </si>
  <si>
    <t>10.25300/MISQ/2013/37.4.12</t>
  </si>
  <si>
    <t>[Garg, Rajiv] Univ Texas Austin, McCombs Sch Business, Austin, TX 78712 USA; [Telang, Rahul] Carnegie Mellon Univ, Sch Informat Syst &amp; Management, H John Heinz III Coll, Pittsburgh, PA 15213 USA</t>
  </si>
  <si>
    <t>With an abundance of products available online, many online retailers provide sales rankings to make it easier for consumers to find the best-selling products. Successfully implementing product rankings online was done a decade ago by Amazon, and more recently by Apple's App Store. However, neither market provides actual download data, a very useful statistic for both practitioners and researchers. In the past, researchers developed various strategies that allowed them to infer demand from rank data. Almost all of that work is based on an experiment that shifts sales or collaboration with a vendor to get actual sales data. In this research, we present an innovative method to use public data to infer the rank-demand relationship for the paid apps on Apple's iTunes App Store. We find that the top-ranked paid app for iPhone generates 150 times more downloads compared to the paid app ranked at 200. Similarly, the top paid app on iPad generates 120 times more downloads compared to the paid app ranked at 200. We conclude with a discussion on an extension of this framework to the Android platform, in-app purchases, and free apps.</t>
  </si>
  <si>
    <t>Mobile apps; app store; sales-rank calibration; app downloads; pareto distribution; Android; Apple iTunes; in-app purchase</t>
  </si>
  <si>
    <t>WOS:000329756800013</t>
  </si>
  <si>
    <t>Janssen M., Zuiderwijk A.</t>
  </si>
  <si>
    <t>Infomediary Business Models for Connecting Open Data Providers and Users</t>
  </si>
  <si>
    <t>10.1177/0894439314525902</t>
  </si>
  <si>
    <t>Delft University of Technology, Delft, Netherlands</t>
  </si>
  <si>
    <t>Many public organizations are opening their data to the general public and embracing social media in order to stimulate innovation. These developments have resulted in the rise of new, infomediary business models, positioned between open data providers and users. Yet the variation among types of infomediary business models is little understood. The aim of this article is to contribute to the understanding of the diversity of existing infomediary business models that are driven by open data and social media. Cases presenting different modes of open data utilization in the Netherlands are investigated and compared. Six types of business models are identified: single-purpose apps, interactive apps, information aggregators, comparison models, open data repositories, and service platforms. The investigated cases differ in their levels of access to raw data and in how much they stimulate dialogue between different stakeholders involved in open data publication and use. Apps often are easy to use and provide predefined views on data, whereas service platforms provide comprehensive functionality but are more difficult to use. In the various business models, social media is sometimes used for rating and discussion purposes, but it is rarely used for stimulating dialogue or as input to policy making. Hybrid business models were identified in which both public and private organizations contribute to value creation. Distinguishing between different types of open data users was found to be critical in explaining different business models. © The Author(s) 2014.</t>
  </si>
  <si>
    <t>apps; business models; e-government; infomediaries; intermediaries; open data; open data ecosystems; open government; social media; web 2.0</t>
  </si>
  <si>
    <t>2-s2.0-84901760659</t>
  </si>
  <si>
    <t>Park, H; You, S; Wolfram, D</t>
  </si>
  <si>
    <t>Informal data citation for data sharing and reuse is more common than formal data citation in biomedical fields</t>
  </si>
  <si>
    <t>J ASSOC INF SCI TECH</t>
  </si>
  <si>
    <t>10.1002/asi.24049</t>
  </si>
  <si>
    <t>[Park, Hyoungjoo; You, Sukjin; Wolfram, Dietmar] Univ Wisconsin Milwaukee, Sch Informat Studies, POB 413, Milwaukee, WI 53201 USA</t>
  </si>
  <si>
    <t>Data citation, where products of research such as data sets, software, and tissue cultures are shared and acknowledged, is becoming more common in the era of Open Science. Currently, the practice of formal data citation-where data references are included alongside bibliographic references in the reference section of a publication-is uncommon. We examine the prevalence of data citation, documenting data sharing and reuse, in a sample of full text articles from the biological/biomedical sciences, the fields with the most public data sets available documented by the Data Citation Index (DCI). We develop a method that combines automated text extraction with human assessment for revealing candidate occurrences of data sharing and reuse by using terms that are most likely to indicate their occurrence. The analysis reveals that informal data citation in the main text of articles is far more common than formal data citations in the references of articles. As a result, data sharers do not receive documented credit for their data contributions in a similar way as authors do for their research articles because informal data citations are not recorded in sources such as the DCI. Ongoing challenges for the study of data citation are also outlined.</t>
  </si>
  <si>
    <t>WOS:000449484500005</t>
  </si>
  <si>
    <t>Gagliardi D., Schina L., Sarcinella M.L., Mangialardi G., Niglia F., Corallo A.</t>
  </si>
  <si>
    <t>Information and communication technologies and public participation: interactive maps and value added for citizens</t>
  </si>
  <si>
    <t>10.1016/j.giq.2016.09.002</t>
  </si>
  <si>
    <t>Manchester Institute of Innovation Research, The University of Manchester, MBS Harold Hankins Building, Booth Street West, Manchester, M13 9PL, United Kingdom; Department of Engineering for Innovation, University of Salento, Via Monteroni, Lecce, 73100, Italy; KoysLab - Knowledge for Simplification, Via Menga 79, Lecce, 73100, Italy</t>
  </si>
  <si>
    <t>Cities are restless systems. Increasing urbanisation and the cumulative growth of urban management issues are pressing local governments to provide valuable services. Information and Communication Technologies (ICTs) are established as drivers of this new wave of change in the redefinition of the relationship between the city and its citizens. Smart Cities rely strongly on strategies and solutions enabled by ICTs involving directly local governments, citizens and communities. Open data alone, though a relevant component of these strategies, cannot provide enough incentives for the engagement of citizens necessary to establish a collaborative and open governance system; data need to be appropriately elaborated, communicated and used. The main objective of this paper is to investigate how open data together with simple and standardised elaborations and innovative visualisation techniques may be used to provide new and updated services to citizens and communities: free and readily available services based on the wealth of information ‘owned’ by local governments. Adopting a design science research methodology we develop and test a collaborative ICT-based tool called UrbanSense. We use it to highlight how systemic connections between citizens and city-government may be devised. On this point, the focus is on the feedforwarding of open data integrated with basic elaborations and visualisations as a means for the local government to create new and open services for citizens and communities. The use of the services prompts citizens to feedback new information in real-time to the city government. These interactions may be used to foster an open innovation ecosystem. © 2016 Elsevier Inc.</t>
  </si>
  <si>
    <t>Citizens participation; E-government; Interactive city maps; Open data; Open government; Open innovation; Smart City</t>
  </si>
  <si>
    <t>2-s2.0-84994504496</t>
  </si>
  <si>
    <t>Viscusi, G; Batini, C</t>
  </si>
  <si>
    <t>Information Production and Social Value for Public Policy: A Conceptual Modeling Perspective</t>
  </si>
  <si>
    <t>10.1002/poi3.121</t>
  </si>
  <si>
    <t>[Viscusi, Gianluigi] Ecole Polytech Fed Lausanne, Coll Management CDM MTEI CSI, CH-1015 Lausanne, Switzerland; [Batini, Carlo] Univ Milano Bicocca, DISCo, Milan, Italy</t>
  </si>
  <si>
    <t>The article investigates the potential role of conceptual modeling for policymaking. It argues that the use of conceptual schemas may provide an effective understanding of public sector information assets, and how they might be used to satisfy the needs of constituencies, thus having a public as well as social value. The article first defines the information assets of public administration, and goes on to consider the role of conceptual modeling for eliciting social value with regard to open data, using as a case study open data concerning hospitals in the United States, Canada, and Italy. An interpretive framework is outlined to support public managers for choosing the data sets to be "opened," thereby exploiting public sector information assets under a social value perspective.</t>
  </si>
  <si>
    <t>conceptual modeling; design; open government; open data; repositories; social value; information production</t>
  </si>
  <si>
    <t>WOS:000382971400007</t>
  </si>
  <si>
    <t>Ding S.</t>
  </si>
  <si>
    <t>Informing the masses and heeding public opinion: China's new internet-related policy initiatives to deal with its governance crisis</t>
  </si>
  <si>
    <t>Journal of Information Technology and Politics</t>
  </si>
  <si>
    <t>10.1080/19331680802681857</t>
  </si>
  <si>
    <t>Department of Political Science, Bloomsburg University of Pennsylvania, 400 E 2nd Street, Bloomsburg, PA 17815, United States</t>
  </si>
  <si>
    <t>China's modernization has entered a crucial stage, and its communist government is facing a serious governance crisis. It has become imperative for the Chinese government to improve its governance performance. In 2008, Beijing initiated several Internet-related policies to increase its government's transparency and accountability. Those new policies include a adopting the Regulations of the People's Republic of China on Open Government Information and b utilizing information technologies to increase communication between the government and the general public. However, these policies were not designed to "serve the people," and instead are based on the Chinese Communist Party's need to increase its legitimacy. More importantly, there are various hurdles for the implementation of those policies. These hurdles include the communist government's weak political credibility, policy barriers in the legal perspectives, and digital divide and information disparities in China. This article concludes that China has a long way to go before it can claim that its government is transparent and accountable. © Taylor &amp; Francis Group, LLC.</t>
  </si>
  <si>
    <t>China; Governance crisis; Internet; Open government information; Public opinion</t>
  </si>
  <si>
    <t>2-s2.0-77950784886</t>
  </si>
  <si>
    <t>Markaki O., Kokkinakos P., Koussouris S., Psarras J., Lee H., Löhe M., Glikman Y.</t>
  </si>
  <si>
    <t>Infusing innovation in the policy analysis and evaluation phases of the policy cycle: The policy compass approach</t>
  </si>
  <si>
    <t>10.4018/ijegr.2014070102</t>
  </si>
  <si>
    <t>School of Electrical and Computer Engineering, National Technical University of Athens, Athens, Greece; Business School, Brunel University, Uxbridge, United Kingdom; Fraunhofer FOKUS, Berlin, Germany</t>
  </si>
  <si>
    <t>This paper introduces an innovative approach for more factual, evidence-based and accountable policy analysis and evaluation, based on open public data, prosperity indicators, fuzzy cognitive maps and argumentation technology. The approach is inspired by the Policy Compass FP7 project and assumes to make better use of Europe's open public data resources, so as to enable both the lay public and domain experts to create, apply, annotate, share and discuss progress metrics and causal models of policies. The aim is to empower stakeholders in assessing the governments' course of actions and contribute in transforming government structures to a more participatory and democratic form. The paper attempts to make a rather complete and comprehensive statement for policy analysis and evaluation, as it provides a thorough description of the proposed approach, including both its theoretical framework and technical approach, as well as a series of indicative use case scenarios and anticipated benefits. The paper concludes with relevant implementation concerns as well as future plans for the validation of the approach and its benefits. Copyright © 2014, IGI Global.</t>
  </si>
  <si>
    <t>Argumentation Technology; eParticipation; Fuzzy Cognitive Maps; Policy Analysis; Policy Evaluation; Prosperity Indicators; Visualization</t>
  </si>
  <si>
    <t>2-s2.0-84919427694</t>
  </si>
  <si>
    <t>Zheng, L; Zheng, T</t>
  </si>
  <si>
    <t>Innovation through social media in the public sector: Information and interactions</t>
  </si>
  <si>
    <t>S106</t>
  </si>
  <si>
    <t>S117</t>
  </si>
  <si>
    <t>10.1016/j.giq.2014.01.011</t>
  </si>
  <si>
    <t>[Zheng, Lei; Zheng, Tuo] Fudan Univ, Lab Digital &amp; Mobile Governance, Sch Int Relat &amp; Publ Affairs, Shanghai 200433, Peoples R China</t>
  </si>
  <si>
    <t>This paper conducts a content analysis on the performance of information and interactions in selected Chinese government microblog accounts as innovations in the public sector. In specific, the study examines the quantity, content, stakeholders related, government levels related, timeliness, forms, language styles, sources of message, the use of push, and responses in government accounts. The study finds that a majority of messages in government microblog accounts were posted for self-promotion rather than service delivery. The forms, languages and timeliness of information posted tend to be monotonous, rigid and formal, and the interactions between governments and the public in government microblog accounts were mostly insufficient and preliminary. Furthermore, a longitudinal comparison between data in two sequential years also indicates that government use of microblogs is improved over time. Based on the findings, the paper provides relevant recommendations to governments. (C) 2014 Elsevier Inc. All rights reserved.</t>
  </si>
  <si>
    <t>Social media; Microblogging; Government; Information; Interactions; China</t>
  </si>
  <si>
    <t>WOS:000340323800011</t>
  </si>
  <si>
    <t>Zuiderwijk A., Janssen M., Davis C.</t>
  </si>
  <si>
    <t>Innovation with open data: Essential elements of open data ecosystems</t>
  </si>
  <si>
    <t>10.3233/IP-140329</t>
  </si>
  <si>
    <t>Faculty of Technology, Policy and Management, Delft University of Technology, Jaffalaan 5, 2628 BX Delft, Netherlands</t>
  </si>
  <si>
    <t>Open data ecosystems are expected to bring many advantages, such as stimulating citizen participation and innovation. However, scant attention has been given to what constitutes an open data ecosystem. The objective of this paper is to provide an overview of essential elements of open data ecosystems for enabling easy publication and use of open data. To achieve this objective, the literature has been reviewed and a scenario about the publication and use of open data has been analyzed. It was found that various applications, tools and portals are available which together can form an ecosystem. The best functionalities of this ecosystem can be selected and utilized by open data providers and users. To create an open data ecosystem at least four key elements should be captured, namely, 1) releasing and publishing open data on the internet, 2) searching, finding, evaluating and viewing data and their related licenses, 3) cleansing, analyzing, enriching, combining, linking and visualizing data and 4) interpreting and discussing data and providing feedback to the data provider and other stakeholders. Furthermore, to integrate the ecosystem elements and to let them act as an integrated whole, there should be three additional elements 5) user pathways showing directions for how open data can be used, 6) a quality management system and 7) different types of metadata to be able to connect the elements. © 2014 - IOS Press and the authors. All rights reserved.</t>
  </si>
  <si>
    <t>architecture; ecosystem; infrastructure; innovation; open data; Open data ecosystem; open government</t>
  </si>
  <si>
    <t>2-s2.0-84902484892</t>
  </si>
  <si>
    <t>Rosenberger M., Lehrer C., Jung R.</t>
  </si>
  <si>
    <t>Integrating data from user activities of social networks into public administrations</t>
  </si>
  <si>
    <t>10.1007/s10796-016-9682-6</t>
  </si>
  <si>
    <t>University of St. Gallen, St. Gallen, CH, Switzerland</t>
  </si>
  <si>
    <t>Linking social networks with government applications promises various benefits, such as improving citizens’ public engagement, increasing transparency and openness in government actions, and new or enhanced government services. The research goal is to drive innovation in governments through the integration of user activities from social networks into government applications. Instead of using third-party social media tools, we call for self-developing integration software, so that the government retains full control of the sensitive government data that is linked to social network user data. Following a design science approach, we developed a data model of user activities in social networks. Our 40 user activity types conceptualize the common fundamental data structure and are a means for comparing current features of ten prominent social networks. We find that a substantial share of user activities can be mutually integrated by wrapping social network Application Programming Interfaces (APIs). © 2016, Springer Science+Business Media New York.</t>
  </si>
  <si>
    <t>Government; Integration; Open data; Social networks; User activities</t>
  </si>
  <si>
    <t>2-s2.0-84979619285</t>
  </si>
  <si>
    <t>Gupta A., Viswanathan K.K., Joshi A., Finin T., Kumaraguru P.</t>
  </si>
  <si>
    <t>Integrating linked open data with unstructured text for intelligence gathering tasks</t>
  </si>
  <si>
    <t>10.1145/1982624.1982627</t>
  </si>
  <si>
    <t>CSE Department, Indian Institute of Technology, New Delhi, 110016, India; CSEE Department, University of Maryland, Baltimore, MD, 21250, United States; Indraprastha Institute of Information Technology, New Delhi, India</t>
  </si>
  <si>
    <t>We present techniques for uncovering links between terror incidents, organizations, and people involved with these incidents. Our methods involve performing shallow NLP tasks to extract entities of interest from documents and using linguistic pattern matching and filtering techniques to assign specific relations to the entities discovered. We also gather more information about these entities from the Linked Open Data Cloud, and further allow human analysts to add intelligent inference rules appropriate to the domain. All this information is integrated in a knowledge base in the form of a graph that maintains the semantics between different types of nodes involved in the graph. This knowledge base can then be queried by the analysts to create actionable intelligence. © 2011 ACM.</t>
  </si>
  <si>
    <t>Information integration; Intelligence gathering; Linked open data; Terror networks</t>
  </si>
  <si>
    <t>2-s2.0-79958753937</t>
  </si>
  <si>
    <t>Virtanen, JP; Hyyppa, H; Kamarainen, A; Hollstrom, T; Vastaranta, M; Hyyppa, J</t>
  </si>
  <si>
    <t>Intelligent Open Data 3D Maps in a Collaborative Virtual World</t>
  </si>
  <si>
    <t>10.3390/ijgi4020837</t>
  </si>
  <si>
    <t>[Virtanen, Juho-Pekka; Hyyppa, Hannu] Aalto Univ, Sch Engn, FI-00076 Aalto, Finland; [Hyyppa, Hannu] Helsinki Metropolia Univ Appl Sci, Construct &amp; Real Estate Hub, FI-00079 Metropolia, Finland; [Kamarainen, Ali; Hollstrom, Tommi] Adminotech Oy, Oulu 90100, Finland; [Vastaranta, Mikko] Univ Helsinki, Dept Forest Sci, FI-00014 Helsinki, Finland; [Virtanen, Juho-Pekka; Hyyppa, Hannu; Vastaranta, Mikko; Hyyppa, Juha] Finnish Geospatial Res Inst FGI, Ctr Excellence Laser Scanning Res, FI-02430 Masala, Finland</t>
  </si>
  <si>
    <t>Three-dimensional (3D) maps have many potential applications, such as navigation and urban planning. In this article, we present the use of a 3D virtual world platform Meshmoon to create intelligent open data 3D maps. A processing method is developed to enable the generation of 3D virtual environments from the open data of the National Land Survey of Finland. The article combines the elements needed in contemporary smart city concepts, such as the connection between attribute information and 3D objects, and the creation of collaborative virtual worlds from open data. By using our 3D virtual world platform, it is possible to create up-to-date, collaborative 3D virtual models, which are automatically updated on all viewers. In the scenes, all users are able to interact with the model, and with each other. With the developed processing methods, the creation of virtual world scenes was partially automated for collaboration activities.</t>
  </si>
  <si>
    <t>virtual worlds; meshmoon; 3D map; open data; virtual reality; GIS</t>
  </si>
  <si>
    <t>WOS:000358987600023</t>
  </si>
  <si>
    <t>Correa A.S., Zander P.-O., Da Silva F.S.C.</t>
  </si>
  <si>
    <t>Investigating open data portals automatically: A methodology and some illustrations</t>
  </si>
  <si>
    <t xml:space="preserve"> a82</t>
  </si>
  <si>
    <t>10.1145/3209281.3209292</t>
  </si>
  <si>
    <t>Federal Institute of Sao Paulo Campinas, Sao Paulo, Brazil; University of Sao Paulo, Sao Paulo, Brazil; Aalborg University, Aalborg, Denmark</t>
  </si>
  <si>
    <t>Deploying a suitable open data platform is one of the most important requirements for succeeding in the provision of open data. Currently, there are several platforms available in the market ranging from the commercial ecosystem to free and open source software. However, we know less about the extent to which they are adopted and what they offer. This paper aims to provide a methodology to investigate this. The methodology is illustrated through studying adoption and use of open data software platforms through a comprehensive survey of 3,152 open data portals worldwide. We have identified 1,104 installations relying on the main existing platforms CKAN, Socrata, ArcGIS Open Data, and OpenDataSoft. To support our analysis, we have automatically fetched metadata about 1,921,636 stored datasets. Our findings indicated that there is a gap between the adoption and the effective use of open data platforms, particularly in terms of technology choice. These data are both from a descriptive and analytical point, non-Trivial and showcase the relevance of the methodology. This work makes contributions regarding the development of methods to automatically survey open data platforms and provides insights about availability of open data portals based on the utilization of software platforms, organized by country and frequency of dataset updates. © 2018 Association for Computing Machinery.</t>
  </si>
  <si>
    <t>ArcGIS; CKAN; Open data; Open data-soft; Socrata; Software platform</t>
  </si>
  <si>
    <t>2-s2.0-85049019876</t>
  </si>
  <si>
    <t>Kauppinen S., Luojus S., Lahti J.</t>
  </si>
  <si>
    <t>Involving citizens in open innovation process by means of gamification: The case we live</t>
  </si>
  <si>
    <t>23-27-October-2016</t>
  </si>
  <si>
    <t xml:space="preserve"> a23</t>
  </si>
  <si>
    <t>10.1145/2971485.2971526</t>
  </si>
  <si>
    <t>Laurea University of Applied Sciences, Vanha Maantie 9, Espoo, 02650, Finland</t>
  </si>
  <si>
    <t>Citizens' participation in an open innovation process enables them to express their needs and wishes for new kinds of public services. However, the challenge for citizens' participation in the open innovation process is finding methods and ways of working that familiarize the participants with new complex concepts. Also, the challenge is to make the participants' tacit knowledge visible. Design games aim at creating a forum for the meeting of users and designers as well as providing tools for making the empirical tacit knowledge visible. This paper introduces the WeLive design game that aims to help participants in co-design workshops to innovate and develop more concrete and detailed digital service concepts that utilize open data. The WeLive design game was evaluated and used in eight workshops and in total 147 persons took part. The results highlight that design game is an excellent method to involve citizens to the open innovation process and ease their abilities to understand new concepts like open data and form coherent public digital service concepts. © 2016 ACM.</t>
  </si>
  <si>
    <t>Design game; Open Innovation process; Public services</t>
  </si>
  <si>
    <t>2-s2.0-84997282703</t>
  </si>
  <si>
    <t>Puron-Cid G., Gil-Garcia J.R., Luna-Reyes L.F.</t>
  </si>
  <si>
    <t>IT-enabled policy analysis: New technologies, sophisticated analysis and open data for better government decisions</t>
  </si>
  <si>
    <t>10.1145/2307729.2307746</t>
  </si>
  <si>
    <t>Centro de Investigacion Y Docencia Economicas (CIDE), Circuito Tecnopolo II, Aguascalientes, Mexico; Centro de Investigacion Y Docencia Economicas (CIDE), Carretera Mexico-Toluca 3655, DF, Mexico, Mexico; Universidad de Las Americas Puebla, Sta. Catarina Martir, Cholula, Mexico</t>
  </si>
  <si>
    <t>For a long time, governments have promoted initiatives to make a great diversity of information available in order to enhance productivity, effectiveness and strategic decision-making. Today, a revitalized wave of open access to data has focused on making government activities more transparent, participatory and collaborative; together, these activities represent "open government." Some open data initiatives are intensively supported by the use of flexible and powerful information technologies and various analytical methods. This paper argues that there is a new window of opportunity to combine emergent information technologies, sophisticated analytical methods, and a great diversity of datasets in order to improve government capabilities and make better decisions. However, this strategy, which we are now calling IT-enabled policy analysis, would require adequate governance models, individuals with analytical skills, the availability of adequate data, and sophisticated information technologies. The potential benefits of creating organizations with powerful analytical capabilities within governments, universities, and non-government organizations are numerous and the impact on society could be great. However, there are also some important political, organizational, and technical challenges. © 2012 ACM.</t>
  </si>
  <si>
    <t>open data; policy analysis; policy informatics; technology tools</t>
  </si>
  <si>
    <t>2-s2.0-84864344345</t>
  </si>
  <si>
    <t>Martinez, CIP; Poveda, AC</t>
  </si>
  <si>
    <t>Knowledge and Perceptions of Open Science among Researchers-A Case Study for Colombia</t>
  </si>
  <si>
    <t>10.3390/info9110292</t>
  </si>
  <si>
    <t>[Pardo Martinez, Clara Ines] Univ Rosario, Colombian Observ Sci &amp; Technol, Bogota 11011, Colombia; [Cotte Poveda, Alexander] Univ Santo Tomas, Colombian Observ Sci &amp; Technol, Bogota 11011, Colombia</t>
  </si>
  <si>
    <t>Open science can provide researchers diverse opportunities to collaborate, disseminate their research results, generate important impacts in the scientific community, and engage in effective and efficient science for the benefit of society. This study seeks to analyse and evaluate researchers' knowledge of open science in Colombia using a survey to determine adequate instruments with which to improve research in the framework of open science. The aim of the study is to determine researchers' current awareness of open science by considering demographic characteristics to analyse their attitudes, values, and information habits as well as the levels of institutionalism and social appropriation of open science. A representative sample of Colombian researchers was selected from the National Research System. An anonymous online survey consisting of 34 questions was sent to all professors and researchers at Colombian universities and research institutes. Sampling was random and stratified, which allowed for a representative sample of different categories of researchers, and principal component analysis (PCA) was used for the sample design. A total of 1042 responses were received, with a 95% confidence level and a margin of error of 3%. The majority of respondents knew about open science, especially in relation to open science tools (software, repositories, and networks) and open data. Researchers consider open science to be positively impacted by factors such as the rise of digital technologies, the search for new forms of collaboration, the greater availability of open data and information, and public demand for better and more effective science. In contrast, a lack of resources to develop research activities within the open science approach and the limited integration between traditional and open science are identified as the most important barriers to its use in research. These results are important for building adequate open science policy in Colombia.</t>
  </si>
  <si>
    <t>open science; survey; perceptions; researchers; Colombia</t>
  </si>
  <si>
    <t>WOS:000451310900031</t>
  </si>
  <si>
    <t>Wu C.-H., Kao S.-C., Kan M.-H.</t>
  </si>
  <si>
    <t>Knowledge discovery in open data of dengue epidemic</t>
  </si>
  <si>
    <t>Part F129682</t>
  </si>
  <si>
    <t>10.1145/3092090.3092093</t>
  </si>
  <si>
    <t>Department of Information Management, National University of Kaohsiung, 700, Nanzih District, Kaohsiung, 81148, Taiwan; Department of Information Management, Kun Shan University, 195, Kunda Rd., YongKang Dist., Tainan, Taiwan</t>
  </si>
  <si>
    <t>The purpose of the current research is to apply data mining technique (i.e., ID3) in the prediction of dengue epidemic by considering dengue open data and climate data. A salient analysis is the comparison between Google trend considered and not considered in the prediction model. A qualitative study is also conducted in which the mined results are presented to domain experts, specialists, and consultants. Feedbacks are collected and summarized. Research findings from analysis of 70,915 cases are obtained. First, location and time (i.e., month) shows the first highest classification power and climate variables (e.g., temperature and humidity) the next. Second, gender and age show the least power in the prediction model. Third, the prediction accuracy when Google trend not considered is higher (i.e., 0.96) than that considered (i.e., 0.94). Forth, the simplicity of the mined decision tree when Google trend not involved is higher (i.e., 0.46) than involved (i.e., 0.37). Results from the qualitative study are presented, and implications and suggestions are addressed. © 2017 ACM.</t>
  </si>
  <si>
    <t>Data mining; Dengue fever; Google trend; Open data; Simplicity</t>
  </si>
  <si>
    <t>2-s2.0-85028778634</t>
  </si>
  <si>
    <t>Almehmadi A., Joudaki Z., Jalali R.</t>
  </si>
  <si>
    <t>Language Usage on Twitter Predicts Crime Rates</t>
  </si>
  <si>
    <t>10.1145/3136825.3136854</t>
  </si>
  <si>
    <t>Sensor Networks and Cellular Systems Research Center (SNCS), Faculty of Computing and IT University of Tabuk, Tabuk, Saudi Arabia; University of Ontario Institute of Technology, Oshawa, Canada; University of Ontario Institute of Technology, Oshawa, Canada</t>
  </si>
  <si>
    <t>Social networks1 produce enormous quantity of data. Twitter, a microblogging network, consists of over 230 million active users posting over 500 million tweets every day. We propose to analyze public data from Twitter to predict crime rates. Crime rates have increased in the past recent years. Although crime stoppers are utilizing various technics to reduce crime rates, none of the previous approaches targeted utilizing the language usage (offensive vs. non-offensive) in Tweets as a source of information to predict crime rates. In this paper, we hypothesize that analyzing the language usage in tweets is a valid measure to predict crime rates in cities. Tweets were collected for a period of 3 months in the Houston and New York City by locking the collection by geographic longitude and latitude. Further, tweets regarding crime events in the two cities were collected for verification of the validity of the prediction algorithm. We utilized Support Vector Machine (SVM) classifier to create a model of prediction of crime rates based on tweets. Finally, we report the validity of prediction algorithm in predicting crime rates in cities. © 2017 Copyright is held by the owner/author(s).</t>
  </si>
  <si>
    <t>Crime; Data mining; Sentiment analysis; Text mining</t>
  </si>
  <si>
    <t>2-s2.0-85042123725</t>
  </si>
  <si>
    <t>de Rosnay, MD; Janssen, K</t>
  </si>
  <si>
    <t>Legal and Institutional Challenges for Opening Data across Public Sectors: Towards Common Policy Solutions</t>
  </si>
  <si>
    <t>10.4067/S0718-18762014000300002</t>
  </si>
  <si>
    <t>[de Rosnay, Melanie Dulong] French Natl Ctr Sci Res CNRS, Paris Sorbonne Inst Commun Sci ISCC, Paris, France; [Janssen, Katleen] Katholieke Univ Leuven, Interdisciplinary Ctr Law &amp; ICT ICRI iMinds, Leuven, Belgium</t>
  </si>
  <si>
    <t>This paper addresses the current trends and issues with regards to opening up data held by public entities in various sectors, including public sector information, geographic data, cultural heritage, scientific publications and data. In the paper, opening up public data is defined as making it available for any purpose of use. While several initiatives have been taken within Europe to make public data available, many issues still remain unsolved. Based on the state of play in various sectors, this paper gives an overview of common issues that need to be addressed in order to move to more and better accessibility and reusability of public data. It will argue that even if sectors are currently regulated by different laws and policies governing data of a different nature, a common techno-legal framework can be defined to address legal, cultural and institutional challenges in a cross-sectorial manner.</t>
  </si>
  <si>
    <t>Public policy; Public sector information; Licensing; Control; Open data</t>
  </si>
  <si>
    <t>Green Published, Other Gold, Bronze</t>
  </si>
  <si>
    <t>WOS:000209760900002</t>
  </si>
  <si>
    <t>Fortunato, A; Gorgoglione, M; Petruzzelli, AM; Panniello, U</t>
  </si>
  <si>
    <t>Leveraging Big Data for Sustaining Open Innovation: The Case of Social TV</t>
  </si>
  <si>
    <t>10.1080/10580530.2017.1330000</t>
  </si>
  <si>
    <t>[Fortunato, Angela; Gorgoglione, Michele; Petruzzelli, Antonio Messeni; Panniello, Umberto] Politecn Bari, Dept Mech Math &amp; Management, Viale Japigia 182, I-70126 Bari, Italy</t>
  </si>
  <si>
    <t>The concepts of open innovation and big data have been largely explored, but little research focused on the use of big data for open innovation activities. We explore how big data obtained by social media can be useful for open innovation activities in Television (TV) domain. Results demonstrate that the analysis of open data coming from social media data allows TV managers to identify the specific TV contents and Twitter elements, which are able to increase the social media traffic related to the show and gain insights for innovating the design of the TV show's episodes or seasons.</t>
  </si>
  <si>
    <t>Big data; open innovation; social TV; Twitter</t>
  </si>
  <si>
    <t>WOS:000407168600005</t>
  </si>
  <si>
    <t>Ul Hassan U., O'Riain S., Curry E.</t>
  </si>
  <si>
    <t>Leveraging matching dependencies for guided user feedback in linked data applications</t>
  </si>
  <si>
    <t>10.1145/2331801.2331806</t>
  </si>
  <si>
    <t>Digital Enterprise Research Institute, National University of Ireland, Galway, Ireland</t>
  </si>
  <si>
    <t>This paper presents a new approach for managing integration quality and user feedback, for entity consolidation, within applications consuming Linked Open Data. The quality of a dataspace containing multiple linked datasets is defined in term of a utility measure, based on domain specific matching dependencies. Furthermore, the user is involved in the consolidation process through soliciting feedback about identity resolution links, where each candidate link is ranked according to its benefit to the dataspace; calculated by approximating the improvement in the utility of dataspace utility. The approach evaluated on real world and synthetic datasets demonstrates the effectiveness of utility measure; through dataspace integration quality improvement that requires less overall user feedback iterations. © 2012 ACM.</t>
  </si>
  <si>
    <t>identity resolution; linked data; matching dependencies; user feedback</t>
  </si>
  <si>
    <t>2-s2.0-84864984681</t>
  </si>
  <si>
    <t>Amugongo L.M., Nggada S.N., Sieck J.</t>
  </si>
  <si>
    <t>Leveraging on open data to solve city challenges: A case study of Windhoek municipality</t>
  </si>
  <si>
    <t>10.1109/ICBDSC.2016.7460355</t>
  </si>
  <si>
    <t>Department of Computer Science, Namibia University of Science and Technology, Windhoek, Namibia; Department of Computer Science, University of Applied Sciences, Berlin, Germany</t>
  </si>
  <si>
    <t>Today, cities across the world are faced with numerous challenges, which put a lot of pressure on city resources. Hence, the need for cities to address challenges they are facing in a smart, efficient and effective manner. Technological advancements present vast opportunities to shape up how cities are managed and deliver public services. The notion of smart city has emerged as a key strategy to mitigate issues such as waste management, traffic congestions, air pollution, and to anticipate future challenges. Europe is leading the smart city revolution with at least one smart city in every one of the 28 European Union countries. However, in this age of massive urbanization, other cities are increasingly following this path, adopting scalable and solutions that leverage on the power of open data and ICT to deliver better services, increase quality of life and meet the aspirations of citizens. Today, Windhoek is faced with challenge of massive urban migration and its population is anticipated to grow above half a million mark by 2030. This paper demonstrates how open data can be visualised into applications that connect citizens to the city public transportation to enhance service delivery. Thus, making public services easily accessible, more efficient and effective. © 2016 IEEE.</t>
  </si>
  <si>
    <t>accountability; open data; services delivery; smart cities; transparency</t>
  </si>
  <si>
    <t>2-s2.0-84973522266</t>
  </si>
  <si>
    <t>Krishnamurthy, R; Awazu, Y</t>
  </si>
  <si>
    <t>Liberating data for public value: The case of Data.gov</t>
  </si>
  <si>
    <t>10.1016/j.ijinfomgt.2016.03.002</t>
  </si>
  <si>
    <t>[Krishnamurthy, Rashmi] Arizona State Univ, Sch Publ Affairs, Mail Code 3720,Suite 400,411 N Cent Ave, Phoenix, AZ 85004 USA; [Awazu, Yukika] Bangkok Univ, Inst Knowledge &amp; Innovat South East Asia, Rama 4 Rd, Bangkok 10110, Thailand</t>
  </si>
  <si>
    <t>Public agencies around the globe are liberating their data. Drawing on a case of Data.gov, we outline the challenges and opportunities that lie ahead for the liberation of public data. Data.gov is an online portal that provides open access to datasets generated by US public agencies and countries around the world in a machine-readable format. By discussing the challenges and opportunities faced by Data.gov, we provide several lessons that can inform research and practice. We suggest that providing access to open data in itself does not spur innovation. Specifically, we claim that public agencies need to spend resources to improve the capacities of their organizations to move toward 'open data by default'; develop capacities of community to use data to solve problems; and think critically about the unintended consequences of providing access to public data. We also suggest that public agencies need better metrics to evaluate the success of open-data efforts in achieving its goals. (C) 2016 Elsevier Ltd. All rights reserved.</t>
  </si>
  <si>
    <t>Open data; Data.gov; Public value; Innovation; Information technologies; Information systems; Transparency</t>
  </si>
  <si>
    <t>WOS:000376449000017</t>
  </si>
  <si>
    <t>Afful-Dadzie, E; Afful-Dadzie, A</t>
  </si>
  <si>
    <t>Liberation of public data: Exploring central themes in open government data and freedom of information research</t>
  </si>
  <si>
    <t>10.1016/j.ijinfomgt.2017.05.009</t>
  </si>
  <si>
    <t>[Afful-Dadzie, Eric; Afful-Dadzie, Anthony] Univ Ghana, Business Sch, Dept Operat &amp; Management Informat Syst, Accra, Ghana</t>
  </si>
  <si>
    <t>This paper conducts a comparative literature survey of Open Government Data (OGD) and Freedom of Information (FOI), with a view to tracking the central themes in the two civil society campaigns. With seeming similarities and a growing popularity in research, the major themes framing research on the two movements have not clearly emerged. Topic modelling, text mining and document analysis methods are used to extract the themes as well as key named entities. The topics are subsequently labeled and with expert guidance, their semantic meaning are provided. The results indicate that the major theme in FOI research borders on issues relating to disclosure, publishing, access and cost of requests. On the other hand, themes in OGD research have largely centered on technology and related concepts. The approach also helped in determining key similarities and differences in the two campaigns as reported in research.</t>
  </si>
  <si>
    <t>Open government data (OGD); Freedom of information (FOI); Public data; Bibliometrics; Topic modelling; Text mining</t>
  </si>
  <si>
    <t>WOS:000413649100016</t>
  </si>
  <si>
    <t>Pabon, G; Gutierrez, C; Fernandez, JD; Martinez-Prieto, MA</t>
  </si>
  <si>
    <t>Linked Open Data Technologies for Publication of Census Microdata</t>
  </si>
  <si>
    <t>10.1002/asi.22876</t>
  </si>
  <si>
    <t>[Pabon, Gustavo; Gutierrez, Claudio; Fernandez, Javier D.; Martinez-Prieto, Miguel A.] Univ Chile, Dept Comp Sci, Santiago 8374059, Chile; [Fernandez, Javier D.; Martinez-Prieto, Miguel A.] Univ Valladolid, Dept Comp Sci, Dataweb Res, ETSII, ES-47011 Valladolid, Spain</t>
  </si>
  <si>
    <t>Censuses are one of the most relevant types of statistical data, allowing analyses of the population in terms of demography, economy, sociology, and culture. For fine-grained analysis, census agencies publish census microdata that consist of a sample of individual records of the census containing detailed anonymous individual information. Working with microdata from different censuses and doing comparative studies are currently difficult tasks due to the diversity of formats and granularities. In this article, we show that novel data processing techniques can be applied to make census microdata interoperable and easy to access and combine. In fact, we demonstrate how Linked Open Data principles, a set of techniques to publish and make connections of (semi-)structured data on the web, can be fruitfully applied to census microdata. We present a step-by-step process to achieve this goal and we study, in theory and practice, two real case studies: the 2001 Spanish census and a general framework for Integrated Public Use Microdata Series (IPUMS-I).</t>
  </si>
  <si>
    <t>government information; semantic web; data formats</t>
  </si>
  <si>
    <t>WOS:000322870300005</t>
  </si>
  <si>
    <t>Troncy R., Malocha B., Fialho A.T.S.</t>
  </si>
  <si>
    <t>Linking events with media</t>
  </si>
  <si>
    <t>10.1145/1839707.1839759</t>
  </si>
  <si>
    <t>EURECOM, Sophia Antipolis, France; CWI, Amsterdam, Netherlands; Delft University of Technology, Delft, Netherlands</t>
  </si>
  <si>
    <t>We present a large dataset composed of events descriptions together with media descriptions associated with these events and interlinked with the larger Linked Open Data cloud. We are constructing a web-based environment that allows users to explore and select events, to inspect associated media, and to discover meaningful, surprising or entertaining connections between events, media and people participating in events. The dataset is obtained from three large public event directories (last.fm, eventful and upcoming) represented with the LODE ontology and from large media directories (flickr, youtube) represented with the Media Ontology. We describe how the data has been converted, interlinked and published following the best practices of the Semantic Web community. © 2010 ACM.</t>
  </si>
  <si>
    <t>dataset; events; HTTP; hyperlinks; lode; media ontology; URI; web</t>
  </si>
  <si>
    <t>2-s2.0-78249269153</t>
  </si>
  <si>
    <t>Bertot J.C., Butler B.S., Travis D.M.</t>
  </si>
  <si>
    <t>Local big data: The role of libraries in building community data infrastructures</t>
  </si>
  <si>
    <t>10.1145/2612733.2612762</t>
  </si>
  <si>
    <t>College of Information Studies, University of Maryland College Park, College Park MD 20742, United States</t>
  </si>
  <si>
    <t>Communities face opportunities and challenges in many areas, including education, health and wellness, workforce and economic development, housing, and the environment [21]. At the same time, governments have significant fiscal constraints on their ability to address these challenges and opportunities. Through a combination of open government, open data, and civic engagement, however, governments, citizens, civil society groups, and others are reinventing the relationship between governments and the governed by developing crowdsourced and other innovative solutions for community advancement. Underlying this reinvention and innovation is data - particularly local data about housing, air quality, graduation rates, literacy rates, poverty, disease, and more. And yet, not all communities have the capacity to create, work with, or leverage data at the local level. Using a case study approach in a mediumsized U.S. city, this paper focuses on the issues that smaller communities face when seeking to create local data infrastructures and the extent to which libraries can develop their capabilities, capacity, and abilities to work with community information and data to facilitate community engagement and high-impact, locally relevant analytics. Copyright © 2014 ACM.</t>
  </si>
  <si>
    <t>Big data; Community engagement; Data curation; Data infrastructure</t>
  </si>
  <si>
    <t>2-s2.0-84905587069</t>
  </si>
  <si>
    <t>Afful-Dadzie E., Afful-Dadzie A.</t>
  </si>
  <si>
    <t>Local government open data (LGOD) initiatives: Analysis of trends and similarities among early adopters</t>
  </si>
  <si>
    <t>10.1007/978-3-319-94541-5_30</t>
  </si>
  <si>
    <t>OMIS Department, University of Ghana Business School, Accra, LG 78, Ghana</t>
  </si>
  <si>
    <t>This paper focuses on developments of open government data (OGD) at city, municipal, county, federal state, regional and provincial levels around the world. This is in line with recent OGD trends where local government authorities, especially in developed countries, are launching separate OGD web portals to complement central governments’ efforts at liberating public data. Focusing on early LGOD adopters, an inventory audit of contents and functionalities in use at LGOD web portals was conducted. The data generated was analyzed for trends and (dis)similarities among early LGOD adopters. The results of the study points to a general sense of heterogeneity among LGODs across the world in terms of adherence to OGD web publishing standards. There is also a lack of uniformity in terms of OGD web portal functionalities and contents even among local government authorities within a same country. © 2018, IFIP International Federation for Information Processing.</t>
  </si>
  <si>
    <t>Clustering; Early adopters; Local government open data (LGOD); Open data; Open government data (OGD)</t>
  </si>
  <si>
    <t>2-s2.0-85049933667</t>
  </si>
  <si>
    <t>Khouri, S; Bellatreche, L</t>
  </si>
  <si>
    <t>LOD for Data Warehouses: Managing the Ecosystem Co-Evolution</t>
  </si>
  <si>
    <t>UNSP 174</t>
  </si>
  <si>
    <t>10.3390/info9070174</t>
  </si>
  <si>
    <t>[Khouri, Selma] Ecole Natl Super Informat, Lab LCSI, Algiers 16309, Algeria; [Khouri, Selma; Bellatreche, Ladjel] Univ Poitiers, LIAS ISAE ENSMA, F-86960 Futuroscope, France</t>
  </si>
  <si>
    <t>For more than 30 years, data warehouses (DWs) have attracted particular interest both in practice and in research. This success is explained by their ability to adapt to their evolving environment. One of the last challenges for DWs is their ability to open their frontiers to external data sources in addition to internal sources. The development of linked open data (LOD) as external sources is an excellent opportunity to create added value and enrich the analytical capabilities of DWs. However, the incorporation of LOD in the DW must be accompanied by careful management. In this paper, we are interested in managing the evolution of DW systems integrating internal and external LOD datasets. The particularity of LOD is that they contribute to evolving the DW at several levels: (i) source level, (ii) DW schema level, and (iii) DW design-cycle constructs. In this context, we have to ensure this co-evolution, as conventional evolution approaches are adapted neither to this new kind of source nor to semantic constructs underlying LOD sources. One way of tackling this co-evolution issue is to ensure the traceability of DW constructs for the whole design cycle. Our approach is tested using: the LUBM (Lehigh University BenchMark), different LOD datasets (DBepedia, YAGO, etc.), and Oracle 12c database management system (DBMS) used for the DW deployment.</t>
  </si>
  <si>
    <t>co-evolution; data warehouse; LOD; external data; design cycle; persistence</t>
  </si>
  <si>
    <t>WOS:000439832000026</t>
  </si>
  <si>
    <t>Jetzek, T</t>
  </si>
  <si>
    <t>Managing complexity across multiple dimensions of liquid open data: The case of the Danish Basic Data Program</t>
  </si>
  <si>
    <t>10.1016/j.giq.2015.11.003</t>
  </si>
  <si>
    <t>[Jetzek, Thorhildur] Copenhagen Business Sch, Dept IT Management, Howitzvej 60, DK-2000 Frederiksberg, Denmark</t>
  </si>
  <si>
    <t>Current literature on open government data has uncovered a wide range of challenges related to these important initiatives. The problems encountered include: insufficient data quality and interoperability, problems regarding governance and motivation, lack of capabilities, and heterogeneous political and ideological agendas. A common open data infrastructure might resolve some of these problems, however, implementing such an infrastructure is a highly complex task. This longitudinal case study of the Danish Basic Data Program (BDP) is intended to improve our understanding of the challenges related to providing open access to government data through open data infrastructure. The BDP aims to improve the quality of selected government data, make them more coherent, and improve accessibility through the implementation of a common data distribution platform. The program is expected to increase government efficiency and stimulate innovation. This case study describes the evolution of the BDP and identifies the main structural elements of an open data infrastructure. Data analysis uncovered four tensions, which are identified as key challenges of an open data infrastructure implementation. These tensions are presented with four suggested governance strategies that were used in the BDP case. The main contribution of the paper is a process model where the main phases and mechanisms of an open data infrastructure implementation, use and impacts are identified and explained. (c) 2015 Elsevier Inc. All rights reserved.</t>
  </si>
  <si>
    <t>Open data; Open data infrastructure; Liquid open data; System-of-systems governance; Value generating mechanisms</t>
  </si>
  <si>
    <t>WOS:000372774300009</t>
  </si>
  <si>
    <t>Ingrams, A</t>
  </si>
  <si>
    <t>Managing governance complexity and knowledge networks in transparency initiatives: the case of police open data</t>
  </si>
  <si>
    <t>LOCAL GOV STUD</t>
  </si>
  <si>
    <t>10.1080/03003930.2017.1294070</t>
  </si>
  <si>
    <t>[Ingrams, Alex] Tilburg Univ, Sch Polit &amp; Publ Adm, Tilburg, Netherlands</t>
  </si>
  <si>
    <t>Public organisations are often described as being subject to types of complexity that result from the interorganisational structure of governance networks. Transparency programmes add another level of complexity due to increased information openness. However, neither the nature of this complexity nor the network management approaches needed for transparency programmes has been conceptually developed. To address this gap, this article brings together governance complexity theory and knowledge management theory. An empirical model is tested using the case of police open data with regression analysis and 22 expert interviews. The results show that institutional and environmental complexity such as budget pressures, legal-normative constraints, and task complexity exert a negative influence on police information openness. However, network knowledge management practices including developing mission focus on people and communication and overcoming organisational boundaries through interorganisational collaboration can counteract these problems of complexity.</t>
  </si>
  <si>
    <t>Governance complexity; knowledge management; transparency; open data; law enforcement</t>
  </si>
  <si>
    <t>WOS:000399341800004</t>
  </si>
  <si>
    <t>Colangelo D.</t>
  </si>
  <si>
    <t>Massive media: When cities become screens</t>
  </si>
  <si>
    <t xml:space="preserve"> a9</t>
  </si>
  <si>
    <t>10.1145/2946803.2946812</t>
  </si>
  <si>
    <t>Portland State University, 1825 SW Broadway, Portland, OR  97232, United States</t>
  </si>
  <si>
    <t>This paper describes, historicizes, and evaluates a phenomenon I refer to as massive media: An emerging subset of technical assemblages that include large outdoor projections, programmable architectural façades, and urban screens. Massive media are massive in their size and subsequent visibility, but are also an agglomeration of media in their expressive screen and cinema-like qualities and their associated interactive and network capabilities. I demonstrate how these situations enable and necessitate the development of new practices of expanded cinema and public data visualization that blend the logics of urban space, monumentality, and the public sphere with the aesthetics and affordances of digital information and the moving image to support a more participatory public culture in which we identify and engage with collective presence, memory, and action through new screen scenarios that merge information, architecture, and the moving image. © 2016 ACM.</t>
  </si>
  <si>
    <t>Cinema; Data visualization; Media architecture; Screen culture; Urban studies</t>
  </si>
  <si>
    <t>2-s2.0-85015392265</t>
  </si>
  <si>
    <t>Lemieux, VL; Gormly, B; Rowledge, L</t>
  </si>
  <si>
    <t>Meeting Big Data challenges with visual analytics The role of records management</t>
  </si>
  <si>
    <t>+</t>
  </si>
  <si>
    <t>10.1108/RMJ-01-2014-0009</t>
  </si>
  <si>
    <t>[Lemieux, Victoria Louise; Gormly, Brianna; Rowledge, Lyse] Univ British Columbia, Sch Lib Archival &amp; Informat Studies, Vancouver, BC, Canada</t>
  </si>
  <si>
    <t>Purpose - This paper aims to explore the role of records management in supporting the effective use of information visualisation and visual analytics (VA) to meet the challenges associated with the analysis of Big Data. Design/methodology/approach - This exploratory research entailed conducting and analysing interviews with a convenience sample of visual analysts and VA tool developers, affiliated with a major VA institute, to gain a deeper understanding of data-related issues that constrain or prevent effective visual analysis of large data sets or the use of VA tools, and analysing key emergent themes related to data challenges to map them to records management controls that may be used to address them. Findings - The authors identify key data-related issues that constrain or prevent effective visual analysis of large data sets or the use of VA tools, and identify records management controls that may be used to address these data-related issues. Originality/value - This paper discusses a relatively new field, VA, which has emerged in response to meeting the challenge of analysing big, open data. It contributes a small exploratory research study aimed at helping records professionals understand the data challenges faced by visual analysts and, by extension, data scientists for the analysis of large and heterogeneous data sets. It further aims to help records professionals identify how records management controls may be used to address data issues in the context of VA.</t>
  </si>
  <si>
    <t>Big Data; Records management; Information governance; Information visualisation; Visual analytics</t>
  </si>
  <si>
    <t>WOS:000212371600005</t>
  </si>
  <si>
    <t>Bountouri L., Papatheodorou C., Soulikias V., Stratis M.</t>
  </si>
  <si>
    <t>Metadata interoperability in public sector information</t>
  </si>
  <si>
    <t>10.1177/0165551508098601</t>
  </si>
  <si>
    <t>Laboratory on Digital Libraries and Electronic Publishing, Department of Archives and Library Sciences, Ionian University, Corfu, Greece; Digital Curation Unit, 'Athena' Research Centre, Athens, Greece; Local Archive of Limni Evia, State General Archives of Greece, Limni, Evia, Greece; Cataloguing Department, National Library of Greece, Athens, Greece; Laboratory on Digital Libraries and Electronic Publishing, Department of Archives and Library Sciences, Ionian University, 72 Ioanni Theotoki, GR-49100, Corfu, Greece</t>
  </si>
  <si>
    <t>Over recent years, there has been a worldwide growing need for interoperability among the systems that manage and reuse public sector information. This paper explores the documentation needs for public sector information and focuses on metadata interoperability issues. The research work studies a variety of public sector information metadata standards and guidelines internationally accepted and presents two methodologies to obtain interoperability. The first develops an application profile, while the second is based on the semantic integration approach and results in the creation of an ontology. The outcomes of the two approaches are compared under the prism of their scope and usage in terms of interoperability during the metadata integration process. © CILIP.</t>
  </si>
  <si>
    <t>Application profiles; EGovernment; Metadata interoperability; Ontology-based integration; Public sector information</t>
  </si>
  <si>
    <t>2-s2.0-62449227919</t>
  </si>
  <si>
    <t>Hjalmarsson, A; Johansson, N; Rudmark, D</t>
  </si>
  <si>
    <t>Mind the Gap: Exploring Stakeholders' Value with Open Data Assessment</t>
  </si>
  <si>
    <t>10.1109/HICSS.2015.160</t>
  </si>
  <si>
    <t>[Hjalmarsson, Anders; Johansson, Niklas; Rudmark, Daniel] Viktoria Swedish ICT, Gothenburg, Sweden; [Hjalmarsson, Anders; Rudmark, Daniel] Univ Boras, Boras, Sweden</t>
  </si>
  <si>
    <t>There is an ongoing movement in society to provide open data as an enabler for innovation and growth. As more data is passed on beyond organizational borders to trigger third party development of services, the expectations on what could be developed using open data increase. Developers have been observed to express frustration over different challenges in the wake of open data provision, such as localization issues, lack of quality in data etc. Knowledge and tools are missing to assess available open data. This absence risks ensuring continual improvement of open data markets and the management of hampering gaps between developers' requests of data and data providers' provision of data. This paper explores the benefits with open data assessment based on an exploratory single case research design.</t>
  </si>
  <si>
    <t>WOS:000366264101044</t>
  </si>
  <si>
    <t>Weichselbraun A., Kuntschik P., Braşoveanu A.M.P.</t>
  </si>
  <si>
    <t>Mining and leveraging background knowledge for improving named entity linking</t>
  </si>
  <si>
    <t>10.1145/3227609.3227670</t>
  </si>
  <si>
    <t>Swiss Institute for Information Research, University of Applied Sciences, Chur Chur, Switzerland</t>
  </si>
  <si>
    <t>Knowledge-rich Information Extraction (IE) methods aspire towards combining classical IE with background knowledge obtained from third-party resources. Linked Open Data repositories that encode billions of machine readable facts from sources such as Wikipedia play a pivotal role in this development. The recent growth of Linked Data adoption for Information Extraction tasks has shed light on many data quality issues in these data sources that seriously challenge their usefulness such as completeness, timeliness and semantic correctness. Information Extraction methods are, therefore, faced with problems such as name variance and type confusability. If multiple linked data sources are used in parallel, additional concerns regarding link stability and entity mappings emerge. This paper develops methods for integrating Linked Data into Named Entity Linking methods and addresses challenges in regard to mining knowledge from Linked Data, mitigating data quality issues, and adapting algorithms to leverage this knowledge. Finally, we apply these methods to Recognyze, a graph-based Named Entity Linking (NEL) system, and provide a comprehensive evaluation which compares its performance to other well-known NEL systems, demonstrating the impact of the suggested methods on its own entity linking performance. © 2018 Copyright held by the owner/author(s).</t>
  </si>
  <si>
    <t>Information Extraction; Knowledge-rich Information Extraction; Linked Data Quality; Named Entity Linking; Natural Language Processing; Semantic Technologies</t>
  </si>
  <si>
    <t>2-s2.0-85053485250</t>
  </si>
  <si>
    <t>Adel Rezk M., Ojo A., Hassan I.A.</t>
  </si>
  <si>
    <t>Mining governmental collaboration through semantic profiling of open data catalogues and publishers</t>
  </si>
  <si>
    <t>10.1007/978-3-319-65151-4_24</t>
  </si>
  <si>
    <t>Insight Centre for Data Analytics, National University of Ireland Galway, Galway, Ireland</t>
  </si>
  <si>
    <t>Due to the increasing adoption of open data among governments worldwide especially in the European Union area, a deeper analysis of the newly published data is becoming a mandate. Apart from analyzing the published dataset itself we aimed on analyzing published dataset catalogues. A dataset catalogue or a dataset metadata contains features that describe what the data is about in a textual representation. So, we first acquire data from open data portals, choose descriptive dataset catalogue features, and then construct an aggregated textual representation of the datasets. Afterwards we enrich those textual representations using Natural Language Processing (NLP) methods to create a new comparable data feature “Named Entities”. By mining the new data feature we are able to produce datasets and publishers relatedness network. Those networks are used to point similarities between the published data across multiple open data portals. Pointing all possible collaborations for integrating and standardizing data features and types would increase the value of da1ta and ease its analysis process. © IFIP International Federation for Information Processing 2017.</t>
  </si>
  <si>
    <t>Collaborative network; Data mining; E-government; Open data; Unstructured data analysis</t>
  </si>
  <si>
    <t>2-s2.0-85029593119</t>
  </si>
  <si>
    <t>McCoy C.G., Nelson M.L., Weigle M.C.</t>
  </si>
  <si>
    <t>Mining the Web to approximate university rankings</t>
  </si>
  <si>
    <t>10.1108/IDD-05-2018-0014</t>
  </si>
  <si>
    <t>Old Dominion University, Norfolk, VA, United States</t>
  </si>
  <si>
    <t>Purpose: The purpose of this study is to present an alternative to university ranking lists published in U.S. News &amp; World Report, Times Higher Education, Academic Ranking of World Universities and Money Magazine. A strategy is proposed to mine a collection of university data obtained from Twitter and publicly available online academic sources to compute social media metrics that approximate typical academic rankings of US universities. Design/methodology/approach: The Twitter application programming interface (API) is used to rank 264 universities using two easily collected measurements. The University Twitter Engagement (UTE) score is the total number of primary and secondary followers affiliated with the university. The authors mine other public data sources related to endowment funds, athletic expenditures and student enrollment to compute a ranking based on the endowment, expenditures and enrollment (EEE) score. Findings: In rank-to-rank comparisons, the authors observed a significant, positive rank correlation (τ = 0.6018) between UTE and an aggregate reputation ranking, which indicates UTE could be a viable proxy for ranking atypical institutions normally excluded from traditional lists. Originality/value: The UTE and EEE metrics offer distinct advantages because they can be calculated on-demand rather than relying on an annual publication and they promote diversity in the ranking lists, as any university with a Twitter account can be ranked by UTE and any university with online information about enrollment, expenditures and endowment can be given an EEE rank. The authors also propose a unique approach for discovering official university accounts by mining and correlating the profile information of Twitter friends. © 2018, Emerald Publishing Limited.</t>
  </si>
  <si>
    <t>Data mining; Information retrieval; Knowledge discovery; Social media; Twitter; University ranking</t>
  </si>
  <si>
    <t>2-s2.0-85056486608</t>
  </si>
  <si>
    <t>Zuiderwijk, A; Volten, C; Kroesen, M; Gill, M</t>
  </si>
  <si>
    <t>Motivation Perspectives on Opening up Municipality Data: Does Municipality Size Matter?</t>
  </si>
  <si>
    <t>10.3390/info9110267</t>
  </si>
  <si>
    <t>[Zuiderwijk, Anneke; Volten, Cecile; Kroesen, Maarten] Delft Univ Technol, Fac Technol Policy &amp; Management, NL-2628 BX Delft, Netherlands; [Gill, Mark] Univ British Columbia Okanagan, Kelowna, BC V1V 1V7, Canada</t>
  </si>
  <si>
    <t>National governments often expect municipalities to develop toward open cities and be equally motivated to open up municipal data, yet municipalities have different characteristics influencing their motivations. This paper aims to reveal how municipality size influences municipalities' motivation perspectives on opening up municipality data. To this end, Q-methodology is used, which is a method that is suited to objectify people's frames of mind on a particular topic. By applying this method to 37 municipalities in the Netherlands, we elicited the motivation perspectives of three main groups of municipalities: (1) advocating municipalities, (2) careful municipalities, and (3) conservative municipalities. We found that advocating municipalities are mainly large-sized municipalities (&gt;65,000 inhabitants) and a few small-sized municipalities (&lt;35,000 inhabitants). Careful municipalities concern municipalities of all sizes (small, medium, and large). The conservative municipality perspective is more common among smaller-sized municipalities. Our findings do not support the statement "the smaller the municipality, the less motivated it is to open up its data". However, the type and amount of municipality resources do influence motivations to share data or not. We provide recommendations for how open data policy makers on the national level need to support the three groups of municipalities and municipalities of different sizes in different ways to stimulate the provision of municipal data to the public as much as possible. Moreover, if national governments can identify which municipalities adhere to which motivation perspective, they can then develop more targeted open data policies that meet the requirements of the municipalities that adhere to each perspective. This should result in more open data value creation.</t>
  </si>
  <si>
    <t>open data; municipality; size; motivation; open government data; policy; perspective; open cities; Q-methodology</t>
  </si>
  <si>
    <t>WOS:000451310900006</t>
  </si>
  <si>
    <t>Altayar M.S.</t>
  </si>
  <si>
    <t>Motivations for open data adoption: An institutional theory perspective</t>
  </si>
  <si>
    <t>10.1016/j.giq.2018.09.006</t>
  </si>
  <si>
    <t>Department of Information Management, College of Computer and Information Sciences, Al Imam Mohammad Ibn Saud Islamic University (IMSIU), P.O. Box 5701, Riyadh, 11432, Saudi Arabia</t>
  </si>
  <si>
    <t>During the last few years, government institutions and agencies around the world have been adopting Open Government Data (OGD) initiatives to achieve political, social, economic, cultural and institutional benefits. This study aims to investigate the motivational factors for adopting OGD among government institutions in Saudi Arabia. A qualitative research approach was used to guide the research and the data was collected using interviews and documentation. The results of the study are interpreted and explained using elements from institutional theory. It shows that the adoption of OGD is influenced by existing institutional arrangements, and that the institutional changes that are occurring in the country such as the Saudi Vision 2030, the approval of the Freedom of information Act 2016, and anti-corruption campaigns have contributed positively to the transition from culture of secrecy to openness. In addition, the initiative is influenced by internal and external institutional pressures. Furthermore, the organizations studied perceived several benefits, which can be described as rationalized myths of the OGD such as transparency and accountability, better access to government data, support for innovation, improved government services, operational benefits and encouragement of participation. Based on the findings, the study provides some theoretical and practical implications regarding OGD adoption in government sittings. © 2018 Elsevier Inc.</t>
  </si>
  <si>
    <t>E-government; Government information; Institutional theory; Open data; Open government data; Saudi Arabia</t>
  </si>
  <si>
    <t>2-s2.0-85053678635</t>
  </si>
  <si>
    <t>National open data frames across Japan, The Netherlands and Saudi Arabia: role of culture</t>
  </si>
  <si>
    <t>10.1108/FS-07-2017-0038</t>
  </si>
  <si>
    <t>Department of Political Science, Central University of Haryana, Mahendragarh, India; Contracting LLC, Muscat, Oman</t>
  </si>
  <si>
    <t>Purpose: The paper aims to investigate the national open data portals of Japan, The Netherlands and Saudi Arabia to identify the role of cultural variations in terms of their open data initiatives. Design/methodology/approach: Following a qualitative approach, Hofstede’s cultural dimensions are probed to appreciate the extent to which the cultures of Japan, The Netherlands and Saudi Arabia are different. Thereafter, the national open data portals of the three countries are analyzed in terms of their nature and scope to underline the extent to which there is a match between the cultural characteristics and the extent of commitment and implementation of open data initiative. Findings: There are cultural dissimilarities across the three countries and the same is reflected in the extent of commitment toward open data initiatives. Saudi Arabia, with its “collectivist” and high “power distance” score, is more reserved in implementing its open data initiative as compared with Japan or The Netherlands. Similarly, The Netherlands, which scores high in terms of “feminity” and “long-term orientation,” is more forthcoming in publishing data sets, with many government organizations taking up the initiative of publishing the data sets. Finally, with more degree of “uncertainty avoidance,” Saudi Arabia prefers to remain on the safe side by publishing only those data sets that are non-controversial, insensitive and readily available. At the same time, the open data initiatives across the three countries require the adoption of a more rigorous and committed approach to ensure that the goals of transparency and public accountability are better met and there is more reuse of the data sets by improvising the user-friendliness of the interfaces for tapping them. Research limitations/implications: Taking examples from three countries, representative of the different cultural characteristics, it is desirable that further research be conducted by including more countries and deriving an evaluation framework for analyzing the sustainability of the open data initiatives in terms of their culture. Practical implications: Governments are encouraged to adopt a more committed stance toward institutionalizing the open data initiatives and policymakers should ensure that the quality of data sets is sustained for maximum reuse of the data sets and for the derivation of public value. Social implications: Citizens should engage themselves in tapping the data sets for improvising them and contribute toward the existing data sets as well. Originality/value: Hitherto, there has been focus on the examples of open data initiatives across different countries, but the role of culture was never investigated while analyzing the open data initiatives. This is the first study where the countries’ open data initiatives are probed in terms of the cultural variations across the three countries using the cultural dimensions identified by Hofstede. © 2018, Emerald Publishing Limited.</t>
  </si>
  <si>
    <t>Culture; Japan; Open data; Saudi Arabia; The Netherlands</t>
  </si>
  <si>
    <t>2-s2.0-85044051908</t>
  </si>
  <si>
    <t>Matheus R., Ribeiro M.M., Vaz J.C.</t>
  </si>
  <si>
    <t>New perspectives for electronic government in brazil: The adoption of open government data in national and subnational governments of Brazil</t>
  </si>
  <si>
    <t>10.1145/2463728.2463734</t>
  </si>
  <si>
    <t>University of São Paulo, Brazil; Fundação Getúlio Vargas, Brazil</t>
  </si>
  <si>
    <t>The development of information and communication technologies (ICTs) enabled production of bases containing raw data which can be freely manipulated, filtered or being crossed to build new applications. These possibilities of using this raw data and its manipulation have been called Open Government Data (OGD). The aim of this paper is to present the State of Art of the Open Government Data in Brazilian National, State and Municipal governments. Some benefits that OGD have been promoted are: Transparency promotion, and, improvements of social control and citizen participation. The methodology used is the literature review mainly about concepts of Open Government Data and three case studies about Brazilian governmental initiatives of OGD Portals. It was conducted an exploratory study of Brazilian initiatives National and Subnational governments that aims to verify the Brazilian level of OGD based on the eight principles of OGD and the five stars of open linked data, the last one was created by Tim Berners-Lee to measure the level of open data in websites. The final considerations reveal Brazilian initiatives adopt almost the entire principles of OGD. Further, the initiatives are in the third stage of a completely open linked data (three stars). Copyright 2012 ACM.</t>
  </si>
  <si>
    <t>Citizen participation; Electronic government; Open government data; Social control; Transparency</t>
  </si>
  <si>
    <t>2-s2.0-84877266501</t>
  </si>
  <si>
    <t>Andersen C.U., Pold S.B.</t>
  </si>
  <si>
    <t>Occupation of the 'open city'</t>
  </si>
  <si>
    <t>10.1145/2421076.2421077</t>
  </si>
  <si>
    <t>Center for Participatory IT, Faculty of Arts, Aarhus University, Denmark</t>
  </si>
  <si>
    <t>This paper proposes to view the concept of an 'open city' in the light of an occupation by 'the smart city' that rules out conflict. Through an analysis of IBM's presentation of "A Smarter Planet Initiative" and "Smarter Cities Challenge", and with references to social apps, it presents and deconstructs smartness, open data and participation as technological myths for a contemporary anti-urbanity, and finally proposes to build urban technological design on a perception of openness that includes the conflicts inherent to the urban experience. Copyright 2012 ACM.</t>
  </si>
  <si>
    <t>Interface criticism; Open city; Open data; Participation; Public; Smart city</t>
  </si>
  <si>
    <t>2-s2.0-84872953686</t>
  </si>
  <si>
    <t>Kalampokis E., Tambouris E., Tarabanis K.</t>
  </si>
  <si>
    <t>On publishing linked open government data</t>
  </si>
  <si>
    <t>10.1145/2491845.2491869</t>
  </si>
  <si>
    <t>CERTH/ITI, University of Macedonia, Thessaloniki, Greece</t>
  </si>
  <si>
    <t>In the last years, a number of government led initiatives have been launched worldwide aiming at making government data freely available to everyone, without limiting restrictions. Linked Data has been employed by some of these as a paradigm that allows for the provision of structured, semantically enabled and linkable data on the Web. The objective of this article is to discuss how Linked Data has been used in government data provision so far and to describe an architecture that will enable the provision of integrated government data around real-world things in a decentralized manner. Moreover, an implementation of the specific architecture is described in detail employing a hypothetical use case scenario that involves real world public agencies and schools. This implementation includes among others the publishing of Linked Data on top of a relational database and inline the HTML code of a web page as well as the linking of data from distributed sources at the instance level. Copyright © 2013 ACM.</t>
  </si>
  <si>
    <t>Linked data; Open government data; Semantic web</t>
  </si>
  <si>
    <t>2-s2.0-84886420389</t>
  </si>
  <si>
    <t>On the barriers for local government releasing open data</t>
  </si>
  <si>
    <t>SUPPL.1</t>
  </si>
  <si>
    <t>S10</t>
  </si>
  <si>
    <t>S17</t>
  </si>
  <si>
    <t>10.1016/j.giq.2014.01.003</t>
  </si>
  <si>
    <t>Creating 010, Rotterdam University of Applied Sciences, P.O. Box 3001 HA, Rotterdam, Netherlands; Research and Documentation Centre, Ministry of Security and Justice, P.O. Box 20301, 2500 EH The Hague, Netherlands; Industrial System and Product Design, Faculty of Engineering and Architecture, Ghent University, Graaf K de Goedelaan 5, 8500 Kortrijk, Belgium</t>
  </si>
  <si>
    <t>Due to expected benefits such as citizen participation and innovation, the release of Public Sector Information as open data is getting increased attention on various levels of government. However, currently data release by governments is still novel and there is little experience and knowledge thus far about its benefits, costs and barriers. This is compounded by a lack of understanding about how internal processes influence data release. Our aim in this paper is to get a better understanding of these processes and how they influence data release, i.e., to find determinants for the release of public sector information. For this purpose, we conducted workshops, interviews, questionnaires, desk research and practice based cases in the education program of our university, involving six local public sector organizations. We find that the way data is stored, the way data is obtained and the way data is used by a department are crucial indicators for open data release. We conclude with the lessons learned based on our research findings. These findings are: we should take a nuanced approach towards data release, avoid releasing data for its own sake, and take small incremental steps to explore data release. © 2014 Elsevier Inc.</t>
  </si>
  <si>
    <t>Data release; Open data; Process barriers; PSI</t>
  </si>
  <si>
    <t>2-s2.0-84905092655</t>
  </si>
  <si>
    <t>Teixeira J.</t>
  </si>
  <si>
    <t>On the openness of digital platforms/ecosystems</t>
  </si>
  <si>
    <t>Proceedings of the 11th International Symposium on Open Collaboration, OPENSYM 2015</t>
  </si>
  <si>
    <t xml:space="preserve"> a4</t>
  </si>
  <si>
    <t>10.1145/2788993.2789829</t>
  </si>
  <si>
    <t>Turku School of Economics, University of Turku, Turku, Finland</t>
  </si>
  <si>
    <t>A plenitude of technology is neither developed in-house nor simply outsourced in dyadic relationships. Instead, we are in a new age where technologies are developed by a networked community of actors and organizations, which base their relations dynamically to each other on a common interest. Such dynamic and networked complexity of technology development is often theoretical explored around the concept of platform, and more recently by employing the concept of ecosystem in an analogy to natural ecosystems. Following the success of open-source software, academics have long been examining openness in digital platforms/ecosystems; however most contributions take the perspective of a single stakeholder from the many that constitute a digital platform/ecosystem. Predominantly, they take the sole perspective of platform providers, those bundling hardware and software or more rarely, the perspective of third-party software developers developing valuable software 'apps' that add value to the overall platform. In this conceptual article, we grasp openness more holistically, both by acknowledging that openness means different things to different people and involve all stakeholders within the platforms/ecosystems. Towards the development of a theory of openness within digital settings, we propose six novel aspects of openness for enabling a greater understanding of the open-source software movement with a digital platforms/ecosystems perspective. Moreover, we invite scholars to reconsider the more predominating product-dominant logic in open-source software research to a more holistic logic embracing platforms and ecosystem thinking.</t>
  </si>
  <si>
    <t>Digital infrastructures; Ecosystems; FLOSS; Open-access; Open-data; Open-hardware; Open-source; Openness; OSS; Platforms</t>
  </si>
  <si>
    <t>2-s2.0-84963612316</t>
  </si>
  <si>
    <t>Paide K., Pappel I., Draheim D., Vainsalu H.</t>
  </si>
  <si>
    <t>On the systematic exploitation of the Estonian data exchange layer X-road for strengthening public-private partnerships</t>
  </si>
  <si>
    <t>10.1145/3209415.3209441</t>
  </si>
  <si>
    <t>Tallinn University of Technology, Akadeemia tee 15a, Tallinn, Estonia; Roksnet Solutions OÜ, Tallinn, Estonia</t>
  </si>
  <si>
    <t>The concept of Public-Private Partnerships has found a large variety of different approaches since the 1980s and each country has found its own interpretation. In later years, Estonia has also strengthened a collaboration between public and private sector, while a data exchange layer X-Road, initially developed for the public data sets to communicate, is now also been open for private entities to use and thus shows the great potential for Public-Private Partnerships to grow further. As there are still quite a small amount of private sector entities attached themselves to the X-Road, there must be the reason, why the private sector has not gone along with the platform. In order to find out how to design a unified platform for public agencies and private entities, authors have conducted face-to-face interviews as well as an online questionnaire among different private sector organizations. As a result, authors will provide various recommendations, in order to make a platform more acceptable for both public as well as private entities and to strengthen the intersectoral collaboration. The research was supported by the Estonian Information System Authority (EISA). © 2018 Association for Computing Machinery.</t>
  </si>
  <si>
    <t>E-governance; Estonia; Intersectoral collaboration; PPP; Public-Private Partnerships; X-Road</t>
  </si>
  <si>
    <t>2-s2.0-85049015313</t>
  </si>
  <si>
    <t>Ohemeng F.L.K., Ofosu-Adarkwa K.</t>
  </si>
  <si>
    <t>One way traffic: The open data initiative project and the need for an effective demand side initiative in Ghana</t>
  </si>
  <si>
    <t>10.1016/j.giq.2015.07.005</t>
  </si>
  <si>
    <t>School of Political Studies, University of Ottawa, 120 University Private, Ottawa, ON  K1N 6N5, Canada; Accra Institute of Technology, Accra, Ghana</t>
  </si>
  <si>
    <t>In recent years the necessity for governments to develop new public values of openness and transparency, and thereby increase their citizenries' sense of inclusiveness, and their trust in and confidence about their governments, has risen to the point of urgency. The decline of trust in governments, especially in developing countries, has been unprecedented and continuous. A new paradigm that signifies a shift to citizen-driven initiatives over and above state- and market-centric ones calls for innovative thinking that requires openness in government. The need for this new synergy notwithstanding, Open Government cannot be considered truly open unless it also enhances citizen participation and engagement. The Ghana Open Data Initiative (GODI) project strives to create an open data community that will enable government (supply side) and civil society in general (demand side) to exchange data and information. We argue that the GODI is too narrowly focused on the supply side of the project, and suggest that it should generate an even platform to improve interaction between government and citizens to ensure a balance in knowledge sharing with and among all constituencies. © 2015 Elsevier Inc.</t>
  </si>
  <si>
    <t>Demand; Developing countries; Ghana; Open data; Supply</t>
  </si>
  <si>
    <t>2-s2.0-84939488299</t>
  </si>
  <si>
    <t>Reddick C.G., Chatfield A.T., Puron-Cid G.</t>
  </si>
  <si>
    <t>Online budget transparency innovation in government: A case study of the U.S. state governments</t>
  </si>
  <si>
    <t>10.1145/3085228.3085271</t>
  </si>
  <si>
    <t>Department of Public, Administration College of Public Policy, United States; School of Computing and Information Technology, University of Wollongong, Australia; Centro de Investigación Y Docencia Económicas, División de Administración Pública, Mexico</t>
  </si>
  <si>
    <t>Accurate, timely, and useful budget information is critical for government and citizens to make the right budget choices to democratically govern budget operations, and address long-Term fiscal challenges. While governments have increasingly adopted the concept of open government data (OGD) for greater government transparency and citizen engagement, the application of the OGD concept to enhancing government budget transparency is understudied. This paper examines online budget transparency innovation in government. First, we develop a normative public value framework for budget transparency. Second, this framework is applied to guide our empirical crosscase analysis of the reported best and worst U.S. state governments regarding the provision of online budget transparency websites. The results of our analysis challenge existing conceptual frameworks for budget transparency, which fail to recognize the important role of citizens in creating greater public value. More research is needed on online budget transparency innovation, with a focus on public value creation. © 2017 ACM.</t>
  </si>
  <si>
    <t>Budget transparency; Case analysis; Financial disclosure; Open government data; Participation; Public value; U.s. state government</t>
  </si>
  <si>
    <t>2-s2.0-85023643979</t>
  </si>
  <si>
    <t>Moaawad M.R., Mokhtar H.M.O., Al Feel H.T.</t>
  </si>
  <si>
    <t>On-the-fly academic linked data integration</t>
  </si>
  <si>
    <t>Part F130280</t>
  </si>
  <si>
    <t>10.1145/3093241.3093276</t>
  </si>
  <si>
    <t>Faculty of Computer Science, Nahda University, Benisuef, Egypt; Faculty of Computers and Information, Cairo University, Egypt; Faculty of Computers and Information, Fayoum University, Egypt</t>
  </si>
  <si>
    <t>The web of Linked Open Data (LOD) has a prominent and rapid evolution recently. Over the last few years, LOD had developed to involve a wide range of various domains. Due to these facts, and the great interconnections among linked open datasets, linked data integration task had gained a huge attention and became a focal point of research. LOD applications aim to incorporate data from different LOD sources. Unfortunately, these sources of data are heterogeneous in schema and/or in vocabularies. Due to this heterogeneity, numerous challenges are emerging that have to be overcome. In this paper, a LOD integration framework is proposed, which aims to tackle these challenges. It works on integrating academic LOD datasets that reside in different LOD repositories with intrinsic schema and vocabularies heterogeneity. An automatic mapping technique in the integration processes is proposed in this paper. Consequently, an obvious decrease in execution time for the entire integration process, as well as, a great progress in the integrated data quality assessment metrics has been achieved. © 2017 Association for Computing Machinery.</t>
  </si>
  <si>
    <t>Linked data integration; Linked data schema mapping; Linked data vocabulary mapping; Linked open data; Resource description framework (RDF); SPARQL</t>
  </si>
  <si>
    <t>2-s2.0-85030117928</t>
  </si>
  <si>
    <t>Jaakkola H., Mäkinen T., Eteläaho A.</t>
  </si>
  <si>
    <t>Open data - Opportunities and challenges</t>
  </si>
  <si>
    <t>10.1145/2659532.2659594</t>
  </si>
  <si>
    <t>Pori Department, Tampere University of Technology, Finland</t>
  </si>
  <si>
    <t>Open data is seen as a promising source of new business, especially in the SME sector, in the form of new products, services and innovative solutions. High importance is seen also in fostering citizens' participation in political and social life and increasing the transparency of public authorities. The forerunners of the open data movement in the public sector are the USA and the UK, which started to open their public data resources in 2009. The first European Union open data related directive was drawn up as early as 2003; however progress in putting the idea into practice has been slow and adoptions by the wider member states are placed in the early 2010s. The beneficial use of open data in real applications has progressed hand in hand with the improvement of other ICT-related technologies. The (raw) data itself has no high value. The economic value comes from a balanced combination of high quality open (data) resources combined with the related value chain. This paper builds up a "big picture" of the role of open data in current society. The approach is analytical and it clarifies the topic from the viewpoints of both opportunities and challenges. The paper covers both general aspects related to open data and results of the research and regional development project conducted by the authors. Copyright © 2014 ACM.</t>
  </si>
  <si>
    <t>Big data; Data analysis; Networking; Open data; Public data</t>
  </si>
  <si>
    <t>2-s2.0-84908687751</t>
  </si>
  <si>
    <t>Hossain M.A., Chan C.</t>
  </si>
  <si>
    <t>Open data adoption in Australian government agencies: An exploratory study</t>
  </si>
  <si>
    <t>ACIS 2015 Proceedings - 26th Australasian Conference on Information Systems</t>
  </si>
  <si>
    <t>School of Business IT and Logistics RMIT University, Melbourne, Australia</t>
  </si>
  <si>
    <t>Australia is among the leading countries that envisaged releasing unclassified public data under open license and reusable format with no further restriction on re/use. But, according to the Australian Information Commissioner John McMillan, Australia's progress on open data is ‘patchy' and ‘transitional'. He also evidenced that although a few agencies are proactive and have embraced the movements quite seriously, still there are “many obstacles that worked against effort to make government information and data discoverable and usable” (Hilvert 2013). Despondently, there is little empirical evidence that could explain what makes public departments not to release public data. Driven by the nature of the research, this study conducted an exploratory field study in Australia by interviewing eleven employees from six different government agencies. Applying content analysis technique, this study identifies six important antecedents to adoption of open data in public organisations, and proposes future research to test their relationships. As the main theoretical contribution, this study extends organisational behaviour toward technology diffusion. The findings of this study incite policymakers and managers to think about and prepare future strategies on open data developments. © 2015 Hossain &amp; Chan.</t>
  </si>
  <si>
    <t>Australia; Exploratory; Keywords open data; Organisation; Qualitative</t>
  </si>
  <si>
    <t>2-s2.0-85054383297</t>
  </si>
  <si>
    <t>Weerakkody V., Irani Z., Kapoor K., Sivarajah U., Dwivedi Y.K.</t>
  </si>
  <si>
    <t>Open data and its usability: an empirical view from the Citizen’s perspective</t>
  </si>
  <si>
    <t>10.1007/s10796-016-9679-1</t>
  </si>
  <si>
    <t>Business School, Brunel University London, Uxbridge, United Kingdom; School of Management, Swansea University, Swansea, United Kingdom</t>
  </si>
  <si>
    <t>Government legislation and calls for greater levels of oversight and transparency are leading public bodies to publish their raw datasets online. Policy makers and elected officials anticipate that the accessibility of open data through online Government portals for citizens will enable public engagement in policy making through increased levels of fact based content elicited from open data. The usability and benefits of such open data are being argued as contributing positively towards public sector reforms, which are under extreme pressures driven by extended periods of austerity. However, there is very limited scholarly studies that have attempted to empirically evaluate the performance of government open data websites and the acceptance and use of these data from a citizen perspective. Given this research void, an adjusted diffusion of innovation model based on Rogers’ diffusion of innovations theory (DOI) is proposed and used in this paper to empirically determine the predictors influencing the use of public sector open data. A good understanding of these predictors affecting the acceptance and use of open data will likely assist policy makers and public administrations in determining the policy instruments that can increase the acceptance and use of open data through an active promotion campaign to engage-contribute-use. © 2016, The Author(s).</t>
  </si>
  <si>
    <t>Citizens; Government; Open data; Policy; Usability</t>
  </si>
  <si>
    <t>2-s2.0-84979561901</t>
  </si>
  <si>
    <t>Roy, J</t>
  </si>
  <si>
    <t>Open Data and Open Governance in Canada: A Critical Examination of New Opportunities and Old Tensions</t>
  </si>
  <si>
    <t>10.3390/fi6030414</t>
  </si>
  <si>
    <t>[Roy, Jeffrey] Dalhousie Univ, Sch Publ Adm, Rowe Bldg,6100 Univ Ave, Halifax, NS B3H 4R2, Canada</t>
  </si>
  <si>
    <t>As governments develop open data strategies, such efforts reflect the advent of the Internet, the digitization of government, and the emergence of meta-data as a wider socio-economic and societal transformational. Within this context the purpose of this article is twofold. First, we seek to both situate and examine the evolution and effectiveness of open data strategies in the Canadian public sector, with a particular focus on municipal governments that have led this movement. Secondly, we delve more deeply into-if and how, open data can facilitate more open and innovative forms of governance enjoining an outward-oriented public sector (across all government levels) with an empowered and participative society. This latter vantage point includes four main and inter-related dimensions: (i) conceptualizing public value and public engagement; (ii) media relations-across traditional intermediaries and channels and new social media; (iii) political culture and the politics of privacy in an increasingly data-centric world; and (iv) federated architectures and the alignment of localized, sub-national, and national strategies and governance mechanisms. This article demonstrates how each of these dimensions includes important determinants of not only open data's immediate impacts but also its catalytic ability to forge wider and collective innovation and more holistic governance renewal.</t>
  </si>
  <si>
    <t>open; data; government; governance; collective; innovation; collaboration; media; digital; online</t>
  </si>
  <si>
    <t>WOS:000215335300001</t>
  </si>
  <si>
    <t>Ciaccio G., Pastorino A., Ribaudo M.</t>
  </si>
  <si>
    <t>Open data and personal information: A smart disclosure approach based on OAuth 2.0</t>
  </si>
  <si>
    <t>DIBRIS, Università di Genova, Italy</t>
  </si>
  <si>
    <t>Currently, public administration is undergoing significant transformations, driven by a greater demand for transparency and efficiency in a participative framework involving nonprofit organizations, enterprises, and citizens, with the modern network infrastructure as a common medium. The Open Data movement is considered one of the keys to this change. To the best of our knowledge, the current generation of Open Data has to date provided only static datasets in which no data concerning specific individuals could be included, due to obvious privacy issues. Public administrations hold a great deal of data of a personal kind, as do many private entities. Consider, for instance, the huge amount of personal data contributed to the various online social networks, or the electricity consumption data collected and stored by energy providers, or the telephone and internet data collected by telecommunications companies. The lack of such personal data in the Open Data realm, and the static nature of the released datasets, are weaknesses of the current generation of Open Data. Without personal data and without timeliness, it is impossible to build useful services tailored to the actual needs of a given individual at a given time. We argue that, by segregating or "protecting" our personal data, those public and private entities become the "owners" of our data. This means they hold a monopoly on services, while we, the legitimate owners of the data, must abide by their terms and conditions concerning how our data are treated and used. By unleashing personal data "into the wild", such a monopoly would collapse and a new ecosystem of personal services based on these data could flourish. Of course nobody wants personal data to enter the public domain without any control. We argue that an appropriate policy for online disclosure of personal data is one where the individuals are restored to their role of "data owners" and are allowed to exert online control over data accesses being performed by third parties. This idea of "smart disclosure" of personal data is expected to be one of the forthcoming evolutions of Open Data. Based on the above arguments, we propose a possible implementation of "smart disclosure" that takes advantage of the OAuth 2.0 authorization framework. If properly implemented, OAuth 2.0 guarantees access to selected personal data upon authorization by the individual data owner. An implementation is presented together with possible use cases. © The Authors, 2013.</t>
  </si>
  <si>
    <t>OAuth; Open data; Smart disclosure</t>
  </si>
  <si>
    <t>2-s2.0-85018374779</t>
  </si>
  <si>
    <t>Toots M., McBride K., Kalvet T., Krimmer R.</t>
  </si>
  <si>
    <t>Open data as enabler of public service co-creation: Exploring the drivers and barriers</t>
  </si>
  <si>
    <t>10.1109/CeDEM.2017.12</t>
  </si>
  <si>
    <t>Tallinn University of Technology, Ragnar Nurkse Department of Innovation and Governance, Tallinn, Estonia</t>
  </si>
  <si>
    <t>Open data is being increasingly looked at as a major driver of public service innovation. Open access to datasets and advanced analytical tools are believed to generate valuable new knowledge that can be turned into data-driven services. At the same time, open data is also believed to spur open governance and enable the engagement of various stakeholders in the co-creation of services. Despite this appealing vision of open data-driven co-creation of public services, we are far from understanding how it can be realized in practice. We turned to 63 experts and practitioners in a survey covering six European countries and found a multitude of barriers that need to be overcome first. Luckily we also found some drivers. This paper provides some first insights into these drivers and barriers and proposes policy recommendations to foster a data-driven transformation of public service creation. © 2017 IEEE.</t>
  </si>
  <si>
    <t>Co-creation; Co-production; Drivers and barriers; Open data; Public service</t>
  </si>
  <si>
    <t>2-s2.0-85023624789</t>
  </si>
  <si>
    <t>Lourenço R.P., Piotrowski S., Ingrams A.</t>
  </si>
  <si>
    <t>Open data driven public accountability</t>
  </si>
  <si>
    <t>10.1108/TG-12-2015-0050</t>
  </si>
  <si>
    <t>Institute for Systems and Computer Engineering at Coimbra (INESC), University of Coimbra, Coimbra, Portugal; Rutgers University Newark School of Public Affairs and Administration, Rutgers University, Newark, NJ, United States; School of Public Affairs and Administration, Rutgers University, Newark, NJ, United States</t>
  </si>
  <si>
    <t>Purpose: This paper aims to analyse extant literature on open data, distinguish and categorize the strands of public accountability research and use the results to provide better clarity in the concept of open data-driven public accountability. Design/methodology/approach: Systematic review of 135 open data articles and 155 accountability articles from the e-government reference library. A multi-stage analysis results in 12 articles which are categorized using Bovens’ (2007) accountability theory of information, discussion and consequences. Conceptual development, using the literature analysis, forms the final section of the paper. Findings: Research demonstrates that a range of open data topics has been advanced. However, just 12 articles exist that simultaneously address open data and accountability theory. Of the total 155 public accountability articles, the preponderant focus is on the information (N = 25) and discussion (N = 7) stages of the accountability process. Just one article focuses on the complete accountability process. To address this problem, the characterization of open (government) data-driven public accountability establishes conceptual crispness and clarity. Originality/value: Public accountability theory on open government has become overshadowed by social and economic value perspectives. This paper clarifies and advances the open data-driven public accountability perspective. It takes stock of public accountability research, delimits the key issues and questions and highlights the next steps needed for developing scholarship. © 2017, © Emerald Publishing Limited.</t>
  </si>
  <si>
    <t>E-democracy; E-government; E-participation; Open data; Open government; Public accountability</t>
  </si>
  <si>
    <t>2-s2.0-85018677546</t>
  </si>
  <si>
    <t>Styrin, E; Luna-Reyes, LF; Harrison, TM</t>
  </si>
  <si>
    <t>Open data ecosystems: an international comparison</t>
  </si>
  <si>
    <t>10.1108/TG-01-2017-0006</t>
  </si>
  <si>
    <t>[Styrin, Evgeny] Natl Res Univ, Higher Sch Econ, Moscow, Russia; [Styrin, Evgeny] UNDP, New York, NY USA; [Styrin, Evgeny] World Bank, 1818 H St NW, Washington, DC 20433 USA; [Luna-Reyes, Luis Felipe] SUNY Albany, Dept Publ Adm &amp; Policy, Albany, NY 12222 USA; [Luna-Reyes, Luis Felipe] SUNY Albany, Dept Informat Sci, Albany, NY 12222 USA; [Luna-Reyes, Luis Felipe; Harrison, Teresa M.] Ctr Technol Govt, Albany, NY USA; [Harrison, Teresa M.] SUNY Albany, Dept Commun, Commun, Albany, NY 12222 USA; [Harrison, Teresa M.] SUNY Albany, Informat Program, Albany, NY 12222 USA</t>
  </si>
  <si>
    <t>Purpose. In this paper we compare the open government data ecosystems of Mexico, Russia and the United States in an effort to extract some of the major points of similarity and differentiation between these countries, and to trace how variations in these ecosystems may be related to context-specific historical problems and politics, particularly with regard to the possibility of sustained and institutionalized practice. Methodology. We take a comparative approach, using a set of concepts commonly applied to the three countries to analyze similarities and differences within this group. We gathered textual data and information, our searches for relevant documents guided by a set of concepts or criteria that are frequently employed in studies of government's open data readiness assessment. Findings. We conclude by focusing on the very different national exigencies that have given rise to open data ecosystems in the three countries, the variations in policy vehicles and implementation schemes that have instantiated open data practices within the three ecosystems, and the common challenges that each country faces in institutionalizing open government data programs beyond the tenures of their current executives. Originality/Value. Open government data is an information policy with near global relevance and increasing application. Practitioners and scholars alike have used the concept of an "ecosystem" to guide their approach to implementing this policy and to theorizing its scope and benefits. The international comparison is original and adds to our current understanding of an ecosystem approach to open government data.</t>
  </si>
  <si>
    <t>WOS:000396548500001</t>
  </si>
  <si>
    <t>Bourgois M., Sfyroeras M.</t>
  </si>
  <si>
    <t>Open data for air transport research: Dream or reality?</t>
  </si>
  <si>
    <t>Proceedings of the 10th International Symposium on Open Collaboration, OpenSym 2014</t>
  </si>
  <si>
    <t>C3</t>
  </si>
  <si>
    <t>10.1145/2641580.2641602</t>
  </si>
  <si>
    <t>EUROCONTROL Experimental Centre, Paris, FR, France</t>
  </si>
  <si>
    <t>The role of open data in air transport research is analyzed by means of a sample of over 300 research articles. The most used (or available) data types, their sources and their access policies are identified, both for the US and the EU. The analyses show that 70% of research in air transport is heavily reliant on data, that 70% of the data sources are curated by governmental bodies and that the US publicizes a wider set of sources, leading to wider usage. Areas for improving accessibility of (mainly European) data sources are outlined and alternative avenues to obtain data are sketched. The fact that Europe is lagging considerably in making its sources readily available to the research community means Europe missing out on entrepreneurship, innovation and scientific discovery, the presumed benefits of open data.</t>
  </si>
  <si>
    <t>Air Traffic Management; Air Transport; Data Policy; Open Data</t>
  </si>
  <si>
    <t>2-s2.0-84908614334</t>
  </si>
  <si>
    <t>Ruijer E., Grimmelikhuijsen S., Meijer A.</t>
  </si>
  <si>
    <t>Open data for democracy: Developing a theoretical framework for open data use</t>
  </si>
  <si>
    <t>10.1016/j.giq.2017.01.001</t>
  </si>
  <si>
    <t>Utrecht University, School of Governance, Bijlhouwerstraat 6, Utrecht, ZC  3511, Netherlands</t>
  </si>
  <si>
    <t>Open data platforms are hoped to foster democratic processes, yet recent empirical research shows that so far they have failed to do so. We argue that current open data platforms do not take into account the complexity of democratic processes which results in overly simplistic approaches to open data platform design. Democratic processes are multifaceted and open data can be used for various purposes, with diverging roles, rules and tools by citizens and public administrators. This study develops a Democratic Activity Model of Open Data Use, which is illustrated by an exploratory qualitative multiple case study outlining three democratic processes: monitorial, deliberative and participatory. We find that each type of democratic process requires a different approach and open data design. We conclude that a context-sensitive open data design facilitates the transformation of raw data into meaningful information constructed collectively by public administrators and citizens. © 2017 Elsevier Inc.</t>
  </si>
  <si>
    <t>Democracy; Open data platform; Open government data</t>
  </si>
  <si>
    <t>2-s2.0-85009187556</t>
  </si>
  <si>
    <t>Köster V., Suárez G.</t>
  </si>
  <si>
    <t>Open data for development: Experience of Uruguay</t>
  </si>
  <si>
    <t>10.1145/2910019.2910060</t>
  </si>
  <si>
    <t>Open Data Project Team, Andes 1365, Montevideo, Uruguay</t>
  </si>
  <si>
    <t>In this document, there is a description of the process adopted and the methodology used in Uruguay to engage all stakeholders of the government open data ecosystem, enabling its functioning. Also, it includes the main initiatives carried out, the results obtained and the challenges to be faced to achieve sustainability. © 2016 ACM.</t>
  </si>
  <si>
    <t>Co-creation; Open government data; Strategy</t>
  </si>
  <si>
    <t>2-s2.0-84976351934</t>
  </si>
  <si>
    <t>Traverso-Ribón I., Dodero J.M., Ruíz-Rube I., Palomo-Duarte M.</t>
  </si>
  <si>
    <t>Open data framework for sustainable assessment in software forges</t>
  </si>
  <si>
    <t>University of Cádiz, Chile 2, 11008 Cádiz, Spain</t>
  </si>
  <si>
    <t>In a project-based learning experience, the detailed monitor- ing of the activities in which team members participate can be useful to evaluate their work. Using learning-oriented as- sessment procedures, supervisors can assess the teamwork abilities with a formative purpose. Evaluation strategies such as self-assessment, peer assessment and co-assessment are often used to make evaluation formative and sustainable. Conducting an assessment strategy is not easy for team members, since they need before to have a reasonable understanding of the evaluation process and criteria. This paper describes a learning-oriented evaluation methodology and a open data framework that can be applied to collab- orative software development project settings. An evaluation rubric and a series of indicators that provide evidences about the developed skills have been elaborated and applied in a small-scale project-based course on Web Engineering. Projects were managed and developed with the help of an open source software forge that contains a ticketing tool for planning and tracking of tasks, a version control repository to save the software deliverables, and using a wiki to host text deliverables. The experience provides evidences in favor of using the assessment method and open data framework to make teamwork evaluation more sustainable. Copyright © 2013 ACM.</t>
  </si>
  <si>
    <t>Assessment; Project-based learning; Software forges</t>
  </si>
  <si>
    <t>2-s2.0-84879752767</t>
  </si>
  <si>
    <t>Beno M., Figl K., Umbrich J., Polleres A.</t>
  </si>
  <si>
    <t>Open data hopes and fears: Determining the barriers of open data</t>
  </si>
  <si>
    <t>10.1109/CeDEM.2017.22</t>
  </si>
  <si>
    <t>Department of Information Systems and Operations Management, Vienna University of Economics and Business (WU Wien), Vienna, Austria</t>
  </si>
  <si>
    <t>In recent years, Open Data has gained considerable attention: a steady growth in the number of openly published datasets - mainly by governments and public administrations - can be observed as the demand for Open Data rises. However, many potential providers are still hesitant to open their datasets and at the same time users often face difficulties when attempting to use this data in practice. This indicates that there are still various barriers present both regarding usage and publishing of Open Data, but studies that systematically collect and assess these barriers regarding their impact are rare. Based on this observation we survey prior literature on barriers, and have developed a questionnaire aimed at both assessing the users and publishers views on obstacles regarding Open Data adoption. Using a sample of over 100 participants from Austria who completed our online survey, we draw conclusions about the relative importance of the barriers reported in the literature. The empirical findings presented in this study shall serve as a solid foundation for future research on the mitigation of Open Data barriers. © 2017 IEEE.</t>
  </si>
  <si>
    <t>Barriers; Challenges; Data quality; Open data; Publishing data; Transparency; Using data</t>
  </si>
  <si>
    <t>2-s2.0-85032802847</t>
  </si>
  <si>
    <t>Wilms K., López A., Brenger B., Rehwald S.</t>
  </si>
  <si>
    <t>Open data in higher education - What prevents researchers from sharing research data?</t>
  </si>
  <si>
    <t>International Conference on Information Systems 2018, ICIS 2018</t>
  </si>
  <si>
    <t>University of Duisburg-Essen, Forsthausweg 2, Duisburg, 47057, Germany; University of Duisburg-Essen, Universitätsstr. 9-11, Essen, 45141, Germany; RWTH Aachen, Seffenter Weg 23, Aachen, 52074, Germany</t>
  </si>
  <si>
    <t>Open data - a concept, where researchers not only publish their findings in form of research publications but share the corresponding (raw) data sets - has gained increasing attention within the past years. One reason for the increasing popularity is the emergence of new e-science technologies in higher education (HE) making the exchange of data more available. However, the adoption rate of open data technologies remains low compared to the topics' significance in research. While Information Systems (IS) research has majorly focused on the technical perspective of e-science technologies, this work tries to emphasize non-technical factors which impact researchers' acceptance towards the concept of open data. Grounded on the value-based theory, this research-in-progress proclaims that most potential users in academia conduct open data if the personal advantages outweigh the disadvantages. Simultaneously, uncertainty factors impact the decision-making process. This research-in-progress work presents the primarily results of an ongoing quantitative analysis including n=280 researchers from two large universities in Germany. The results indicate that new technologies diminish the perceived effort occurring during the data preparation process, as well as researchers perceived personal benefit regarding data exchange. Implications of these findings and future enhancements are discussed. © International Conference on Information Systems 2018, ICIS 2018.All rights reserved.</t>
  </si>
  <si>
    <t>Data Management; Research Data Management; Sharing Research Data</t>
  </si>
  <si>
    <t>2-s2.0-85062556172</t>
  </si>
  <si>
    <t>Open Data in Israel, Georgia and Uzbekistan: nature and scope</t>
  </si>
  <si>
    <t>10.1108/ILS-05-2017-0045</t>
  </si>
  <si>
    <t>Purpose: The main purpose of this study is to investigate the nature and scope of Open Data in Israel, Georgia and Uzbekistan. Design/methodology/approach: Drawing upon the two Open Data models proposed by Kalampokis et al. (2011) and Sieber and Johnson (2015), this paper seeks to underline the nature and scope of Open Data in Israel, Georgia and Uzbekistan. Findings: Open Data across the three countries (Israel, Georgia and Uzbekistan) is at an early stage of maturity. There is more of data aggregation and this poses a number of challenges as far as access to and usage of these data sets are concerned. Furthermore, in terms of the model proposed by Sieber and Johnson (2015), there is “data over the wall” in these countries. Practical implications: The study holds practical relevance in the sense that policymakers are encouraged to further the Open Data initiatives in their respective countries. Furthermore, government departments are encouraged to release data sets for use by the public and to generate public value. Originality/value: Whereas extant literature on Open Data veers around economies in the West, academic research in other countries is visibly lacking. Also, no study has been undertaken so far wherein Open Data initiatives in Israel, Georgia and Uzbekistan have been undertaken till date. The present study seeks to plug this gap in a major way. © 2017, © Emerald Publishing Limited.</t>
  </si>
  <si>
    <t>Barriers; Documentary analysis; Georgia; Israel; Open Data; Portal; Uzbekistan</t>
  </si>
  <si>
    <t>2-s2.0-85029929316</t>
  </si>
  <si>
    <t>INFORM LEARN SCI</t>
  </si>
  <si>
    <t>[Saxena, Stuti] Cent Univ Haryana, Mahendragarh, India</t>
  </si>
  <si>
    <t>Pin-Yu C., Hsien-Lee T.</t>
  </si>
  <si>
    <t>Open data in support of E-governance evaluation: A public value framework</t>
  </si>
  <si>
    <t>10.1145/3209415.3209433</t>
  </si>
  <si>
    <t>Dept. of Public Administration, National Chengchi University, NO.64, Sec.2, ZhiNan Rd., Wenshan District, Taipei, 11605, China</t>
  </si>
  <si>
    <t>Governments all over the world have paid tremendous attention to the creation of public values though ICT policies. Due to the promising nature of e-governance, it appears that identifying the factors that would help facilitate public value of information technology is extremely important. The most important development of e-governance recently is Open Government Data, which provides citizens with the opportunity to access government data freely, conduct value-added applications, provide creative public services, and participate in different kinds of democratic processes. For the development of public value and electronic governance research and national comparison, the framework requires both subject and object data. In this paper, we first develop a public value e-governance evaluation framework and discuss whether open government data, an enabler of transparent, accountable, and effective public administration institutions, can really contribute to the evaluation of e-governance. With a thorough analysis on Taiwan Government open data, we find out that none of the government open data can really contribute to the evaluation of e-governance directly. Government should consider a more aggressive and goal-oriented strategy such as public value of e-governance or sustainable development strategy to open its data. © 2018 Association for Computing Machinery.</t>
  </si>
  <si>
    <t>Digital Governance; Open Data; Public Value of E-Governance</t>
  </si>
  <si>
    <t>2-s2.0-85051423044</t>
  </si>
  <si>
    <t>Craveiro, GD; Albano, C</t>
  </si>
  <si>
    <t>Open data intermediaries: coproduction in budget transparency</t>
  </si>
  <si>
    <t>10.1108/TG-12-2015-0057</t>
  </si>
  <si>
    <t>[Craveiro, Gisele da Silva] Univ Sao Paulo, Sch Arts Sci &amp; Humanities, Sao Paulo, Brazil; [Craveiro, Gisele da Silva] Univ Sao Paulo, Res Grp Colaboratory Dev &amp; Participat, Sao Paulo, Brazil; [Albano, Claudio] Fed Univ Pampa, Bage, RS, Brazil</t>
  </si>
  <si>
    <t>Purpose Although more public sector information is disclosed in an open format, the intermediaries are the key element to have value creation from it. This study aimed to identify elements about the role these stakeholders: their characteristics, resources and partnerships within an ecosystem of budget transparency and open government data (OGD), in particular, to identify initiatives and opportunities that enable the co-production of value from public sector information. Design/methodology/approach The study was conducted in four Latin American countries and data collection was carried out through interviews and document analysis. Findings The paper identify intermediaries 'profiles, their network, results achieved and lessons learned. Originality/value This is the first study to cover in depth the intermediaries in a regional budget transparency ecosystem. Some findings emphasize the intermediary's role and others offered us elements to propose a framework for citizen coproduction that extends Citizen Sourcing and Government as Platform models, as some co-production initiatives identified seem to extrapolate their limits definitions.</t>
  </si>
  <si>
    <t>coproduction; ecosystem; intermediaries; open budget; open government data</t>
  </si>
  <si>
    <t>WOS:000396548500009</t>
  </si>
  <si>
    <t>Keijzer N.</t>
  </si>
  <si>
    <t>Open Data on a Closed Shop? Assessing the potential of transparency initiatives with a focus on efforts to strengthen capacity development support</t>
  </si>
  <si>
    <t>Development Policy Review</t>
  </si>
  <si>
    <t>10.1111/dpr.12146</t>
  </si>
  <si>
    <t>Deutsches Institut für Entwicklungspolitik/German Development Institute (DIE), Tulpenfeld 6, Bonn, D-53113, Germany</t>
  </si>
  <si>
    <t>Despite strong political commitment, actual gains in improving accountability in development co-operation have been limited. Main reasons for this include the low level of transparency and high number of actors, as well as the limitations of the self-reported and input-oriented OECD reporting system. Efforts through the International Aid Transparency Initiative (IATI) and related transparency initiatives are ill-equipped to change this given their decision to adhere to the same system. This article uses the specific area of support to capacity development to illustrate this. While further disaggregation of reporting on technical co-operation could respond to a transparency gap, overcoming the accountability gap requires moving beyond promoting 'supply-side' reform and re-engaging in efforts to promote collective action. © 2016 Overseas Development Institute.</t>
  </si>
  <si>
    <t>IATI; OECD; Accountability; Capacity development; Development co-operation; Development statistics; Transparency</t>
  </si>
  <si>
    <t>2-s2.0-84949495784</t>
  </si>
  <si>
    <t>Mergel, I; Kleibrink, A; Sorvik, J</t>
  </si>
  <si>
    <t>Open data outcomes: US cities between product and process innovation</t>
  </si>
  <si>
    <t>10.1016/j.giq.2018.09.004</t>
  </si>
  <si>
    <t>[Mergel, Ines] Univ Konstanz, Constance, Germany; [Kleibrink, Alexander; Sorvik, Jens] European Commiss, Joint Res Ctr, Seville, Spain</t>
  </si>
  <si>
    <t>U.S. cities, among the vanguards of open data globally, are investing in renewed efforts to support Open Government with the creation of open data portals that are used to provide machine-readable administratively collected data sets. Transparency of the public sector is still widely seen as the main outcome of these efforts. Such a simplistic view, however, misses the rich variety of innovations resulting from open data use. We conceptualize these innovation outcomes across two dimensions: internal/external and product/process. Interviews with 15 city managers in the U.S. who are responsible for the implementation of open data policies were conducted to compare policy intentions, perceived innovation outcomes as well as actual ones. The findings show that product-centric outcomes are predominant and relate mainly to external innovation, including applications, websites and new services. Process-centric outcomes constitute rather internal innovation, such as procedural changes and the revival of innovation culture in government. We close with a set of recommendations for open data efforts in government that include structural, procedural, as well as cultural changes for successful open data initiatives.</t>
  </si>
  <si>
    <t>Open data policies; Open data; Innovation labs; Innovation culture in government; Economic development</t>
  </si>
  <si>
    <t>WOS:000452578100010</t>
  </si>
  <si>
    <t>Zuiderwijk, A; Janssen, M</t>
  </si>
  <si>
    <t>Open data policies, their implementation and impact: A framework for comparison</t>
  </si>
  <si>
    <t>10.1016/j.giq.2013.04.003</t>
  </si>
  <si>
    <t>[Zuiderwijk, Anneke; Janssen, Marijn] Delft Univ Technol, NL-2628 BX Delft, Netherlands</t>
  </si>
  <si>
    <t>In developing open data policies, governments aim to stimulate and guide the publication of government data and to gain advantages from its use. Currently there is a multiplicity of open data policies at various levels of government, whereas very little systematic and structured research has been done on the issues that are covered by open data policies, their intent and actual impact. Furthermore, no suitable framework for comparing open data policies is available, as open data is a recent phenomenon and is thus in an early stage of development. In order to help bring about a better understanding of the common and differentiating elements in the policies and to identify the factors affecting the variation in policies, this paper develops a framework for comparing open data policies. The framework includes the factors of environment and context, policy content, performance indicators and public values. Using this framework, seven Dutch governmental policies at different government levels are compared. The comparison shows both similarities and differences among open data policies, providing opportunities to learn from each other's policies. The findings suggest that current policies are rather inward looking, open data policies can be improved by collaborating with other organizations, focusing on the impact of the policy, stimulating the use of open data and looking at the need to create a culture in which publicizing data is incorporated in daily working processes. The findings could contribute to the development of new open data policies and the improvement of existing open data policies. (C) 2013 Published by Elsevier Inc.</t>
  </si>
  <si>
    <t>Open data policies; Open data framework; Open data; Open government; Comparative research; Policies; Guidelines</t>
  </si>
  <si>
    <t>WOS:000331428500004</t>
  </si>
  <si>
    <t>Open data policy and open data services</t>
  </si>
  <si>
    <t>Americas Conference on Information Systems 2018: Digital Disruption, AMCIS 2018</t>
  </si>
  <si>
    <t>University of Wollongong, Australia; University of Texas, San Antonio, United States</t>
  </si>
  <si>
    <t>We conducted a longitudinal portal analysis of Western Australian (WA) government's CKAN-driven open data portal implementation to address the conundrum of open data policy outputs, outcomes, and impacts. Our results show an overall trend in increased quantity and quality of open data including geospatial datasets. However, WA open data services show uneven developments with agencies that released geospatial datasets remaining fewer in number. Moreover, despite its whole-of-government open data policy, 70% of WA agencies released five or less datasets, while other 19% released no data. This uneven supply-side development may indicate bureaucratic discretion and inertia. Regarding the demand-side citizen interactions with open data services, our analysis of WA portal usage logs shows increased data downloads but little evidence of open services innovation or enhanced public governance. Based on the insights from this longitudinal open data research, a theoretically and empirically based public policy is suggested to enhance open data services. © 2018 Association for Information Systems. All rights reserved.</t>
  </si>
  <si>
    <t>Bureaucratic discretion; Citizen interaction; Demand-side; Longitudinal portal analysis; Open data portal implementation; Open data services; Supply-side; Whole-of-government open data policy</t>
  </si>
  <si>
    <t>2-s2.0-85054217065</t>
  </si>
  <si>
    <t>Open data policy innovation diffusion: An analysis of australian federal and state governments</t>
  </si>
  <si>
    <t>10.1145/2912160.2912173</t>
  </si>
  <si>
    <t>School of Computing and Information Technology, Faculty of Engineering and Information Sciences, University of Wollongong, Australia; Department of Public Administration, College of Public Policy, University of Texas San AntonioTX, United States</t>
  </si>
  <si>
    <t>Despite previous studies on comparing open data policies and identifying their challenges, little is known about open data policy innovation diffusion in Australia, one of earlier adopters of open government/open data policies and a leading egovernment nation worldwide. Drawing on innovation diffusion theory and its application to public policy innovation research in political science, we examine Australia's open data policy diffusion patterns at federal and state government levels. Australian early adopters of open data policies are positively associated with the level of openness of their open data portals. Portal openness is measured by the number of public datasets proactively and systematically published through their data portals. They are also positively associated with the efficacy of policy entrepreneurs, which are lead departments/agencies responsible for pushing open data policies against the existing barriers in the governments. Their efficacy is measured by the relatively high rank in the measure of open data portal openness. © 2016 ACM.</t>
  </si>
  <si>
    <t>Australia; Governments; Innovation diffusion theory; Open data policy; Policy innovation diffusion</t>
  </si>
  <si>
    <t>2-s2.0-84978764218</t>
  </si>
  <si>
    <t>Temiz S., Brown T.</t>
  </si>
  <si>
    <t>Open data project for e-government: Case study of Stockholm open data project</t>
  </si>
  <si>
    <t>10.1504/IJEG.2017.084652</t>
  </si>
  <si>
    <t>Department of Industrial Economics and Management, KTH-Royal Institute of Technology, Stockholm, 10044, Sweden; Department of Business Administration, Technology and Social Sciences, Luleå Institute of Technology, Stockholm, Luleå, Sweden</t>
  </si>
  <si>
    <t>The aim of research is to explore the open data phenomenon using the city as the level of analysis. We used Kassen's (2013) local level framework as a base but adopt it to Europe, expand and elaborate Kassen's discussion of local open data initiatives using the Stockholm open data platform. The Stockholm open data project is evaluated from three perspectives: legal, political and economic environments. Open data activities are further evaluated in terms of the main features of open data defined by the Open Knowledge Foundation (2015) including: availability and access, reuse and redistribution, and universal participation. The impact of opening the data is evaluated against the three common reasons described by Open Knowledge (2015): transparency, releasing social and commercial value, and participation and engagement. We found that projects promoting open data initiatives, are more similar to 'closed' platforms that provides APIs. Copyright © 2017 Inderscience Enterprises Ltd.</t>
  </si>
  <si>
    <t>Case study; E-government; FOI; Freedom of information; Open data; Open government; Public data; Stockholm; Sweden</t>
  </si>
  <si>
    <t>2-s2.0-85021176466</t>
  </si>
  <si>
    <t>Vetrò A., Canova L., Torchiano M., Minotas C.O., Iemma R., Morando F.</t>
  </si>
  <si>
    <t>Open data quality measurement framework: Definition and application to Open Government Data</t>
  </si>
  <si>
    <t>10.1016/j.giq.2016.02.001</t>
  </si>
  <si>
    <t>Nexa Center for Internet and Society, DAUIN, Politecnico di Torino, Italy</t>
  </si>
  <si>
    <t>The diffusion of Open Government Data (OGD) in recent years kept a very fast pace. However, evidence from practitioners shows that disclosing data without proper quality control may jeopardize dataset reuse and negatively affect civic participation. Current approaches to the problem in literature lack a comprehensive theoretical framework. Moreover, most of the evaluations concentrate on open data platforms, rather than on datasets.In this work, we address these two limitations and set up a framework of indicators to measure the quality of Open Government Data on a series of data quality dimensions at most granular level of measurement. We validated the evaluation framework by applying it to compare two cases of Italian OGD datasets: an internationally recognized good example of OGD, with centralized disclosure and extensive data quality controls, and samples of OGD from decentralized data disclosure (municipality level), with no possibility of extensive quality controls as in the former case, hence with supposed lower quality.Starting from measurements based on the quality framework, we were able to verify the difference in quality: the measures showed a few common acquired good practices and weaknesses, and a set of discriminating factors that pertain to the type of datasets and the overall approach. On the basis of this evaluation, we also provided technical and policy guidelines to overcome the weaknesses observed in the decentralized release policy, addressing specific quality aspects. © 2016 Elsevier Inc.</t>
  </si>
  <si>
    <t>Data quality measurement; Empirical assessment; Government information quality; Open data quality; Open Government Data</t>
  </si>
  <si>
    <t>2-s2.0-84958559276</t>
  </si>
  <si>
    <t>Correndo G., Sabeur Z.A.</t>
  </si>
  <si>
    <t>Open data sources for the development of mobile applications and forecast of microbial contamination in bathing waters</t>
  </si>
  <si>
    <t>University of Southampton IT Innovation Centre, Electronics and Computer Science, Southampton, United Kingdom</t>
  </si>
  <si>
    <t>This paper describes a service oriented architecture for mobile and web applications and the enablement of participatory observations of the environment. The architecture hosts generic microbial risk forecast models in bathing zones, which are trained by heterogeneous input data. Open observation data sources, specializing in water quality indicators and environmental processes are used for the construction of such applications. Nevertheless, the encountered integration of the open data sources was challenging due to the various incompatibilities found in data samples. These included gaps in the data with diverse temporal and spatial coverage as well as conflicting collection policies. © IFIP International Federation for Information Processing 2015.</t>
  </si>
  <si>
    <t>Bathing water quality directives; Mobile and web applications; Open data; Service oriented architecture</t>
  </si>
  <si>
    <t>2-s2.0-84922776702</t>
  </si>
  <si>
    <t>Handler R.A., Ferrer Conill R.</t>
  </si>
  <si>
    <t>Open Data, Crowdsourcing and Game Mechanics. A case study on civic participation in the digital age</t>
  </si>
  <si>
    <t>Computer Supported Cooperative Work: CSCW: An International Journal</t>
  </si>
  <si>
    <t>10.1007/s10606-016-9250-0</t>
  </si>
  <si>
    <t>Media and Communication Studies, Karlstad University, Karlstad, 651 88, Sweden</t>
  </si>
  <si>
    <t>The aim of this paper is to shed light on the dynamics of civic participation, media agency, and data practices. To do so we analyse an investigative journalism story run by The Guardian that combined open data, crowdsourcing and game mechanics with the purpose of engaging readers. The case study highlights how data can be made accessible to people who usually do not have access; how game mechanics can be deployed in order to foster civic participation by offering users a sense of autonomy, competence and relatedness; and how crowdsourcing can organise a large group of people into achieving a common goal. The combination of these three elements resulted in a case for civic participation in the digital era. © 2016, Springer Science+Business Media Dordrecht.</t>
  </si>
  <si>
    <t>Civic participation; Civic technologies; Crowdsourcing; Game mechanics; Open data</t>
  </si>
  <si>
    <t>2-s2.0-84959166431</t>
  </si>
  <si>
    <t>Sadiq, S; Indulska, M</t>
  </si>
  <si>
    <t>Open data: Quality over quantity</t>
  </si>
  <si>
    <t>10.1016/j.ijinfomgt.2017.01.003</t>
  </si>
  <si>
    <t>[Sadiq, Shazia] Univ Queensland, Sch Informat Technol &amp; Elect Engn, St Lucia, Qld 4072, Australia; [Indulska, Marta] Univ Queensland, UQ Business Sch, St Lucia, Qld 4072, Australia</t>
  </si>
  <si>
    <t>Open data aims to unlock the innovation potential of businesses, governments, and entrepreneurs, yet it also harbours significant challenges for its effective use. While numerous innovation successes exist that are based on the open data paradigm, there is uncertainty over the data quality of such datasets. This data quality uncertainty is a threat to the value that can be generated from such data. Data quality has been studied extensively over many decades and many approaches to data quality management have been proposed. However, these approaches are typically based on datasets internal to organizations, with known metadata, and domain knowledge of the data semantics. Open data, on the other hand, are often unfamiliar to the user and may lack metadata. The aim of this research note is to outline the challenges in dealing with data quality of open datasets, and to set an agenda for future research to address this risk to deriving value from open data investments. (C) 2017 Elsevier Ltd. All rights reserved.</t>
  </si>
  <si>
    <t>Open data; Data quality</t>
  </si>
  <si>
    <t>WOS:000398872100006</t>
  </si>
  <si>
    <t>Borglund, E; Engvall, T</t>
  </si>
  <si>
    <t>Open data? Data, information, document or record?</t>
  </si>
  <si>
    <t>10.1108/RMJ-01-2014-0012</t>
  </si>
  <si>
    <t>[Borglund, Erik] Mid Sweden Univ, Archival &amp; Informat Management Sch, Dept Arch &amp; Comp Sci, Harnosand, Sweden; [Engvall, Tove] Mid Sweden Univ, Dept Arch &amp; Comp Sci, Archives &amp; Informat Management, Harnosand, Sweden</t>
  </si>
  <si>
    <t>Purpose - The aim of the article is to investigate what characterizes the information constructs that the archival discourse and the open data discourse communicate in text, and what their similarities and differences are. This article proposes that it is possible to see the open data initiative and modern archival practice as two discourses that have used different terminology to express and communicate their messages in the literature. In this article, we have applied a hypothesis-like assumption that the information constructs used in open data are actually nothing other than records, as they are in the archival discourse. Design/methodology/approach - This article is based on a mixed method approach. Aquantitative text analysis (word count) was carried out in a large set of documents representing the open data discourse and in the archival discourse. This was followed by a qualitative text analysis. Findings - It was found that both discourses did focus on records. However, the opendata discourse very seldom used the term record, but used information and data much more frequently. The archival discourse used the term information almost as often as record. A possible adaption of communication strategies can be identified, targeting a much wider audience through a user-centered approach. This could be an indication of a change in the archival discourse, which seems to be moving from a discourse that is very much regulated by law toward a discourse that is more focused on benefit and usability. Originality/value - This research indicates that it is possible to interpret both the open data and the archival discourse as one united discourse, an effect derived from working with e-government. There is an ongoing harmonization of the words used, and in the studied archival discourse, a more user-and business-oriented focus can be seen.</t>
  </si>
  <si>
    <t>Information; Open data; Discourse; Data; Document; Records</t>
  </si>
  <si>
    <t>WOS:000212371600007</t>
  </si>
  <si>
    <t>Sandoval-Almazan R., Luna-Reyes L.F., Rojas-Romero Y., Gil-Garcia J.R., Luna D.E.</t>
  </si>
  <si>
    <t>Open government 2.0: Citizen empowerment through open data, web and mobile apps</t>
  </si>
  <si>
    <t>10.1145/2463728.2463735</t>
  </si>
  <si>
    <t>Universidad Autonoma del Estado de México, Mexico; Universidad de Las Américas-Puebla, Mexico; Centro de Investigación y Docencia Económicas, Mexico</t>
  </si>
  <si>
    <t>Although the open government concept is not new, current trends in open government imply a change in focus from the traditional principle of accountability to a concept of citizen empowerment, collaboration and information sharing. In this paper, we explore the use of open data and mobile apps in the top countries according to the UN 2010 e-Government Survey. Our exploration suggests that, although not all countries yet offer mobile apps to their citizens, there is a great diversity of apps to create citizen value. Moreover, private companies and citizens are getting involved in the creation of such apps. More research is needed to understand ways to promote the development of this kind of government applications. Copyright 2012 ACM.</t>
  </si>
  <si>
    <t>Apps; Government apps; Mobile apps</t>
  </si>
  <si>
    <t>2-s2.0-84877284856</t>
  </si>
  <si>
    <t>Open government data (OGD) in six Middle East countries: an evaluation of the national open data portals</t>
  </si>
  <si>
    <t>10.1108/DPRG-10-2017-0055</t>
  </si>
  <si>
    <t>Purpose: The purpose of this study is to do provide an overview of open government data (OGD) frameworks in six Middle East countries (Cyprus, Turkey, Egypt, Iran, Lebanon and Jordan) and to underscore the barriers in using the open data sets. Design/methodology/approach: OGD framework offered by Sieber and Johnson (2015) is deployed for the present purpose. Primarily, documentary analysis is being used for substantiating the study and the national portals of the six countries are investigated. Findings: In line with the frameworks chosen for this study, OGD initiatives across the six Middle East countries are at an emerging phase. All the six countries qualify for the “data over the wall” model as advanced by Sieber and Johnson (2015), wherein there are basic provisions of “data aggregation.” Furthermore, the data are incomplete and outdated, which serve as barriers in using these data sets for analysis and interpretation. Therefore, there are a number of barriers in using the open data sets. However, there are many prospects for using these data sets which would improve public accountability and transparency in the long run. Practical implications: Besides helping in improved decision-making, the governments may be in a better position to appreciate the relevance of adopting a robust OGD initiative in facilitating the economic growth of their country. Social implications: This study is relevant for ensuring that citizen engagement is promoted and there is co-creation of public value. Originality/value: Hitherto, OGD has been investigated in the six Gulf Cooperation Council (GCC) countries (Bahrain, Oman, Qatar, Kuwait, Saudi Arabia and the United Arab Emirates) but the other countries in Middle East have not been investigated. This study selects six countries outside the GCC ambit and investigates the nature and scope of OGD initiatives in each of them apart from underlining the barriers in using the open data sets. © 2018, Emerald Publishing Limited.</t>
  </si>
  <si>
    <t>Middle east; Open government data</t>
  </si>
  <si>
    <t>2-s2.0-85048254341</t>
  </si>
  <si>
    <t>Matheus R., Vaz J.C., Ribeiro M.M.</t>
  </si>
  <si>
    <t>Open government data and the data usage for improvement of public services in the Rio de Janeiro city</t>
  </si>
  <si>
    <t>10.1145/2691195.2691240</t>
  </si>
  <si>
    <t>Delft University of Technology, Jaffalaan 5, Delft, NL-2628 BX, Netherlands; University of São Paulo (USP), Avenida Arlindo Béttio, São Paulo - SP, 1000, Brazil; Fundação Getúlio Vargas (FGV), Avenida 9 de Julho, São Paulo - SP, 2029, Brazil</t>
  </si>
  <si>
    <t>The use of Information and Communication Technologies (ICTs) for information transparency in Brazil is not recent. It is possible to highlight several strategies have emerged to promote transparency of these information. This article aims to fill a gap observed in the literature regarding the use of data and information provided by governments and used by citizens and companies from the comparison with the specialized bibliography. The methodology consists of a single case study, the city of Rio de Janeiro, with review of literature in the field of e-government and open data followed by an exploratory study of the portals open data and open data policy municipality of Rio de Janeiro. Furthermore creating a simple visit to portals based on the literature review of the eight principles of open data of the Open Government Data and five stars of Tim Berners-Lee. Finally, based on the work of Zuiderjwik &amp; Janssen (2014) pointing virtuous elements of the use cycle of open data by civil society. This work also increase an element lacking in the literature: strategies of dissemination and encouraging governments to use open data. The results indicate the scarce, but organize data can improve the performance of service delivery of a city.</t>
  </si>
  <si>
    <t>Brazil; Case study; Hackathon; OGD; Open data portal; Open government data; Transparency</t>
  </si>
  <si>
    <t>2-s2.0-84939142971</t>
  </si>
  <si>
    <t>Parycek P., Höchtl J., Ginner M.</t>
  </si>
  <si>
    <t>Open government data implementation evaluation</t>
  </si>
  <si>
    <t>10.4067/S0718-18762014000200007</t>
  </si>
  <si>
    <t>Danube University, Department for E-Governance and Administration, Krems, Austria</t>
  </si>
  <si>
    <t>This paper analyses the implementation of the Open Government Data strategy and portal of the City of Vienna. This evaluation is based on qualitative interviews and online polls after the strategy was implemented. Two groups of users were involved in the evaluation: internal target groups (employees and heads of department in the City of Vienna's public administration departments) and external stakeholders (citizens, business representatives, science and research, journalists). Analyzed aspects included the present organizational processes, the benefits (to business and society), and requirements for future Open Government Data initiatives. This evaluation reveals success factors which accompanied the implementation: the clear definition of responsibilities and the implementation along a process model, the integration of the Open Government Data platform into existing Content Management Systems, the evaluation of the Open Government Data initiative very shortly after its inception. Based on the theoretical and empirical findings, recommendations for future Open Government Data strategies are made which target the local authority and would require action on the federal level such as Creative Commons Attribution License as the default for subsidy funds or public relation measures carried out directly by the data providing departments. © 2014 Universidad de Talca - Chile.</t>
  </si>
  <si>
    <t>Evaluation; Open data; Open government; Open government data; Strategy implementation</t>
  </si>
  <si>
    <t>2-s2.0-84901811449</t>
  </si>
  <si>
    <t>Open Government Data in Africa: A preference elicitation analysis of media practitioners</t>
  </si>
  <si>
    <t>10.1016/j.giq.2017.02.005</t>
  </si>
  <si>
    <t>[Afful-Dadzie, Eric] Tomas Bata Univ, Fac Appl Informat, Zlin, Czech Republic; [Afful-Dadzie, Anthony] Univ Ghana, Business Sch, Accra, Ghana</t>
  </si>
  <si>
    <t>Open Government Data (OGD) continues to receive considerable traction around the world. In particular, there have been a growing number of OGD establishments in the developed world, sparking expectations of similar trends in growing democracies. To understand the readiness of OGD stakeholders in Africa especially the media, this paper (1) reviews current infrastructure at OGD web portals in Africa and (2) conducts a preference elicitation analysis among media practitioners in 5 out of the 7 OGD country centers in Africa regarding desired structure of OGD in developing countries. The analysis gives a view of the relative importance media practitioners ascribe to a selected set of OGD attributes in anticipation of a more functional OGD in their respective countries. Using conjoint analysis, the result indicates that media practitioners put premium on 'metadata' and 'data format' respectively in order of importance. Results from the review also reveal that features of current OGD web portals in Africa are not consistent with the desired preferences of users. Overall, the study provides a general insight into media expectations of OGD in Africa, and also serves as a foundational knowledge for authorities and practitioners to manage expectations of the media in connection with OGD in Africa. (C) 2017 Elsevier Inc. All rights reserved.</t>
  </si>
  <si>
    <t>Open Government Data (OGD); The media; Web portal; Preference modelling; Developing countries; Conjoint analysis</t>
  </si>
  <si>
    <t>WOS:000408791400006</t>
  </si>
  <si>
    <t>De Oliveira E.F., Silveira M.S.</t>
  </si>
  <si>
    <t>Open government data in Brazil: A systematic review of its uses and issues</t>
  </si>
  <si>
    <t xml:space="preserve"> a60</t>
  </si>
  <si>
    <t>10.1145/3209281.3209339</t>
  </si>
  <si>
    <t>School of Technology, Pontifícia Universidade Católica do Rio Grande do Sul, Porto Alegre, RS, Brazil</t>
  </si>
  <si>
    <t>Context: With the advancement of the internet and information systems, more and more data is available to the public. Governments around the world are trying to find the best way to present their citizens with relevant information and transparency of public actions, expenditures, and investments. But how is this being approached in Brazil, in the federal, state, and municipal spheres of government? Objective: To find what initiatives are being conducted in Brazil, how open government data is being used, what types of data are most used in studies, and what are the challenges to implement open government data across the country through a systematic review of the literature. At last, based on the difficulties related to open government data, is suggested the first actions that should be taken to solve it. Method: A search on the main repositories to find literature that pertains to Open Government Data initiatives in Brazil, followed by a systematic review and classification of said literature. Results: There are not many research documents available that use open government data in the context of Brazil. Of those that exist, the main area that has studies on involve politicians and their expenses, and also education investments and results of said investments. Other subjects and uses of open government data are shown in this paper as a means to show that the interest in said data is spread across several areas. Conclusion: Many steps need to be done before an effective use of the government open datasets can be made. In most studies analyzed, researchers needed to take a first step of treatment of the data available before effectively using it. This one difficulty, if solved, would make a great impact on the use of government data. The conclusion of this paper is that there is much ground work that needs to be done yet to give companies and researchers a footing to make discoveries from the datasets. © 2018 is held by the owner/author(s).</t>
  </si>
  <si>
    <t>Brazil; Electronic government; Linked open data; Open data; Open government data; Open government partnership</t>
  </si>
  <si>
    <t>2-s2.0-85049010731</t>
  </si>
  <si>
    <t>Gomes Á., Soares D.</t>
  </si>
  <si>
    <t>Open government data initiatives in Europe: Northern versus southern countries analysis</t>
  </si>
  <si>
    <t>10.1145/2691195.2691246</t>
  </si>
  <si>
    <t>University of Minho, Centro ALGORITMI, Department of Information Systems, Guimarães, Portugal</t>
  </si>
  <si>
    <t>This paper explores a set of national European open government data. The study is particularly focused on analyzing and identifying differences on how northern and southern countries of Europe have adopted, accepted and promoted open government data portals. Using web content analysis, open government data portals of six countries, three from the Northern Europe region (Denmark, Norway, and United Kingdom) and three from the Southern European region (Italy, Portugal, and Spain) are scrutinized for understanding the status of open government data initiatives. The results of the direct content analysis observation point to the existence of some currently differences among the countries of the two regions, mainly in what concerns their ability to reuse open data made available by public entities. Some possible reasons for that are advanced and further streams of research to deep the understanding of those reasons are proposed. Copyright 2014 ACM.</t>
  </si>
  <si>
    <t>Government data; Open data; Open government data</t>
  </si>
  <si>
    <t>2-s2.0-84939207397</t>
  </si>
  <si>
    <t>Misra D., Mishra A., Babbar S., Gupta V.</t>
  </si>
  <si>
    <t>Open government data policy and Indian ecosystems</t>
  </si>
  <si>
    <t>10.1145/3047273.3047363</t>
  </si>
  <si>
    <t>O/o NIC, A-Block, CGO Complex, New Delhi, 110 003, India</t>
  </si>
  <si>
    <t>In a developing country like India, with complex issues at hand evidence-based Planning of socio-economic development processes must rely on quality data. As quality data is not easily accessible, there is a general need to facilitate sharing and utilization of the large amount of data generated by Ministries/Departments/Organizations/ States of India in an open format exposing them for further value addition to enable effective governance and enhanced public service delivery. Over the last decade or so the idea of open data in correlation with the idea of open government data has gained a lot of prominence and limelight, courtesy the continuous effort of the citizen groups demanding a more transparent and accountable governance. Recognizing the importance of availability of open data to its citizen for increased levels of transparency and accountability and to promote higher level of public participation the Government of India under the aegis of National Data Sharing and Accessibility Policy (NDSAP) initiated Open Government Data (OGD) Platform India to share government data with its citizens. This has built a foundation to create an open data ecosystem in the country. NDSAP was gazette notified on 17th March 2012 mandating the government entities to proactively release their datasets in Open Format. According to the preamble of NDSAP, there has been an increasing demand by the community that data collected with the deployment of public funds should be made more readily available to all, for enabling rational debate, better decision making and use in meeting civil society needs. Implementation of NDSAP through OGD Platform since its Alpha release in 2012 has been increasing the usability and relevance of open government data and sustaining the ecosystem around it. In this paper we are trying to analyze the policy implementation strategy and how that has created a sustainable open government data ecosystem in various sectors. © 2017 ACM.</t>
  </si>
  <si>
    <t>Data ecosystems; National data sharing and accessibility policy; National informatics; NDSAP; OGD platform; Open data; Open data use license; Open government data; Open government data ecosystems; Open government data platform</t>
  </si>
  <si>
    <t>2-s2.0-85020912106</t>
  </si>
  <si>
    <t>Neto A.J.A., Neves D.F., Santos L.C., Junior M.C.R., Do Nascimento R.P.C.</t>
  </si>
  <si>
    <t>Open government data usage overview: A systematic literature mapping</t>
  </si>
  <si>
    <t xml:space="preserve"> a29</t>
  </si>
  <si>
    <t>10.1145/3293614.3293619</t>
  </si>
  <si>
    <t>Federal University of Sergipe, So Cristovo, Sergipe, Brazil; Federal University of Sergipe, Lagarto, Sergipe, Brazil; Sergipe Treasury Office, Aracaju, Sergipe, Brazil</t>
  </si>
  <si>
    <t>Open Government Data (OGD) is a practice that has become widespread and has brought countless benefits to both government and citizens. The Open Government Partnership is a group formed by over 60 countries, all countries sharing the same purpose: A plan to define open data by following a list of requirements. However, the number of open datasets is still low and does not have the minimum level of quality and technique. The Open Data initiative still faces a large number of challenges to become reality. The goal of this study is to map and characterize the main barriers prevent OGD, exposing the mitigation forms found in literature papers, as well as identifying which sectors of public administration have a higher incidence of publication on OGD. In order this, it was realized a Systematic Literature Mapping (SLM), resulting in 85 relevant papers able to response 3 Research Questions. The SLM identified 6 main barriers: Public Engagement; Culture; Economic; Political and Technical, where it is highlighted Education, Health and Finances as public sector areas with Open Data major publication incidence. The Open Government Directive, a guidelines series, published in 2009 by Ex-President of United States of America, Barack Obama is the factor most quoted in literature as barrier mitigation way in OGD implementation. © 2018 Association for Computing Machinery.</t>
  </si>
  <si>
    <t>Barriers; Challenges; Data Publishing; Data Reuse; Open Data; Open Government Data; Systematic Literature Mapping</t>
  </si>
  <si>
    <t>2-s2.0-85064477341</t>
  </si>
  <si>
    <t>Maramieri J.</t>
  </si>
  <si>
    <t>Open government data: A citizen's right or a concession of public authorities?</t>
  </si>
  <si>
    <t>Laboratory of Maieutics, University of Trento, Italy</t>
  </si>
  <si>
    <t>In this paper we present a necessarily brief overview of the legal and regulatory aspects of Open Government Data in Italy. The thesis of the article is that in Italy some regulatory issues and a still inadequate culture do not allow this innovation to fully develop its potential. Despite those critical elements, in the last few years a growing number of local governments have opened up their public data and published them on the web, allowing users to reuse them for broad purposes. In this regard, the paper considers the example of the strategy of opening up public sector information of the Autonomous Province of Trento.</t>
  </si>
  <si>
    <t>Citizen participation; Open government; Public sector information; Transparency</t>
  </si>
  <si>
    <t>2-s2.0-84901501045</t>
  </si>
  <si>
    <t>Carrasco, C; Sobrepere, X</t>
  </si>
  <si>
    <t>Open Government Data: An Assessment of the Spanish Municipal Situation</t>
  </si>
  <si>
    <t>10.1177/0894439314560678</t>
  </si>
  <si>
    <t>[Carrasco, Carlos; Sobrepere, Xavier] Univ Navarra, IESE Business Sch, Barcelona 08034, Spain</t>
  </si>
  <si>
    <t>There is a growing quantity of data being generated in all aspects of our lives. Individuals and organizations produce and collect a broad range of different types of data in order to perform their tasks. Governments are particularly significant in this respect, not only because of the quantity and centrality of the data they collect, but also because most government data are public data by law and, therefore, could be made openly available for public use. Despite a growing consensus that Open Government in general and Open Data in particular are good both for governments and for society at large, there is no clear way to enable empirical analysis and quantitative measurements of Open Government Data initiatives. Our research uses a holistic approach proposed by the Organization for Economic Cooperation and Development (OECD) that includes all stages in the deployment of an Open Government Data initiative, namely strategy, implementation, organization, communication, interaction, and Impact. The analysis shows that Spanish municipalities can be divided into three groups: municipalities that are performing reasonably well (A), municipalities that are doing something but not as much as the first group (B), and municipalities that are doing very little or almost nothing (C). The research also draws two basic similarities between groups A and B and two types of differences between them. Another conclusion is that the different dimensions explain partly (more than the 72% of the variance) the difference between actual and expected performances supporting indirectly the OECD's framing and the probable existence of a pathway toward successful Open Government Data projects.</t>
  </si>
  <si>
    <t>Open Data; Open Government; public policy evaluation; local government; smart city</t>
  </si>
  <si>
    <t>WOS:000360817500008</t>
  </si>
  <si>
    <t>Verma N., Gupta M.P.</t>
  </si>
  <si>
    <t>Open government data: Beyond policy &amp; portal, a study in indian context</t>
  </si>
  <si>
    <t>10.1145/2591888.2591949</t>
  </si>
  <si>
    <t>National Informatics Centre, DeitY, Government, India; Department of Management Studies, Indian Institute of Technology, Delhi, India</t>
  </si>
  <si>
    <t>Open data is expected to enhance transparency, accountability and collaboration with citizens for government. Governments at all levels across all continents are therefore taking Initiatives to release their data in open domain. Open government data initiatives generally begin with a directive or a policy followed by a setting up of a data portal. All government agencies under the jurisdiction are then advised to contribute datasets in open format on the data portal. These contributing agencies face a lot of challenge right from understanding open data, capacity to compile good quality data, technology integration, potential apps, availability of funds and allocation of duty to institutional support. There is a need to enable and equip these government agencies with necessary skillsets to contribute high quality datasets. Departments also need to be equipped with necessary technology &amp; administrative support to engage with Citizens willing to use data in open domain. Effective collaboration with community is also necessary to achieve potential use of datasets released. Further provisions should also be made in policy to achieve its institutionalization in the departments to achieve sustained release of high quality, high value datasets over a long time. Copyright © 2013 by the Association for Computing Machinery, Inc.</t>
  </si>
  <si>
    <t>Capacity building; Challenges; Ecosystem; Institutionalization; Open government data</t>
  </si>
  <si>
    <t>2-s2.0-84900451678</t>
  </si>
  <si>
    <t>Hubbard P., Xiao W.</t>
  </si>
  <si>
    <t>Open government information in Chinese state-owned enterprises</t>
  </si>
  <si>
    <t>10.3233/IP-170403</t>
  </si>
  <si>
    <t>Crawford School of Public Policy, Australian National University, Canberra, Australia; Shanghai University of Political Science and Law, Shanghai, China</t>
  </si>
  <si>
    <t>While the scope of freedom of information laws in democratic countries has been reduced through the contracting out and privatization of public services, China's national open government regulations retain coverage for "enterprises and entities engaged in sectors closely related to the interests of the people". Our review of local implementation and court cases find that implementation and interpretation of these regulations is patchy. Outside these public-service sectors, we find a break between earlier policies for 'openness in factory affairs', which emphasized the worker's right to participate in company decisions, with more recent 'open enterprise information', which requires non-listed state-owned enterprise to provide public financial reports. © 2017-IOS Press and the authors. All rights reserved.</t>
  </si>
  <si>
    <t>2-s2.0-85019662663</t>
  </si>
  <si>
    <t>Yu W.</t>
  </si>
  <si>
    <t>Open Government Information: Challenges Faced by Public Human Resource Management in China</t>
  </si>
  <si>
    <t>10.1080/01900692.2011.616023</t>
  </si>
  <si>
    <t>Nanyang Technological University, HSS 05-05, 14 Nanyang Drive 637332, Singapore</t>
  </si>
  <si>
    <t>The implementation in China of the Regulations of the People's Republic of China on Open Government Information, on May 1, 2008, is considered a potential turning point, a shift from traditional public administration characterized by an entrenched culture of secrecy toward more transparent and accountable administration practices. This article shows, however, that due to a variety of institutional constraints, the implementation of the Regulations is still lacking. Although the success of an open government information (OGI) regime in China ultimately relies on thorough political and administrative reforms, this article presents the argument that short of drastic political system change, the implementation of the Regulations could be improved by adopting innovations at the management level. This article suggests that the Chinese government adopt new human resource management strategies in leadership, training, and performance management that are compatible with OGI in order to significantly improve the implementation of the Regulations. An incremental approach to improving OGI implementation in China will finally pave the way for future political reform. © 2011 Copyright Taylor and Francis Group, LLC.</t>
  </si>
  <si>
    <t>Accountability; Open government information; Political reform in China; Right to know; Transparency</t>
  </si>
  <si>
    <t>2-s2.0-84858067586</t>
  </si>
  <si>
    <t>Laboutková Š.</t>
  </si>
  <si>
    <t>Open government partnership: unutilized potential in post-communist EU members? (Case of the Czech Republic)</t>
  </si>
  <si>
    <t>Innovation</t>
  </si>
  <si>
    <t>10.1080/13511610.2017.1415803</t>
  </si>
  <si>
    <t>Faculty of Economics, Technical University of Liberec, Liberec, Czech Republic</t>
  </si>
  <si>
    <t>One of the factors that contribute to confining corruption opportunity space is transparent lobbying as part of a broader approach to governance, based on the principles of openness, transparency, participation and disclosure. The problem of lack of transparent lobbying is closely related not only to corruption but to increased inequality of access by voices representative of a wide range of interests to public decision-making. This issue is also one of the relevant issues of Europeanisation that comes to attention in the European public space; lobbying is an important source of information for European decision-making processes, which speaks in favour of creating transparent rules for its functioning. Despite a real reluctance of national political representation to enforce statutory regulation of lobbying there is however a number of factors (besides regulation) that contribute to the transparency of lobbying. One of them is Open Government Partnership initiative which takes a more comprehensive approach to openness via seeking ways to make the government more transparent, responsive, accountable, and effective. The paper focuses on two research questions: Under what circumstances may open government affect the transparency of lobbying and thereby reduce the corruption opportunity space? Does the Czech Republic use the potential of its membership in Open Government Partnership well? The analysis is completed by data from Bulgaria, Estonia, Lithuania, Latvia, Romania and Slovakia. The performed research uses descriptive, analytic, comparative and interpretive techniques. © 2017, © 2017 The European Association for the Advancement of the Social Sciences.</t>
  </si>
  <si>
    <t>civil society; Czech Republic; European public space; lobbying; open government; open government data; Open government partnership; Post-communist countries; transparency</t>
  </si>
  <si>
    <t>2-s2.0-85038025225</t>
  </si>
  <si>
    <t>Ham J., Lee J.-N., Kim D.J., Choi B.</t>
  </si>
  <si>
    <t>Open innovation maturity model for the government: An open system perspective</t>
  </si>
  <si>
    <t>2015 International Conference on Information Systems: Exploring the Information Frontier, ICIS 2015</t>
  </si>
  <si>
    <t>Business School, Korea University, Seoul, South Korea; College of Business, University of North Texas, Denton, TX, United States; College of Business Administration, Kookmin University, Seoul, South Korea</t>
  </si>
  <si>
    <t>To meet the increasing expectations of citizens, governments have become increasingly open, transparent, accessible and consultative to deliver efficient public services. These trends can be fulfilled through open government data provision and usage. Governments can generate social and economic values by using data-driven open innovation processes, such as by adopting citizens' ideas or knowledge related to open data and by providing government data to the public. Despite the trends of open innovation in the context of government, research on open innovation is lacking. Furthermore, most studies disregard the differences of countries in the level of open innovation maturity of open data provision and usage. Therefore, this study aims to understand data-driven open innovation practices in government by developing a government-level open innovation maturity model, evaluating the current status of open innovation of the government, and suggesting appropriate future directions and guidelines for the government.</t>
  </si>
  <si>
    <t>General systems theory; Open data; Open government; Open innovation; Open innovation maturity model; Open systems perspective</t>
  </si>
  <si>
    <t>2-s2.0-84964612332</t>
  </si>
  <si>
    <t>Chu P.-Y., Chang K.-Y.</t>
  </si>
  <si>
    <t>Open public sector information: Establishment of public-value oriented performance evaluation indicators</t>
  </si>
  <si>
    <t>National Chengchi University, Taipei, Taiwan</t>
  </si>
  <si>
    <t>Information held by government agencies is a valuable national resource, and it should be open to public unless there is required legal protection for sensitive information. The development of open public sector information (Open-PSI), based on people's right to know, will enhance public values such as transparency and accountability of government, democratic participation, and even social welfare. To measure the performance of Open-PSI, this paper develops a publicvalue oriented framework to evaluate performance of central government in Taiwan. The framework shows that transparency, trust, accountability, efficiency and effectiveness are the main public values to evaluate the performance of Open-PSI. Indicators such as information quality and Security &amp; Privacy are also included in. The lessons learned from this paper will help clarify the vision for government information management toward effective information governance, with understanding of what public values government can reach by Open-PSI. © 2014 The Authors.</t>
  </si>
  <si>
    <t>Open public sector information; Performance evaluation; Public value</t>
  </si>
  <si>
    <t>2-s2.0-85006364753</t>
  </si>
  <si>
    <t>Lusa D.A., Dos Santos Rabello R., Cervi C.R.</t>
  </si>
  <si>
    <t>Open smart city view - An architecture for open government data manipulation and presentation at city level</t>
  </si>
  <si>
    <t>Proceedings of the 14th International Conference WWW/Internet 2015</t>
  </si>
  <si>
    <t>University of Passo Fundo, BR 285, São José, Passo Fundo/RS, Brazil</t>
  </si>
  <si>
    <t>The use of open government data as citizen empowerment tool is one of the premises of its existence. However, sometimes, the search for answers to the questions of municipal order involves aggregation and analysis of several data sets structurally distinct and dispersed in various sources, which tends to make difficult for the ordinary citizen to obtain the information. Mitigate this situation is the goal of the Open Smart City View architecture (OSCV), which is defined as a platform for open data sets consolidation, collected from different sources into a single informational vision at city level. As contribution, it is expected that the OSCV be an effective smart citizen empowerment and development tool. © 2015.</t>
  </si>
  <si>
    <t>ETL; Open Government Data; Smart Citizen; Smart City</t>
  </si>
  <si>
    <t>2-s2.0-84958581354</t>
  </si>
  <si>
    <t>Rohunen A., Markkula J., Heikkilä M., Heikkilä J.</t>
  </si>
  <si>
    <t>Open traffic data for future service innovation - Addressing the privacy challenges of driving data</t>
  </si>
  <si>
    <t>10.4067/S0718-18762014000300007</t>
  </si>
  <si>
    <t>University of Oulu, Department of Information Processing Science, Oulu, Finland; Turku School of Economics, Centre for Collaborative Research, Turku, Finland</t>
  </si>
  <si>
    <t>Following the present open data policies, traffic data are collected and increasingly made openly available by different organizations. Yet, expanding use of mobile technologies with tracking possibilities provides means to collect precise and rich information about individual vehicles and persons in traffic. This personal driving data, combined with other open traffic data, have a great potential for future open service innovation. However, information privacy presents a major challenge for collection and efficient utilization of the data. In this paper, we present a view of the near future development of personal driving data collection and usage for open traffic data production by addressing the privacy challenges. We review the existing privacy behavior models and present our empirical findings from driving data based service pilot studies. Our results show that, despite their privacy concerns, the data subjects are willing to disclose driving data for services, especially for some benefits in return. We identified the following key factors affecting data disclosure: informing of personal data processing, trust in organizations of the service ecosystem, and users' control over their data. Understanding of these factors helps mitigating the users' privacy concerns when personal data based services are designed and production of open data is planned. © 2014 Universidad de Talca - Chile.</t>
  </si>
  <si>
    <t>Data privacy; Open data; Privacy behavior models; Privacy concerns; Service innovation</t>
  </si>
  <si>
    <t>2-s2.0-84905660758</t>
  </si>
  <si>
    <t>Childs, S; McLeod, J; Lomas, E; Cook, G</t>
  </si>
  <si>
    <t>Opening research data: issues and opportunities</t>
  </si>
  <si>
    <t>10.1108/RMJ-01-2014-0005</t>
  </si>
  <si>
    <t>[Childs, Sue; Lomas, Elizabeth] Northumbria Univ, Fac Engn &amp; Environm, Dept Informat Sci, Newcastle Upon Tyne, Tyne &amp; Wear, England; [McLeod, Julie] Northumbria Univ, Fac Engn &amp; Environm, Dept Informat Sci, Records Management, Newcastle Upon Tyne, Tyne &amp; Wear, England; [Cook, Glenda] Northumbria Univ, Fac Hlth &amp; Life Sci, Nursing, Newcastle Upon Tyne, Tyne &amp; Wear, England</t>
  </si>
  <si>
    <t>Purpose - This paper aims to explore the issues, the role of research data management (RDM) as a mechanism for implementing open research data and the role and opportunities for records managers. The open data agenda is premised on making as much data as possible open and available. However, in the context of open research data there are methodological, ethical and practical issues with this premise. Design/methodology/approach - Two collaborative research projects focusing on qualitative health data were conducted."DATUMfor Health" designed and delivered a tailored RDM skills training programme for postgraduate research students in health studies. "DATUM in Action" was an action research project between researchers from information sciences, health, mathematics and computing, looking at planning and implementing RDM. Findings - Three key issues emerged about what research data is appropriate to make open/accessible for sharing and reuse: re-using qualitative data conflicts with some of the epistemological and methodological principles of qualitative research; there are ethical concerns about making data obtained from human participants open, which are not completely addressed by consent and anonymisation; many research projects are small scale and the costs of preparing and curating data for open access can outweigh its value. In exploring these issues, the authors advocate the need for effective appraisal skills and researcher-focused RDM with records managers playing a useful role. Research limitations/implications - The findings come from two small-scale qualitative projects in health studies. Further exploration of these issues is required. Practical implications - Records managers have new crucial opportunities in the open data and RDM contexts, bringing their expertise and experience in managing a wider range of data and information. They can help realise the benefits of multiple perspectives (researcher, data manager, records manager and archivist) on open research data. Social implications - Researcher-focused RDM offers a mechanism for implementing open research data. Originality/value - It raises complex issues around open research data not found in the records management literature, highlights the need for researcher-focussed RDM and research data appraisal skills and a not yet fully recognised role for records managers.</t>
  </si>
  <si>
    <t>Open data; Research ethics; Research methodology; Qualitative data; Data reuse; Research data management</t>
  </si>
  <si>
    <t>WOS:000212371600006</t>
  </si>
  <si>
    <t>Canares M.P.</t>
  </si>
  <si>
    <t>Opening the local: Full disclosure policy and its impact on local governments in the Philippines</t>
  </si>
  <si>
    <t>10.1145/2691195.2691214</t>
  </si>
  <si>
    <t>Step Up Consulting Services, 3 Genaro Visarra Street, Tagbilaran City, 6300, Philippines</t>
  </si>
  <si>
    <t>In 2011, the Philippine government required local government units (LGUs) to post financial and procurement-related information in LGU websites. This research investigates whether this initiative has affected both the providers of the information and its supposed audience - the public, as represented by citizen groups. To answer the questions, the researchers made use of a case study approach by selecting three provinces as research sites which yielded two major findings. On the supply side, incentivising openness is a critical aspect in ensuring that local governments have the interest to disclose financial data. However, on the demand side, there is limited awareness on the part of the public, and more particularly the intermediaries (e.g. business groups, civil society organizations, research institutions), on the availability of data, and thus, its limited use. This paper argues that openness is not just about governments putting meaningful government data out into the public domain, but also about making the public meaningfully engage with governments. This requires policies that will require observance of open government data standards and a capacity building process of ensuring that the public, to whom the data is intended, are aware and able to use the data in ensuring more transparent and accountable governance. Copyright 2014 ACM.</t>
  </si>
  <si>
    <t>Local government transparency; Open data; Open government; Philippines</t>
  </si>
  <si>
    <t>2-s2.0-84939213968</t>
  </si>
  <si>
    <t>Görögh E., Vignoli M., Gauch S., Blümel C., Kraker P., Hasani-Mavriqi I., Luzi D., Walker M., Toli E., Sifacaki E.</t>
  </si>
  <si>
    <t>Opening up new channels for scholarly review, dissemination, and assessment</t>
  </si>
  <si>
    <t>Proceedings of the 13th International Symposium on Open Collaboration, OpenSym 2017</t>
  </si>
  <si>
    <t xml:space="preserve"> A6</t>
  </si>
  <si>
    <t>10.1145/3125433.3125452</t>
  </si>
  <si>
    <t>University of Göttingen, Göttingen, Germany; AIT Austrian Institute of Technology, Vienna, Austria; German Centre for Higher Education Research and Science Studies (DZHW), Humboldt University Berlin, Berlin, Germany; Know-Center Graz, Austria; Consiglio Nazionale Delle Ricerche, Rome, Italy; Frontiers Lausanne, Switzerland; University of Athens, Athens, Greece</t>
  </si>
  <si>
    <t>The growing dissatisfaction with the traditional scholarly communication process and publishing practices as well as increasing usage and acceptance of ICT and Web 2.0 technologies in research have resulted in the proliferation of alternative review, publishing and bibliometric methods. The EU-funded project OpenUP addresses key aspects and challenges of the currently transforming science landscape and aspires to come up with a cohesive framework for the review-disseminate-assess phases of the research life cycle that is fit to support and promote open science. The objective of this paper is to present first results and conclusions of the landscape scan and analysis of alternative peer review, altmetrics and innovative dissemination methods done during the first project year. © 2017 ACM.</t>
  </si>
  <si>
    <t>Alternative dissemination; Altmetrics; Best practices; Landscape scan; Open data; Open peer review; Open science; Project results</t>
  </si>
  <si>
    <t>2-s2.0-85029679577</t>
  </si>
  <si>
    <t>Smith M.L., Seward R.</t>
  </si>
  <si>
    <t>Openness as social praxis</t>
  </si>
  <si>
    <t>First Monday</t>
  </si>
  <si>
    <t>10.5210/fm.v22i4.7073</t>
  </si>
  <si>
    <t>International Development Research Centre, Ottawa, Canada</t>
  </si>
  <si>
    <t>Since the early 2000s, there has been an explosion in the usage of the term open, arguably stemming from the advent of networked technologies - including the Internet and mobile technologies. 'Openness' seems to be everywhere, and takes many forms: from open knowledge, open education, open data and open science, to open Internet, open medical records systems and open innovation. These applications of openness are having a profound, and sometimes transformative, effect on social, political and economic life. This explosion of the use of the term has led to multiple interpretations, ambiguities, and even misunderstandings, not to mention countless debates and disagreements over precise definitions. The paper "Fifty shades of open" by Pomerantz and Peek (2016) highlighted the increasing ambiguity and even confusion surrounding this term. This article builds on Pomerantz and Peek's attempt to disambiguate the term by offering an alternative understanding to openness - that of social praxis. More specifically, our framing can be broken down into three social processes: open production, open distribution, and open consumption. Each process shares two traits that make them open: you don't have to pay (free price), and anyone can participate (non-discrimination) in these processes. We argue that conceptualizing openness as social praxis offers several benefits. First, it provides a way out of a variety of problems that result from ambiguities and misunderstandings that emerge from the current multitude of uses of openness. Second, it provides a contextually sensitive understanding of openness that allows space for the many different ways openness is experienced - often very different from the way that more formal definitions conceptualize it. Third, it points us towards an approach to developing practice-specific theory that we believe helps us build generalizable knowledge on what works (or not), for whom, and in what contexts. © First Monday.</t>
  </si>
  <si>
    <t>2-s2.0-85017153674</t>
  </si>
  <si>
    <t>Puron-Cid, G; Gil-Garcia, JR; Luna-Reyes, LF</t>
  </si>
  <si>
    <t>Opportunities and Challenges of Policy Informatics: Tackling Complex Problems through the Combination of Open Data, Technology and Analytics</t>
  </si>
  <si>
    <t>10.4018/IJPADA.2016040105</t>
  </si>
  <si>
    <t>[Puron-Cid, Gabriel] CIDE, Aguascalientes, Mexico; [Ramon Gil-Garcia, J.] SUNY Albany, Publ Adm &amp; Policy, Albany, NY 12222 USA; [Ramon Gil-Garcia, J.] SUNY Albany, Ctr Technol Govt, Albany, NY 12222 USA; [Ramon Gil-Garcia, J.] CIDE, Mexico City, DF, Mexico; [Luna-Reyes, Luis F.] SUNY Albany, Dept Informat, Albany, NY 12222 USA</t>
  </si>
  <si>
    <t>Contemporary societies face complex problems that challenge the sustainability of their social and economic systems. Such problems may require joint efforts from the public and private sectors as well as from the society at large in order to find innovative solutions. In addition, the open government movement constitutes a revitalized wave of access to data to promote innovation through transparency, participation and collaboration. This paper argues that currently there is an opportunity to combine emergent information technologies, new analytical methods, and open data in order to develop innovative solutions to some of the pressing problems in modern societies. Therefore, the objective is to propose a conceptual model to better understand policy innovations based on three pillars: data, information technologies, and analytical methods and techniques. The potential benefits generated from the creation of organizations with advanced analytical capabilities within governments, universities, and non-governmental organizations are numerous and the expected positive impacts on society are significant. However, this paper also discusses some important political, organizational, and technical challenges.</t>
  </si>
  <si>
    <t>Conceptual Models; Data Analytics; Mathematical Models; Open Data; Policy Analysis; Policy Informatics; Policy Modeling; Technology Tools</t>
  </si>
  <si>
    <t>WOS:000384352300006</t>
  </si>
  <si>
    <t>Susha I., Grönlund Å., Janssen M.</t>
  </si>
  <si>
    <t>Organizational measures to stimulate user engagement with open data</t>
  </si>
  <si>
    <t>10.1108/TG-05-2014-0016</t>
  </si>
  <si>
    <t>Department of Informatics, School of Business, Örebro University, Örebro, Sweden; Delft University of Technology, Delft, Netherlands</t>
  </si>
  <si>
    <t>Purpose – This paper aims to investigate which organizational measures can facilitate the use of open data. Implementation of open government data initiatives is commonly supply-driven, as it is difficult to predict the possible uses and users of data. Nonetheless, the value of open data materializes only upon its use – either to achieve societal benefits or economic value. Design/methodology/approach – First, a list of organizational measures to facilitate open data use from the literature is collated. Then, four case studies to examine the challenges faced in practice when implementing them are carried out. The case sample includes two types of organizations (statistical agency and municipality) in two country settings (Sweden and The Netherlands). Findings – Public organizations find it challenging to set up support for open data users having various requirements and skills. Most public organizations have no or limited interaction with data users and are often selective with regards to with whom and how to communicate. Research limitations/implications – Given the fragmented and emerging state of research on open data use and engagement, to date no systematic framework existed which would be dedicated to user engagement strategies. The authors systematized the literature and identified the themes pertaining to this issue. Their contribution is a list of measures for public organizations to improve open data use. Practical implications – An important deliverable of this research is the list of possible organizational measures, which can be used by public managers to plan their open data engagement strategies. The authors suggest that data publishers adopt a problem-oriented approach for selecting which data to publish and put more efforts into stimulating stakeholder participation. Originality/value – The novelty of this study lies in the fact that it addresses a previously overlooked area of open data research, namely, the use of open data and ways to stimulate it. © Emerald Group Publishing Limited.</t>
  </si>
  <si>
    <t>Collaboration; Open (government) data; Open data engagement; Open data use; Organizational measures; Participation</t>
  </si>
  <si>
    <t>2-s2.0-84929314376</t>
  </si>
  <si>
    <t>Buyle R., De Vocht L., Van Compernolle M., De Paepe D., Verborgh R., Vanlishout Z., De Vidts B., Mechant P., Mannens E.</t>
  </si>
  <si>
    <t>OSLO: Open standards for linked organizations</t>
  </si>
  <si>
    <t>10.1145/3014087.3014096</t>
  </si>
  <si>
    <t>Data Science Lab, IMinds - Ghent University, Ghent, Belgium; MICT, IMinds - Ghent University, Ghent, Belgium; Informatie Vlaanderen, Flemish Government, Brussels, Belgium</t>
  </si>
  <si>
    <t>Each government level uses its own different information system. At the same time citizens expect that these governmental levels adopt a user-centric approach and provide instant access to their data or to open government data. Therefore the applications at various government levels need to be interoperable in support of the 'once only-principle': data is inputted and registered only once and then reused. Given government budget constraints and the cost and complexity of (re)modeling, translating and transforming data over and over, public administrations need to reduce interoperability costs. This is achieved by semantically aligning information between the different information systems of each government level. Semantical interoperable systems facilitate citizen-centered e-government services. This paper illustrates how the Open Standards for Linked Organizations program (OSLO) paved the way bottom-up from a broad basis of stakeholders towards a government-endorsed strategy. OSLO applied a generic process and methodology and provided practical insights on how to overcome the encountered hurdles: political support and adoption; reaching semantic agreement. The lessons learned in the region of Flanders (Belgium) can speed-up the process in other countries that face the complexity of integrating information intensive processes between different applications, administrations and government levels.</t>
  </si>
  <si>
    <t>Domain Model; E-Government; Interoperability; Public Administration; RDF; Vocabulary</t>
  </si>
  <si>
    <t>2-s2.0-85008237812</t>
  </si>
  <si>
    <t>Zuiderwijk A., Janssen M.</t>
  </si>
  <si>
    <t>Participation and data quality in open data use: Open data infrastructures evaluated</t>
  </si>
  <si>
    <t>Infrastructures may improve the use of Open Government Data (OGD) by providing insight in how individuals can participate in data reuse and in the quality of open data. Yet, most OGD infrastructures do not support such activities. The objective of this paper is to evaluate the importance and usability of participation mechanisms and data quality indicators for open data infrastructures through quasi-experiments. A quasi-experiment is an experimental evaluation method in which researchers have control over the (non-random) assignment of participants to treatment and control conditions, the selection of control conditions and the organisation of the treatment, and over the measures. Moreover, quasi-experiments usually include a pre-test (i.e. a test before the treatment or control condition) and a post-test (i.e. a test after the treatment or control condition). The results of our quasi-experiments showed that the prototype of our OGD infrastructure improved OGD participation and data quality analysis by providing functionalities including discussion messages, social media sharing, linking items related to a dataset, Wiki descriptions and discussions, and data quality ratings and reviews. Participant observations showed that participants in the treatment group found it easier to conduct tasks with the prototype related to giving feedback on and discussing open data and rating and reviewing data quality than the participants in the control group. Our study suggested that participation mechanisms and quality indicators add value and improve the use of OGD. It recommends the implementation of such mechanisms and indicators in existing OGD infrastructures. To support the creation of transparency, citizen participation and innovation with OGD, our findings suggest that participation mechanisms and data quality indicators are a condition. Yet, these mechanisms and indicators are not sufficient for ensuring the generation of the OGD benefits, since there are still many factors which hinder the generation of these benefits. We discuss a number of these factors including factors related to OGD infrastructures and factors beyond OGD infrastructures. © The Authors, 2015.</t>
  </si>
  <si>
    <t>Data quality; Experiments; Infrastructure; Open data; Participation; Social media; Usability</t>
  </si>
  <si>
    <t>2-s2.0-84940856573</t>
  </si>
  <si>
    <t>Isaksen L., Simon R., Barker E.T.E., De Soto Cañamares P.</t>
  </si>
  <si>
    <t>Pelagios and the emerging graph of ancient world data</t>
  </si>
  <si>
    <t>WebSci 2014 - Proceedings of the 2014 ACM Web Science Conference</t>
  </si>
  <si>
    <t>10.1145/2615569.2615693</t>
  </si>
  <si>
    <t>University of Southampton, Highfield, Southampton, SO17 1BF, United Kingdom; AIT: Austrian Institute of Technology, 1220 Vienna, Austria; Open University, Walton Hall, Milton Keynes, MK7 6AA, United Kingdom</t>
  </si>
  <si>
    <t>This paper discusses an emerging cloud of Linked Open Data in the humanities sometimes referred to as the Graph of Ancient World Data (GAWD). It provides historical back- ground to the domain, before gong on to describe the open and decentralised characteristics which have partially char- acterised its development. This is done principally through the lens of Pelagios, a collaborative initiative led by the au- thors which connects online historical resources based on common references to places. The benefits and limitations of the approach are evaluated, in particular its low barrier to entry, open architecture and restricted scope. The pa- per concludes with a number of suggestion for encouraging the adoption of Linked Open Data within other humanities communities and beyond. Copyright © 2014 ACM.</t>
  </si>
  <si>
    <t>Geospatial; Humanities; Linked open data</t>
  </si>
  <si>
    <t>2-s2.0-84904498187</t>
  </si>
  <si>
    <t>Gómez E.A.R.</t>
  </si>
  <si>
    <t>Perceptions about the concept and benefits of open government in local governments in Spain</t>
  </si>
  <si>
    <t>10.1145/3047273.3047338</t>
  </si>
  <si>
    <t>Department of Political Science and International Relations, Autonomous University of Madrid, Spain</t>
  </si>
  <si>
    <t>The role of the concept Open Government (OG) has been key promoting transparency, participation and collaboration in public administration worldwide. At the same time, it is now the moment to generate data that allow us to understand the measures adopted. Diverse research suggests that OG contributes to creating better conditions for political and social dialogue, normative frameworks to be translated into laws and regulations, organizational change in public administrations, as well as the creation of software, applications and useful processes for citizens. At the same time, it is unclear the scope of concept or its relationship with other areas of public policy (like transparency, participation, e-government, social media, open data, etc.). This paper presents a research about the Open Government (OG) phenomena in Spanish municipalities over 50,000 inhabitants (146 municipalities), using a questionnaire. Particularly the research objective of this study is looking at the perceptions of city managers responsible of OG policies in order to understand more about this emergent public policy in the local layer of government. In order to achieve this purpose, the following research question has been raised: What is the perception of those who manage OG about this concept? The results are consistent with a notion of OG associated to terms like transparency or access to information, and less to collaboration, co-production, technologies or electronic government. © 2017 ACM.</t>
  </si>
  <si>
    <t>Adoption; City managers; Open government; Public policy; Spain; Survey research</t>
  </si>
  <si>
    <t>2-s2.0-85020850027</t>
  </si>
  <si>
    <t>Elahi N., Karlsen R., Holsbø E.J.</t>
  </si>
  <si>
    <t>Personalized photo recommendation by leveraging user modeling on social network</t>
  </si>
  <si>
    <t>10.1145/2539150.2539232</t>
  </si>
  <si>
    <t>Department of Computer Science, Arctic University of Norway, Norway</t>
  </si>
  <si>
    <t>An online social network is a digital representation of the set of human beings on the Internet. Social network services generate large amount of usage data; for example, Facebook defines detailed user profiles, and provides a platform for sharing information with a vast network of friends, and Flickr offers sophisticated ways for sharing and searching for photos. In this paper, We propose cross-domain user profile modeling that acquires background knowledge from Linked Open Data and measures user interests. We infer the user's preferences by analyzing her Facebook profile, and expand it by linking it to Flickr in order to recommend socially relevant photos. © 2013 ACM.</t>
  </si>
  <si>
    <t>Semantic Annotation; Social Networks; User Profile Modeling</t>
  </si>
  <si>
    <t>2-s2.0-84896900054</t>
  </si>
  <si>
    <t>Dawes, SS; Vidiasova, L; Parkhimovich, O</t>
  </si>
  <si>
    <t>Planning and designing open government data programs: An ecosystem approach</t>
  </si>
  <si>
    <t>10.1016/j.giq.2016.01.003</t>
  </si>
  <si>
    <t>[Dawes, Sharon S.] SUNY Albany, Ctr Technol Govt, 187 Wolf Rd Suite 301, Albany, NY 12205 USA; [Vidiasova, Lyudmila] ITMO Univ, EGovernance Ctr, Monitoring &amp; Res Dept, Birzhevaya Line 14 333, St Petersburg 199034, Russia; [Parkhimovich, Olga] ITMO Univ, Lab Informat Sci &amp; Semant Technol, Kronverksky Pr 49, St Petersburg 197101, Russia</t>
  </si>
  <si>
    <t>The open government data (OGD) movement has rapidly expanded worldwide with high expectations for substantial benefits to society. However, recent research has identified considerable social and technical barriers that stand in the way of achieving these benefits. This paper uses sociotechnical systems theory and a review of open data research and practice guidelines to develop a preliminary ecosystem model for planning and designing OGD programs. Findings from two empirical case studies in New York and St. Petersburg, Russia produced an improved general model that addresses three questions: How can a given government's open data program stimulate and support an ecosystem of data producers, innovators, and users? In what ways and for whom do these the ecosystems produce benefits? Can an ecosystem approach help governments design effective open government data programs in diverse cultures and settings? The general model addresses policy and strategy, data publication and use, feedback and communication, benefit generation, and advocacy and interaction among stakeholders. We conclude that an ecosystem approach to planning and design can be widely used to assess existing conditions and to consider policies, strategies, and relationships that address realistic barriers and stimulate desired benefits. (c) 2016 Elsevier Inc. All rights reserved.</t>
  </si>
  <si>
    <t>Open data; Open government data; Open data ecosystem; Datasets; Dynamic model; Stakeholders; Planning; Program design</t>
  </si>
  <si>
    <t>WOS:000372774300003</t>
  </si>
  <si>
    <t>Heimstadt, M; Dobusch, L</t>
  </si>
  <si>
    <t>Politics of Disclosure: Organizational Transparency as Multiactor Negotiation</t>
  </si>
  <si>
    <t>PUBLIC ADMIN REV</t>
  </si>
  <si>
    <t>10.1111/puar.12895</t>
  </si>
  <si>
    <t>[Heimstaedt, Maximilian] Witten Herdecke Univ, Reinhard Mohn Inst Management, Witten, Germany; [Dobusch, Leonhard] Univ Innsbruck, Business Adm, Focus Org, Innsbruck, Austria</t>
  </si>
  <si>
    <t>Transparency is in vogue, yet it is often used as an umbrella concept for a wide array of phenomena. More focused concepts are needed to understand the form and function of different phenomena of visibility. In this article, the authors define organizational transparency as systematic disclosure programs that meet the information needs of other actors. Organizational transparency, they argue, is best studied as an interorganizational negotiation process on the field level. To evaluate its merit, the authors apply this framework to a case study on the introduction of open data in the Berlin city administration. Analyzing the politics of disclosure, they consider the similarities and differences between phenomena of visibility (e.g., open data, freedom of information), explore the transformative power of negotiating transparency, and deduce recommendations for managing transparency.</t>
  </si>
  <si>
    <t>WOS:000443006100007</t>
  </si>
  <si>
    <t>Riemenschneider, CK; Allen, MW; Armstrong, DJ; Reid, MF</t>
  </si>
  <si>
    <t>POTENTIAL ABSORPTIVE CAPACITY OF STATE IT DEPARTMENTS: A COMPARISON OF PERCEPTIONS OF CIOs AND IT MANAGERS</t>
  </si>
  <si>
    <t>10.1080/10919390903482325</t>
  </si>
  <si>
    <t>[Riemenschneider, Cynthia K.] Baylor Univ, MIS Dept, Hankamer Sch Business, Waco, TX 76798 USA; [Allen, Myria W.] Univ Arkansas, Dept Commun, Fayetteville, AK USA; [Armstrong, Deborah J.] Florida State Univ, Dept Management Informat Syst, Tallahassee, FL 32306 USA; [Reid, Margaret F.] Univ Arkansas, Margaret F Mead Dept Polit Sci, Fayetteville, AK USA</t>
  </si>
  <si>
    <t>Public sector information technology (IT) departments are facing a myriad of challenges (e.g., budget cuts, service expansions, and political turmoil) in addition to the constant and rapid technological changes facing private sector firms. One way to meet these challenges may be through the development of the organization's absorptive capacity. Absorptive capacity refers to an organization's ability to recognize the value of new information, assimilate it, and use it to address organizational challenges associated with external change [6]. Few researchers have focused on absorptive capacity in public sector organizations. The purpose of this research is to ascertain how state IT departments, specifically Chief Information Officers (CIOs) and IT managers, view their external environment and their departments' ability to absorb new information. The findings are derived from a national survey of state IT departments in the United States and indicate that for CIOs and IT managers the external environment and organizational culture are significant in predicting potential absorptive capacity. These variables are significant for the IT managers as a group, but for the CIOs as a group, only external environment is significant. These findings may be used by state IT management to increase the organization's ability to be aware of, identify, and take effective advantage of new knowledge and innovative technologies.</t>
  </si>
  <si>
    <t>absorptive capacity; state information technology departments; strategic posture; organizational culture</t>
  </si>
  <si>
    <t>WOS:000274736400005</t>
  </si>
  <si>
    <t>Kallus N.</t>
  </si>
  <si>
    <t>Predicting crowd behavior with big public data</t>
  </si>
  <si>
    <t>WWW 2014 Companion - Proceedings of the 23rd International Conference on World Wide Web</t>
  </si>
  <si>
    <t>10.1145/2567948.2579233</t>
  </si>
  <si>
    <t>Massachusetts Institute of Technology, 77 Massachusetts Ave, Cambridge, MA  02139, United States</t>
  </si>
  <si>
    <t>With public information becoming widely accessible and shared on today's web, greater insights are possible into crowd actions by citizens and non-state actors such as large protests and cyber activism. We present efforts to predict the occurrence, specific timeframe, and location of such actions before they occur based on public data collected from over 300,000 open content web sources in 7 languages, from all over the world, ranging from mainstream news to government publications to blogs and social media. Using natural language processing, event information is extracted from content such as type of event, what entities are involved and in what role, sentiment and tone, and the occurrence time range of the event discussed. Statements made on Twitter about a future date from the time of posting prove particularly indicative. We consider in particular the case of the 2013 Egyptian coup d'état. The study validates and quantifies the common intuition that data on social media (beyond mainstream news sources) are able to predict major events. © Copyright 2014 by the International World Wide Web Conferences Steering Committee.</t>
  </si>
  <si>
    <t>Crowd behavior; Event extraction; Forecasting; Online activism; Sentiment analysis; Temporal analytics; Twitter analysis; Web and social media mining</t>
  </si>
  <si>
    <t>2-s2.0-84962551296</t>
  </si>
  <si>
    <t>Piscopo A., Siebes R., Hardman L.</t>
  </si>
  <si>
    <t>Predicting Sense of Community and Participation by Applying Machine Learning to Open Government Data</t>
  </si>
  <si>
    <t>10.1002/poi3.145</t>
  </si>
  <si>
    <t>University of Southampton, United Kingdom; VU university Amsterdam, Netherlands; University of Utrecht, Netherlands</t>
  </si>
  <si>
    <t>Community capacity is used to monitor socioeconomic development. It is composed of a number of dimensions that can be measured to understand issues possibly arising in the implementation of a policy or of a project targeting a community. Measuring these dimensions is thus highly valuable for policymakers and local administrator, though expensive and time consuming. To address this issue, we evaluated their estimation through a machine learning technique—Random Forests—applied to secondary open government data and determined the most important variables for prediction. We focused on two dimensions: sense of community and participation. The variables included in the data sets used to train the predictive models complied with two criteria: nationwide availability and sufficiently fine-grained geographic breakdown, that is, neighborhood level. Our resultant models are more accurate than others based on traditional statistics found in the literature, showing the feasibility of the approach. The most determinant variables in our models were only partially in agreement with the most influential factors for sense of community and participation according to the social science literature consulted, providing a starting point for future investigation under a social science perspective. Moreover, due to the lack of geographic detail of the outcome measures available, further research is required to apply the predictive models to a neighborhood level. © 2017 Policy Studies Organization</t>
  </si>
  <si>
    <t>civic participation; e-Government; machine learning; open data; sense of community</t>
  </si>
  <si>
    <t>2-s2.0-85015694512</t>
  </si>
  <si>
    <t>Merrill J., Hershow R., Gannett K., Barkley C.</t>
  </si>
  <si>
    <t>Pretesting an mHealth intervention for at-risk adolescent girls in Soweto, South Africa: Studying the additive effects of SMSs on improving sexual reproductive health &amp; rights outcomes</t>
  </si>
  <si>
    <t>2 NOTES</t>
  </si>
  <si>
    <t>10.1145/2517899.2517933</t>
  </si>
  <si>
    <t>Grassroot Soccer, 38 Hout Street, Cape Town, SA 8001, South Africa</t>
  </si>
  <si>
    <t>Grassroot Soccer (GRS) is exploring the effectiveness of a two-way SMS campaign delivered through a single-sex, soccer-based HIV prevention programme. The campaign aims to enhance reproductive health and rights outcomes among at-risk adolescent South African girls ages 11-14. To test and refine the SMS campaign prior to piloting, GRS employed a participatory process in building a prototype of an Unstructured Supplementary Service Data (USSD) line using Open Data Kit (ODK), an open-source application for building, collecting, and managing data on Android-enabled phones and tablets. The USSD prototype was delivered to 72 female participants and coaches in July 2013. All participants also completed a 10-item questionnaire on ODK. Focus group discussions were conducted with coaches (N=1 group) and parents (N=1 group). Results demonstrate that 55% of participants reported owning a mobile phone; a majority reported being "very interested" in the USSD prototype (68%) and "very comfortable" interacting with the USSD prototype (62%). Findings suggest that two-way SMSs could offer an acceptable service for reaching at-risk adolescent girls in South Africa with health-related messaging, particularly on sensitive issues. Results will inform delivery of a USSD line in a programmatic pilot and assessment to be carried out in six primary schools (approximately 600 participants) in Soweto, separated between control and intervention groups, beginning in September 2013.</t>
  </si>
  <si>
    <t>HIV prevention; Mobile data collection; Open data kit; Sexual reproductive health and rights; USSD</t>
  </si>
  <si>
    <t>2-s2.0-84892926770</t>
  </si>
  <si>
    <t>Urquhart, C</t>
  </si>
  <si>
    <t>Principles and practice in impact assessment for academic libraries</t>
  </si>
  <si>
    <t>10.1108/ILS-06-2017-0053</t>
  </si>
  <si>
    <t>[Urquhart, Christine] Aberystwyth Univ, Dept Informat Studies, Aberystwyth, Dyfed, Wales</t>
  </si>
  <si>
    <t>Purpose - This paper aims to examine the principles that underpin library assessment, methods used for impact and performance evaluation and how academic libraries should use the findings, and it discusses how value frameworks help. Design/methodology/approach - This is a literature review covering aspects of value (value propositions, value co-creation), value frameworks (including the 2015 ACRL framework, Holbrook typology with worked example), data analytics and collaborative projects including LibQUAL+ initiatives and the use of balanced scorecard principles (including a values scorecard). Findings - The use of data analytics in library assessment requires collaboration among library services to develop reliable data sets. Scorecards help ongoing impact and performance evaluation. Queries that arise may require a framework, or logic model, to formulate suitable questions and assemble evidence (qualitative and quantitative) to answer new questions about the value of library services. The perceived value framework of Holbrook's typology, the values scorecard and the ACRL framework all support the deeper level of inquiry required. Research limitations/implications - Includes examples of possible application of frameworks. Practical implications - A value framework might help data analytic approaches in combining qualitative and quantitative data. Social implications - Impact assessment may require assessing how value is co-created with library users in use of e-resources and open data. Originality/value - The study contrasts the varying approaches to impact evaluation and library assessment in academic libraries, and it examines more in-depth value frameworks.</t>
  </si>
  <si>
    <t>Data analytics; Academic libraries; Impact assessment; Value co-creation; Scorecards; Library assessment; Value frameworks</t>
  </si>
  <si>
    <t>WOS:000427179100012</t>
  </si>
  <si>
    <t>Radchenko I., Maksimenkova O.</t>
  </si>
  <si>
    <t>Principles of citizen science in open educational projects based on open data</t>
  </si>
  <si>
    <t xml:space="preserve"> a5</t>
  </si>
  <si>
    <t>10.1145/3022211.3022216</t>
  </si>
  <si>
    <t>ITMO University St. Petersburg, Russian Federation; Higher School of Economics Moscow, Russian Federation</t>
  </si>
  <si>
    <t>A phenomenon of citizen science, its features and prospects are the topic of high actuality nowadays. And it seems to be natural, that citizen science and crowdsourcing techniques penetrate to such popular area as data science. This paper considers the questions about teaching data science and the areas, which borrow the techniques from data science. The review of learning outcomes, which may be gained from projects of citizen science, allows to propose educational data expeditions to be adopted into educational courses. Moreover, the paper represents the principles of citizen science as a mean of making a fully open educational project and to validate it as a learning tool. © 2016 ACM.</t>
  </si>
  <si>
    <t>Citizen Data Science; Citizen Science; Collaborative Learning; Data Science; Data Science Education; Open Data</t>
  </si>
  <si>
    <t>2-s2.0-85014847540</t>
  </si>
  <si>
    <t>Scassa, T</t>
  </si>
  <si>
    <t>Privacy and Open Government</t>
  </si>
  <si>
    <t>10.3390/fi6020397</t>
  </si>
  <si>
    <t>[Scassa, Teresa] Univ Ottawa, Fac Law, 57 Louis Pasteur, Ottawa, ON K1H 6W9, Canada</t>
  </si>
  <si>
    <t>The public-oriented goals of the open government movement promise increased transparency and accountability of governments, enhanced citizen engagement and participation, improved service delivery, economic development and the stimulation of innovation. In part, these goals are to be achieved by making more and more government information public in reusable formats and under open licences. This paper identifies three broad privacy challenges raised by open government. The first is how to balance privacy with transparency and accountability in the context of "public" personal information. The second challenge flows from the disruption of traditional approaches to privacy based on a collapse of the distinctions between public and private sector actors. The third challenge is that of the potential for open government data-even if anonymized-to contribute to the big data environment in which citizens and their activities are increasingly monitored and profiled.</t>
  </si>
  <si>
    <t>open government; privacy; data protection; big data; open data; personal information</t>
  </si>
  <si>
    <t>WOS:000215333900010</t>
  </si>
  <si>
    <t>van Zoonen, L</t>
  </si>
  <si>
    <t>Privacy concerns in smart cities</t>
  </si>
  <si>
    <t>10.1016/j.giq.2016.06.004</t>
  </si>
  <si>
    <t>[van Zoonen, Liesbet] Erasmus Univ, Fac Social Sci, Dept Sociol, Rotterdam, Netherlands</t>
  </si>
  <si>
    <t>In this paper a framework is constructed to hypothesize if and how smart city technologies and urban big data produce privacy concerns among the people in these cities (as inhabitants, workers, visitors, and otherwise). The framework is built on the basis of two recurring dimensions in research about people's concerns about privacy: one dimensions represents that people perceive particular data as more personal and sensitive than others, the other dimension represents that people's privacy concerns differ according to the purpose for which data is collected, with the contrast between service and surveillance purposes most paramount. These two dimensions produce a 2 x 2 framework that hypothesizes which technologies and data-applications in smart cities are likely to raise people's privacy concerns, distinguishing between raising hardly any concern (impersonal data, service purpose), to raising controversy (personal data, surveillance purpose). Specific examples from the city of Rotterdam are used to further explore and illustrate the academic and practical usefulness of the framework It is argued that the general hypothesis of the framework offers clear directions for further empirical research and theory building about privacy concerns in smart cities, and that it provides a sensitizing instrument for local governments to identify the absence, presence, or emergence of privacy concerns among their citizens. (C) 2016 The Author. Published by Elsevier Inc.</t>
  </si>
  <si>
    <t>Privacy concems; Smart city; City government; Big data; Open data</t>
  </si>
  <si>
    <t>WOS:000385057300011</t>
  </si>
  <si>
    <t>Promoting the use of open government data: Cases of training and engagement</t>
  </si>
  <si>
    <t>10.1016/j.giq.2018.01.003</t>
  </si>
  <si>
    <t>Center for Technology in Government, University at Albany, Albany, NY, United States; Department of Public Administration &amp; Policy, University at Albany, Albany, NY, United States; Rockefeller Institute of Government, Albany, NY, United States; Department of Information Science, University at Albany, Albany, NY, United States; Universidad de las Americas Puebla, Mexico</t>
  </si>
  <si>
    <t>In the last decade, governments around the world have created open government data (OGD) repositories to make government data more accessible and usable by the public, mostly motivated by values such as improved government transparency, citizen collaboration and participation, and spurring innovation. The basic assumption is that once data are more discoverable, accessible, available in alternative formats, and with licensing schemes that allow free re-use, diverse stakeholders will develop innovative data applications. Despite OGD's potential transformative value, there is limited evidence for such transformation, particularly due to scarce data use, which is partly attributable to the lack of technical skills and user training. To advance the dialogue around methods to increase awareness of OGD, improve users’ skills to work with OGD, and encourage data use, the paper compares and contrasts how three training interventions in Spain, Italy, and the United States have sought to increase awareness of OGD, improve users’ skills and potentially engage them in their use of OGD. We report three main findings. First, introduction and analysis skills are taught in combination to encourage use of open data. Being aware of OGD and its benefits is insufficient to promote use. Second, OGD training seems to be more effective when complemented with knowledge about context and interactions with government. Finally, embedding the training interventions in the specific contexts and considering the unique characteristics, interests, and expectations of different types of users is critical to success. © 2018 Elsevier Inc.</t>
  </si>
  <si>
    <t>Citizen engagement; Information literacy; Open government data; Open government data skills; Open government data users; Training programs</t>
  </si>
  <si>
    <t>2-s2.0-85041574199</t>
  </si>
  <si>
    <t>Prospects of open government data (OGD) in facilitating the economic diversification of GCC region</t>
  </si>
  <si>
    <t>10.1108/ILS-04-2017-0023</t>
  </si>
  <si>
    <t>Department of Political Science, Central University of Haryana, Mahendragarh, India; Siraj Quryat Trading and Contracting LLC., Muscat, Oman</t>
  </si>
  <si>
    <t>Purpose: As the ongoing oil prices’ crisis is emerging as a major cause of concern for the Gulf Cooperation Council (GCC) region, the constituent governments are attempting at undertaking measures of economic diversification to attain long-term sustainability. The author posits that open government data (OGD) has a significant role to play in facilitating the economic turnaround of the GCC region, given that OGD promotes innovation and economic growth besides providing avenues for collaboration and participation among different stakeholders. Design/methodology/approach: Following a structured literature review, the paper scans literature on OGD followed by providing a typology of countries on the basis of their OGD-adherence (“laggard”, “caged”, “forerunner” and “champ”). This is followed by a discussion on the ongoing oil prices’ crisis, and evidentiary support is lent by examples from the OGD portals of each of the six GCC countries (Bahrain, Kuwait, Oman, Qatar, Saudi Arabia and United Arab Emirates) to provide indicators as to how a robust OGD implementation may support their economic diversification objectives. Findings: Although the present OGD framework of the GCC is relatively weak, it is asserted that OGD has immense potential in facilitating the economic diversification initiatives of the GCC countries. Therefore, the GCC needs to strategize upon institutionalization of their OGD initiatives for realizing their “vision” and goals of economic diversification to result in an economic turnaround effectively. Originality/value: Besides providing a typology of countries as OGD-adherents and categorizing GCC as “forerunner(s)” on the basis of the typology, the originality of the study lies in its attempt to answer the research question: “what is the role of the OGD in facilitating the economic diversification of the GCC?” Conceding that the research on OGD in the GCC context is few and far between, the present study is a significant contribution to the extant literature pertaining to the roll-out of OGD in developing countries. © 2017, © Emerald Publishing Limited.</t>
  </si>
  <si>
    <t>Bahrain; Caged; Economic diversification; Forerunner; GCC; Kuwait; Laggard; OGD; Oil prices; Open data; Systematic literature review; Typology</t>
  </si>
  <si>
    <t>2-s2.0-85027576161</t>
  </si>
  <si>
    <t>[Saxena, Stuti] Cent Univ Haryana, Dept Polit Sci, Mahendragarh, India; [Saxena, Stuti] Siraj Quryat Trading &amp; Contracting LLC, Muscat, Oman</t>
  </si>
  <si>
    <t>Ambrosino M.A., Andriessen J., Annunziata V., De Santo M., Luciano C., Pardijs M., Pirozzi D., Santangelo G.</t>
  </si>
  <si>
    <t>Protection and preservation of campania cultural heritage engaging local communities via the use of open data</t>
  </si>
  <si>
    <t xml:space="preserve"> a50</t>
  </si>
  <si>
    <t>10.1145/3209281.3209347</t>
  </si>
  <si>
    <t>Dipartimento di Informatica, Universita degli Studi di Salerno, Fisciano, Italy; Wise and Munro Learning Research, Den Haag, Netherlands; Dip. di Ingegneria Industriale, Universita degli Studi di Salerno, Fisciano, Salerno, Italy</t>
  </si>
  <si>
    <t>The paper describes the engaging strategies implemented in the city of Nocera Inferiore, in the Campania Region. The initiatives involved three communities of the local territory: a community of citizens, a community of local associations' members and a community of students. In this study, we take into consideration the engagement of the local citizenship, which has been reached in particular with the Open Data Challenge experience. The citizens contributed to the creation of public value, in collaboration with the local Public Administration, by discussing topics in the context of the local Cultural Heritage. They generated information both from pre-existing and co-created open datasets, using the SPOD platform. These experiences represent a bottom-up approach that directly involves the citizenship in a series of crowdsourcing activities in the field of the Cultural Heritage, collecting data and disseminating the gained knowledge to the whole community. © 2018 is held by the owner/author(s).</t>
  </si>
  <si>
    <t>CoCreation; Crowdsourcing; Cultural heritage; Engagement; Historical memory; Local resources; Open data; Social networking; Social platform</t>
  </si>
  <si>
    <t>2-s2.0-85049015303</t>
  </si>
  <si>
    <t>Coletta R., Castanier E., Valduriez P., Frisch C., Ngo D., Bellahsene Z.</t>
  </si>
  <si>
    <t>Public data integration with WebSmatch</t>
  </si>
  <si>
    <t>10.1145/2422604.2422606</t>
  </si>
  <si>
    <t>INRIA, LIRMM, Montpellier, France; Data Publica, Paris, France</t>
  </si>
  <si>
    <t>Integrating open data sources can yield high value information but raises major problems in terms of metadata extraction, data source integration and visualization of integrated data. In this paper, we describe WebSmatch, a flexible environment for Web data integration, based on a real, end-to-end data integration scenario over public data from Data Publica. WebSmatch supports the full process of importing, refining and integrating data sources and uses third party tools for high quality visualization. We use a typical scenario of public data integration which involves problems not solved by currents tools: poorly structured input data sources (XLS files) and rich visualization of integrated data. © 2012 ACM.</t>
  </si>
  <si>
    <t>2-s2.0-84872865490</t>
  </si>
  <si>
    <t>Svärd P.</t>
  </si>
  <si>
    <t>Public Information Directive (PSI) implementation in two Swedish municipalities</t>
  </si>
  <si>
    <t>10.1108/RMJ-04-2016-0012</t>
  </si>
  <si>
    <t>Department of Information Science, University of South Africa, Pretoria, South Africa; Södertörn University College, Stockholm, Sweden</t>
  </si>
  <si>
    <t>Purpose: This paper examines the implementation of the Public Sector Information (PSI) directive in two Swedish municipalities amidst a changing information management landscape impacted by e-government development. Government information is currently looked upon as a “gold mine” and “raw material” to be explored by interested parties. The PSI directive grants European citizens a right to access government information flows (PSI) in order to develop new electronic services. The Swedish government implemented its PSI directive in July 2010. Swedish municipalities have to embrace the directive and make the PSI available to the general public. The literature review highlighted a number of critical issues that should be addressed if PSI initiatives are to succeed. This study revealed that the two municipalities had different resource capacities, and the levels of e-government development varied. This meant that the implementation of the PSI directive also varied. The bigger municipality with a bigger budget had implemented the PSI directive and was publishing data sets on its website, while the smaller municipality with a smaller budget only published a few documents. This paper, therefore, argues that the municipalities should have the same capacity if the PSI is to be a democratic endeavor to serve all citizens. Good quality PSI will also require the municipalities to embrace a records and information continua thinking, which highlights the necessity to proactively and holistically manage the information for pluralization in different contexts. Design/methodology/approach: This paper builds on interviews that were conducted with four municipal officers. The number of respondents is quite small because the focus was specifically on people who were responsible for the implementation of the PSI directive in the municipalities. The respondents were identified through their fellow colleagues and they also recommended each other. Pickard refers to this kind of approach as a snow-bowling approach. Through interviews and observation, one participant advises on issues that need further inquiry and, hence, directs the researcher to another person who might offer more answers. A general interview guide approach was used to solicit answers to issues such as the implementation of the PSI directive, guidelines for PSI publication, if terms such as big data and open data were being used in the municipalities, if the municipalities had an information governance plan and how it was understood, if the information systems were well aligned to meet with the requirements of the PSI directive, how e-government development affected information management and information security and if the municipalities had information security guidelines. Findings: The Swedish government requires its administrations to engage in e-government development. This development has led to increased amounts of information that the municipalities have to effectively manage and make available to the general public. However, the municipalities operate under different conditions. Municipalities that are financially stronger are better placed to invest in measures that will lead to better quality PSI. All municipalities are, however, expected to implement the PSI directive. The two municipalities that were the subjects of this study had different information management environments and the capacity to invest in information management systems that would facilitate the management of their information resources. The budgetary constraints faced by smaller municipalities might impact the implementation of the PSI directive and, hence, hinder the publication of the PSI. e-Government is meant to be an inclusive project, and the PSI is meant for all citizens with innovative ideas. There is a risk that citizens who belong to poorer municipalities might not be equally privileged compared to those living in resourceful municipalities. This poses a democratic challenge that should concern all people interested in an open and inclusive society. Originality/value: Little research has so far been published on the implementation process of the PSI directive. The discourses that have started to emerge discuss the challenges of open data without paying much attention to the creation, capture and the management aspects of the PSI. The originality of this paper, therefore, lies in the application of the records and information continua thinking, which highlights dimensions that enhance information management and the democratic challenges that will be caused by the data divide, as municipalities have different capabilities when it comes to the publication of the PSI. © 2018, Emerald Publishing Limited.</t>
  </si>
  <si>
    <t>e-Government development; Public Sector Information; Records and information continua</t>
  </si>
  <si>
    <t>2-s2.0-85042478000</t>
  </si>
  <si>
    <t>Mutula, S; Wamukoya, JM</t>
  </si>
  <si>
    <t>Public sector information management in east and southern Africa: Implications for FOI, democracy and integrity in government</t>
  </si>
  <si>
    <t>10.1016/j.ijinfomgt.2009.04.004</t>
  </si>
  <si>
    <t>[Mutula, Stephen] Univ Zululand, Dept Lib &amp; Informat Sci, ZA-3886 Kwa Dlangezwa, Kwa Zulu Natal, South Africa; [Mutula, Stephen] Univ Botswana, Gaborone, Botswana; [Wamukoya, Justus M.] Moi Univ, Fac Informat Sci, Dept Lib Arch &amp; Records Management, Eldoret, Kenya</t>
  </si>
  <si>
    <t>Sound management of information contained in records and other information systems in the public sector is the sine qua non of democratic governance. For effective access to government held information, Freedom of Information (FOI) legislations impose significant duties and responsibilities on public authorities to give access to information. FOI legislation is premised on the principle that effective records management enables authorities to enforce wider government agenda to increase openness, transparency, trust and accountability in the public sector. Effective access, management and exploitation of official information are the means by which governments can demonstrate accountability and transparency in the use of public resources, expose corruption and fraud, protect citizens' rights, as well as improve overall service delivery to citizens. This paper reviews management of public sector information contained in records and implications for enhancing freedom of access to information, democracy and integrity in governments within east and southern Africa. The authors point out that as democracy and good governance gain momentum especially in developing world, governments in east and southern Africa have one critical factor that is yet to receive adequate attention, namely the role played by information management in enhancing democracy, transparency, accountability and integrity in government. Besides. though constitutions of most east and southern African countries provide for the right and freedom of access to information as a tool to enhance democracy and good governance, state interference from time to time hampers such rights and freedoms to be exercised. The authors proffer the way forward for east and southern Africa. (C) 2009 Elsevier Ltd. All rights reserved.</t>
  </si>
  <si>
    <t>Public sector information management; FOI; Records management; East Africa; Southern Africa</t>
  </si>
  <si>
    <t>WOS:000270164400002</t>
  </si>
  <si>
    <t>Luckner M., Kobojek P., Zawistowski P.</t>
  </si>
  <si>
    <t>Public transport stops state detection and propagation warsaw use case</t>
  </si>
  <si>
    <t>SMARTGREENS 2017 - Proceedings of the 6th International Conference on Smart Cities and Green ICT Systems</t>
  </si>
  <si>
    <t>Faculty of Mathematics and Information Science, Warsaw University of Technology, Koszykowa 75, Warsaw, Poland; Faculty of Electronics and Information Technology, Institute of Computer Science, Warsaw University of Technology, Nowowiejska 15/19, Warsaw, Poland</t>
  </si>
  <si>
    <t>Publication of information on public transport in a form acceptable to third-party developers can improve a quality of services offered to the citizens. Usually, published data are limited to localisations of the stops and the schedules. However, a public transport model based on these data is incomplete without information about a current state of the stops. In this paper, we present a system that observes public sources of information on public transport such as Twitter feeds and official web pages hosted by the City of Warsaw. The incoming messages are parsed to extract information on events that concern public transport lines and stops. Extracted information allows us to detect a current state of the stops and to create linguistically independent and spatial oriented information in Geography Markup Language format that can be published using a web service. The system has been tested on real data from Warsaw district and the suburban zones. © 2017 by SCITEPRESS Science and Technology Publications, Lda. All Rights Reserved.</t>
  </si>
  <si>
    <t>Events detection; Geographic information system; Open data; Public transport; Text mining</t>
  </si>
  <si>
    <t>2-s2.0-85025476306</t>
  </si>
  <si>
    <t>Debruyne C., Nautiyal A., O’Sullivan D.</t>
  </si>
  <si>
    <t>Publishing and consuming Irish administrative boundaries as linked data</t>
  </si>
  <si>
    <t>10.1007/978-3-319-46224-0_11</t>
  </si>
  <si>
    <t>ADAPT Centre for Digital Content Technology, Trinity College Dublin, Dublin 2, Ireland</t>
  </si>
  <si>
    <t>We report on the Linked Data platform developed for the administrative boundaries governed by the Ordnance Survey Ireland (OSi), as they wished to serve this data as an authoritative Linked Open Data dataset on the Web. To implement this platform, we have adopted best practices and guidelines from the industry and academia. We demonstrate how this dataset can be combined with other datasets to add a spatial component to information. We believe that the publication of this dataset not only provides opportunities for third parties (including scholars) in their activities, but that this outcome of this initiative is of importance, as the OSi made the authoritative dataset available. With the current platform deployed, future work will include the inclusion of other (closed) datasets and the investigation of access mechanisms. © IFIP International Federation for Information Processing 2016.</t>
  </si>
  <si>
    <t>GeoSPARQL; Geospatial information; Linked data</t>
  </si>
  <si>
    <t>2-s2.0-84996917654</t>
  </si>
  <si>
    <t>Rigaux P., Thion V.</t>
  </si>
  <si>
    <t>Quality awareness over graph pattern queries</t>
  </si>
  <si>
    <t>Part F129476</t>
  </si>
  <si>
    <t>10.1145/3105831.3105871</t>
  </si>
  <si>
    <t>CNAM, CEDRIC, Paris, France; Univ. Rennes 1, IRISA, Lannion, France</t>
  </si>
  <si>
    <t>We examine the problem of quality awareness when querying graph databases. According to quality annotations that denote quality problems appearing in data subgraphs (the annotations typically result from collaborative practices in the context of open data usage like e.g. users' feedbacks), we propose a notion of quality aware (graph pattern) query based on (usage-dependent) quality profiles. In this paper, we present the formal foundations of the approach. We also show how to simply extend a generic state-of-the-art algorithm for graph pattern queries evaluation in order to implement quality awareness at evaluation time and we study its complexity. We then expose implementation guidelines, supported by a proof-of-concept prototype based on the Neo4J graph database management system. © 2017 Copyright held by the owner/author(s).</t>
  </si>
  <si>
    <t>Data quality; Graph databases; Graph pattern query</t>
  </si>
  <si>
    <t>2-s2.0-85028049933</t>
  </si>
  <si>
    <t>Abad, L; van der Meer, L</t>
  </si>
  <si>
    <t>Quantifying Bicycle Network Connectivity in Lisbon Using Open Data</t>
  </si>
  <si>
    <t>10.3390/info9110287</t>
  </si>
  <si>
    <t>[Abad, Lorena; van der Meer, Lucas] Univ Nova Lisboa, NOVA IMS, Campus Campolide, P-1070032 Lisbon, Portugal</t>
  </si>
  <si>
    <t>Stimulating non-motorized transport has been a key point on sustainable mobility agendas for cities around the world. Lisbon is no exception, as it invests in the implementation of new bike infrastructure. Quantifying the connectivity of such a bicycle network can help evaluate its current state and highlight specific challenges that should be addressed. Therefore, the aim of this study is to develop an exploratory score that allows a quantification of the bicycle network connectivity in Lisbon based on open data. For each part of the city, a score was computed based on how many common destinations (e.g., schools, universities, supermarkets, hospitals) were located within an acceptable biking distance when using only bicycle lanes and roads with low traffic stress for cyclists. Taking a weighted average of these scores resulted in an overall score for the city of Lisbon of only 8.6 out of 100 points. This shows, at a glance, that the city still has a long way to go before achieving their objectives regarding bicycle use in the city.</t>
  </si>
  <si>
    <t>bicycle network analysis; levels of traffic stress; sustainable mobility; open data; bicycle network connectivity; BNA score</t>
  </si>
  <si>
    <t>WOS:000451310900026</t>
  </si>
  <si>
    <t>Liu S., Sun J., Liu Z., Peng X., Liu S.</t>
  </si>
  <si>
    <t>Query-directed probing LSH for cosine similarity</t>
  </si>
  <si>
    <t>10.1145/3033288.3033318</t>
  </si>
  <si>
    <t>National Engineering Research Center for E-Learning, Central China Normal University, Wuhan, 430079, China</t>
  </si>
  <si>
    <t>Locality-sensitive hashing (LSH) considered as an efficient algorithm for large-scale similarity search has become increasingly popular. Recently, many of its variants have been applied widely in high-dimensional similarity search. To overcome the drawback of requirement for a large number of hash tables, researchers proposed the famous Multi-Probe LSH (MPLSH). It has been used to improve the utilization of hash tables. There are two major probing sequences mentioned in MP-LSH, i.e., Step-Wise Probing (SWP) sequence and Query-Directed Probing (QDP) sequence. It is verified that QDP sequence is better than SWP sequence in number of probes and query time. However, the proposed QDP sequence is based on the E2LSH. It means that the method is only adopted for Euclidean distance. For cosine similarity, SWP sequence is still the only feasible method to perform Multi-Probe LSH. This paper proposes an approach based on QDP sequence for cosine similarity search. Moreover, we give a set of complete theories and the corresponding proof for our method. Several experiments are performed on two types of open data sets. The experiments demonstrate our algorithm requires a small amount of probes and less time to achieve a high query quality than SWP sequence for cosine similarity. © 2016 ACM.</t>
  </si>
  <si>
    <t>Cosine similarity search; Locality-sensitive hashing; Multi-probe</t>
  </si>
  <si>
    <t>2-s2.0-85018263835</t>
  </si>
  <si>
    <t>Fragkou P., Kritikos N., Galiotou E.</t>
  </si>
  <si>
    <t>Querying Greek governmental site using SPARQL</t>
  </si>
  <si>
    <t xml:space="preserve"> a80</t>
  </si>
  <si>
    <t>10.1145/3003733.3003807</t>
  </si>
  <si>
    <t>Dept. of Informatics, Technological Educational Institute of Athens, Egaleo Athens, GR-12210, Greece</t>
  </si>
  <si>
    <t>Open government data contain valuable information addressed to a significant number of recipients which however, remains unexploited. Linked data technologies, on the other hand, aim at transforming data published in web sites into a machine readable format (usually RDF using URIs) in order for them to be linked to other external datasets. Regarding Greek Governmental sites, little work has been done towards this direction. An interesting case is the information provided in the ERMIS Greek portal for Public Administration which involves service provision according to Directive 123/2006/EC. In this paper, we present work performed on the application of linked data technologies on Greek open government data located in the ERMIS Greek Government portal for Public Administration (www.ermis.gov.gr). The focus of the current paper is on the exploitation of the e-GIF ontology, modeling concepts and relations that are used to organize the information appearing in the ERMIS Greek portal for Public Administration using a tool for semantic web applications which is able to transform semantic relations of an ontology into Resource Description Framework (RDF) relationships. The tool not only provides the capability to store, manage and manipulate RDF relations but also to pose queries using SPARQL, an RDF query language. The contribution of the work lies in the fact that, this tool can be incorporated into the ERMIS Greek portal for Public Administration, in order to transform static information appearing in it into linked open data that can be semantically queried. Copyright 2016 ACM.</t>
  </si>
  <si>
    <t>Governmental data; Linked open data; Ontologies; SPARQL</t>
  </si>
  <si>
    <t>2-s2.0-85014821119</t>
  </si>
  <si>
    <t>Hu Y., Bai X., Sun S.</t>
  </si>
  <si>
    <t>Readiness assessment of open government data programs: A case of shenzhen</t>
  </si>
  <si>
    <t>10.1145/2912160.2912179</t>
  </si>
  <si>
    <t>Renmin University of China, 59 Zhongguancun Street, China; Hebei University, 180 Wusi Road, Baoding City, Hebei Province, China</t>
  </si>
  <si>
    <t>More and more cities in China are implementing various open government data initiatives for improving their governance. Little research, however, has been done in evaluating the readiness of individual governments in pursuing such initiatives. This paper presents a case study of the readiness assessment on the adoption of open data programs in Shenzhen based on the open data readiness assessment framework of the World Bank. The result shows that there are several issues including developing an action plan, providing privacy and ownership solutions, designating a unified administration, and implementing consistent data management policies and standards that need to be adequately addressed for the effective adoption of the open data program in the city. © 2016 ACM.</t>
  </si>
  <si>
    <t>Open data; Open government data; Readiness assessment</t>
  </si>
  <si>
    <t>2-s2.0-84978706347</t>
  </si>
  <si>
    <t>Ojo A., Porwol L., Waqar M., Stasiewicz A., Osagie E., Hogan M., Harney O., Zeleti F.A.</t>
  </si>
  <si>
    <t>Realizing the innovation potentials from open data: Stakeholders’ perspectives on the desired affordances of open data environment</t>
  </si>
  <si>
    <t>10.1007/978-3-319-45390-3_5</t>
  </si>
  <si>
    <t>Insight Centre for Data Analytics, Galway, Ireland; National University of Ireland, Galway, Ireland</t>
  </si>
  <si>
    <t>Despite the increasing number of datasets available on open data platforms, there has been limited adoption and use of open data by the public. This has consequently limited the innovation and transparency impact of open data on respective economies and governments. While literature is replete with articles on barriers to open data exploitation and use; these studies are yet to examine how affordances of open data platforms could help to overcome these barriers. This perspective is important since the platform directly mediates access to open data resources and their use. We describe a study carried out as part the Route-To-PA (Route-To-PA Project, Raising Open and User-friendly Transparency Enhancing Technologies for Public Administrations, H2020 Project, http://routetopa.eu/.) project to establish stakeholder’s perspectives on barriers to effective use of open data and the desired open data platform affordances to address these problems. Our results provide details on what kinds of data are needed by stakeholders, the features required to support their interactions and collaboration around open data and features that could enhance the understandability of datasets available on open data platform. © IFIP International Federation for Information Processing 2016.</t>
  </si>
  <si>
    <t>Open data; Open data platforms; Transparency</t>
  </si>
  <si>
    <t>2-s2.0-84989890425</t>
  </si>
  <si>
    <t>Maheshwari D., Janssen M.</t>
  </si>
  <si>
    <t>Reconceptualizing measuring, benchmarking for improving interoperability in smart ecosystems: The effect of ubiquitous data and crowdsourcing</t>
  </si>
  <si>
    <t>S84</t>
  </si>
  <si>
    <t>S92</t>
  </si>
  <si>
    <t>10.1016/j.giq.2014.01.009</t>
  </si>
  <si>
    <t>Delft University of Technology, Jaffalaan 5, 2628 BX Delft, Netherlands</t>
  </si>
  <si>
    <t>There is a fundamental shift in measuring and benchmarking due to the ability to use a large variety of data sources and virtually anybody can be involved. Interoperability is the ability of entities to work together covering aspects ranging from the technical to the organizational level. In smarter government, interoperability becomes increasingly important as relationships are subject to continuous changes and organizations operate within organizational ecosystems. In this paper interoperability measurement, benchmarking and improvement are reconceptualized in the light of the effects of big and open data and crowdsourcing in smarter government. Organizational and technical interoperability is decomposed into measurement constructs. A case study is presented showing the applicability and usefulness of the model. Using data sources inside and outside the organization the level of interoperability was measured and suggestions for improvements were identified by making use of experts and the crowd. © 2014 Elsevier Inc.</t>
  </si>
  <si>
    <t>Benchmarking; Crowdsourcing; Design; Development; Improvement; Measurement; Organizational interoperability; Smart government</t>
  </si>
  <si>
    <t>2-s2.0-84905103525</t>
  </si>
  <si>
    <t>Meijer R., Conradie P., Choenni S.</t>
  </si>
  <si>
    <t>Reconciling contradictions of open data regarding transparency, privacy, security and trust</t>
  </si>
  <si>
    <t>10.4067/S0718-18762014000300004</t>
  </si>
  <si>
    <t>Ministry of Security and Justice, Research and Documentation Centre, The Hague, Netherlands; Rotterdam University of Applied Sciences, Creating 010, Rotterdam, Netherlands; Ghent University, Department of Industrial System and Product Design, Kortrijk, Belgium</t>
  </si>
  <si>
    <t>While Open Data initiatives are diverse, they aim to create and contribute to public value. Yet several potential contradictions exist between public values, such as trust, transparency, privacy, and security, and Open Data policies. To bridge these contradictions, we present the notion of precommitment as a restriction of one's choices. Conceptualized as a policy instrument, precommitment can be applied by an organization to restrict the extent to which an Open Data policy might conflict with public values. To illustrate the use of precommitment, we present two case studies at two public sector organizations, where precommitment is applied during a data request procedure to reconcile conflicting values. In this procedure, precommitment is operationalized in three phases. In the first phase, restrictions are defined on the type and the content of the data that might be requested. The second phase involves the preparation of the data to be delivered according to legal requirements and the decisions taken in phase 1. Data preparation includes amongst others the deletion of privacy sensitive or other problematic attributes. Finally, phase 3 pertains to the establishment of the conditions of reuse of the data, limiting the use to restricted user groups or opening the data for everyone. © 2014 Universidad de Talca - Chile.</t>
  </si>
  <si>
    <t>Open data; Precommirment; Privacy; Security; Transparency; Trust</t>
  </si>
  <si>
    <t>2-s2.0-84905659516</t>
  </si>
  <si>
    <t>Abedjan Z., Lorey J., Naumann F.</t>
  </si>
  <si>
    <t>Reconciling ontologies and the web of data</t>
  </si>
  <si>
    <t>10.1145/2396761.2398467</t>
  </si>
  <si>
    <t>Hasso-Plattner-Institut, Potsdam, Germany</t>
  </si>
  <si>
    <t>To integrate Linked Open Data, which originates from various and heterogeneous sources, the use of well-defined ontologies is essential. However, oftentimes the utilization of these ontologies by data publishers differs from the intended application envisioned by ontology engineers. This may lead to unspecified properties being used ad-hoc as predicates in RDF triples or it may result in infrequent usage of specified properties. These mismatches impede the goals and propagation of the Web of Data as data consumers face difficulties when trying to discover and integrate domain-specific information. In this work, we identify and classify common misusage patterns by employing frequency analysis and rule mining. Based on this analysis, we introduce an algorithm to propose suggestions for a data-driven ontology re-engineering workflow, which we evaluate on two large-scale RDF datasets. © 2012 ACM.</t>
  </si>
  <si>
    <t>data mining; linked data; ontology engineering</t>
  </si>
  <si>
    <t>2-s2.0-84871034080</t>
  </si>
  <si>
    <t>Attila M., Michel A., Blegind J.T.</t>
  </si>
  <si>
    <t>Reframing open big data</t>
  </si>
  <si>
    <t>ECIS 2013 - Proceedings of the 21st European Conference on Information Systems</t>
  </si>
  <si>
    <t>Copenhagen Business School, Frederiksberg, Denmark</t>
  </si>
  <si>
    <t>Recent developments in the techniques and technologies of collecting, sharing and analysing data are challenging the field of information systems (IS) research let alone the boundaries of organizations and the established practices of decision-making. Coined 'open data' and 'big data', these developments introduce an unprecedented level of societal and organizational engagement with the potential of computational data to generate new insights and information. Based on the commonalities shared by open data and big data, we develop a research framework that we refer to as open big data (OBD) by employing the dimensions of 'order' and 'relationality'. We argue that these dimensions offer a viable approach for IS research on open and big data because they address one of the core value propositions of IS; i.e. how to support organizing with computational data. We contrast these dimensions with two other categories that stem from computer science and engineering, namely 'big/small' and 'open/closed' to address the complex interplay between people and data, social interaction and technological operations. Thus conceived, this paper contributes an alternative approach for the study of open and big data as well as laying the theoretical groundwork for its future empirical research.</t>
  </si>
  <si>
    <t>IS research; Open big data (OBD); Openness; Order; Relationality</t>
  </si>
  <si>
    <t>2-s2.0-84905842153</t>
  </si>
  <si>
    <t>Ruijer E.H.J.M., Martinius E.</t>
  </si>
  <si>
    <t>Researching the democratic impact of open government data: A systematic literature review</t>
  </si>
  <si>
    <t>10.3233/IP-170413</t>
  </si>
  <si>
    <t>School of Governance, Utrecht University, Bijlhouwerstraat 6, Utrecht, 3511 ZC, Netherlands</t>
  </si>
  <si>
    <t>This systematic literature review examines the impact of open government data on democratic societies. The paper uses a multidimensional operationalization of democracy, concentrating on monitorial, deliberative and participatory processes. It presents expected and found impact of open government data on democratic processes, an overview of the indicators used to measure impact and challenges of realizing impact. The results show that so far limited empirical studies have been conducted regarding the impact of open data on democratic processes. Furthermore, the empirical studies show mixed results and use a broad variety of indicators to measure the impact of OGD. Challenges identified are related to data skills, representation and diversity. More research is necessary especially regarding the impact of open data on deliberative processes and the impact of open data for citizens. © 2017 - IOS Press and the authors. All rights reserved.</t>
  </si>
  <si>
    <t>democracy; impact; open government; Open government data; transparency</t>
  </si>
  <si>
    <t>2-s2.0-85034634470</t>
  </si>
  <si>
    <t>Wirtz B.W., Piehler R., Thomas M.-J., Daiser P.</t>
  </si>
  <si>
    <t>Resistance of Public Personnel to Open Government: A cognitive theory view of implementation barriers towards open government data</t>
  </si>
  <si>
    <t>Public Management Review</t>
  </si>
  <si>
    <t>10.1080/14719037.2015.1103889</t>
  </si>
  <si>
    <t>Chair for Information and Communication Management, German University of Administrative Sciences Speyer and German Research Institute for Public Administration Speyer, Speyer, Germany; Chair for Information and Communication Management, German University of Administrative Sciences Speyer, Speyer, Germany</t>
  </si>
  <si>
    <t>Open government has become an important topic in democratically developed societies. Its key aims are to increase transparency, citizen trust and public participation. Against this background, the article focuses on perceived barriers opposing the introduction of open government data. On the basis of cognitive theory and a literature review, the essential factors that impede public servants in implementing open government data are conceptualized and summarized in a model. The perceived risk-based attitude of public servants is identified as the main barrier. Other significant obstacles include perceived legal barriers, perceived hierarchical structuring of authorities, perceived bureaucratic decision-making culture and perceived organizational transparency. © 2015 Taylor &amp; Francis.</t>
  </si>
  <si>
    <t>cognitive theory; implementation barriers; open government data; resistance; structural equation modelling</t>
  </si>
  <si>
    <t>2-s2.0-84946429672</t>
  </si>
  <si>
    <t>Suarez P.</t>
  </si>
  <si>
    <t>Rethinking engagement: Innovations in how humanitarians explore geoinformation</t>
  </si>
  <si>
    <t>10.3390/ijgi4031729</t>
  </si>
  <si>
    <t>Red Cross Red Crescent Climate Centre, P. O. Box 28120, The Hague, 2502 KC, Netherlands; Boston University Frederick S. Pardee Center for the Study of the Longer-Range Future, 67 Bay State Rd, Boston, MA  02215, United States</t>
  </si>
  <si>
    <t>When humanitarian workers embark on learning and dialogue for linking geoinformation to disaster management, the activities they confront are usually more difficult than interesting. How to accelerate the acquisition and deployment of skills and tools for spatial data collection and analysis, given the increasingly unmanageable workload of humanitarians? How to engage practitioners in experiencing the value and limitations of newly available tools? This paper offers an innovative approach to immerse disaster managers in geoinformation: participatory games that enable stakeholders to experience playable system dynamic models linking geoinformation, decisions and consequences in a way that is both serious and fun. A conceptual framework outlines the foundations of experiential learning through gameplay, with clear connections to a well-established risk management framework. Two case studies illustrate this approach: one involving flood management in the Zambezi river in southern Africa through the game UpRiver (in both physical and digital versions), and another pertaining to World Bank training on open data for resilience that combines applied improvisation activities with the need to understand and deploy software tools like Open Street Map and InaSAFE to manage school investments and schoolchildren evacuation in a simulated flood scenario for the city of La Plata, Argentina. © 2015 by the authors; licensee MDPI, Basel, Switzerland.</t>
  </si>
  <si>
    <t>Disaster management; Engagement; Games; Geoinformation; Humanitarian; Innovation; Open data; Zambia</t>
  </si>
  <si>
    <t>2-s2.0-84948976458</t>
  </si>
  <si>
    <t>Re-using Open Government Data (OGD) published by the Election Commission of India (ECI)</t>
  </si>
  <si>
    <t>10.1108/FS-12-2017-0082</t>
  </si>
  <si>
    <t>Purpose The paper aims to re-use the Open Government Data (OGD) published by the Election Commission of India (ECI). Bihar's performance across General Elections, 2014, and Bihar Legislative Assembly Elections, 2015, is compared, wherein the role of contestants' demographic profiles in determining their vote share is being investigated. Design/methodology/approach Hypotheses are derived based on the impact of contestants' demographic profiles (age, marital status, social category, political party affiliation, educational qualification, availing telephone and email facility, criminal antecedents) on their vote share. Following a quantitative approach, multiple regression and logistic regression are used to draw inferences from the data contestants' affidavits - sourced from the ECI website. Findings Results show that contestants' demographic profiles impact their vote share in the elections. While the ECI website is a viable source for re-using the data available there, data are not available in a user-friendly format and this leads to difficulty in being re-used by different stakeholders. Originality/value Academic research on OGD re-use is negligible, and the present study seeks to contribute towards extant literature by underlining the significance of re-using OGD by drawing inferences from the data accessible via ECI.</t>
  </si>
  <si>
    <t>India; Elections; Open government data; Bihar; Re-use</t>
  </si>
  <si>
    <t>WOS:000450074700004</t>
  </si>
  <si>
    <t>Wukich, C; Mergel, I</t>
  </si>
  <si>
    <t>Reusing social media information in government</t>
  </si>
  <si>
    <t>10.1016/j.giq.2016.01.011</t>
  </si>
  <si>
    <t>[Wukich, Clayton] Sam Houston State Univ, Dept Polit Sci, Huntsville, TX USA; [Mergel, Ines] Syracuse Univ, Maxwell Sch Citizenship &amp; Publ Affairs, Dept Publ Adm &amp; Int Affairs, Syracuse, NY 13244 USA</t>
  </si>
  <si>
    <t>Across policy domains, government agencies evaluate social media content produced by third parties, identify valuable information, and at times reuse information to inform the public. This has the potential to permit a diversity of social media users to be heard in the resulting information networks, but to what extent are agencies relying on private citizens or others outside of the policy domain for message content? In order to examine that question, we analyze the online practices of state-level government agencies. Findings demonstrate that agencies emulate offline content reuse strategies by relying predominately on trusted institutional sources rather than new voices, such as private citizens. Those institutional sources predominantly include other government agencies and nonprofit organizations, and their messages focus mostly on informing and educating the public. (C) 2016 Elsevier Inc. All rights reserved.</t>
  </si>
  <si>
    <t>Reuse of public sector information; Social media content analysis; Social media sharing practices; Twitter; Emergency management</t>
  </si>
  <si>
    <t>WOS:000378759100009</t>
  </si>
  <si>
    <t>Benitez-Paez, F; Degbelo, A; Trilles, S; Huerta, J</t>
  </si>
  <si>
    <t>Roadblocks Hindering the Reuse of Open Geodata in Colombia and Spain: A Data User's Perspective</t>
  </si>
  <si>
    <t>10.3390/ijgi7010006</t>
  </si>
  <si>
    <t>[Benitez-Paez, Fernando; Trilles, Sergio; Huerta, Joaquin] Univ Jaume 1, Inst New Imaging Technol, Castellon De La Plana 12071, Spain; [Degbelo, Auriol] Univ Munster, Inst Geoinformat, D-48161 Munster, Germany</t>
  </si>
  <si>
    <t>Open data initiatives are playing an important role in current city governments. Despite more data being made open, few studies have looked into barriers to open geographic data reuse from a data consumer's perspective. This article suggests a taxonomy of these barriers for Colombia and Spain, based on a literature review, an online questionnaire, and workshops conducted in four cities of these two countries. The taxonomy highlights that issues such as outdated data, low integration of data producers, published data being difficult to access, misinterpretation and misuse of released data and their terms of use are the most relevant from the data consumer's point of view. The article ends with some recommendations to open data providers and research as regards steps to make open geographic data more usable in the countries analyzed.</t>
  </si>
  <si>
    <t>open geographic data; open government; data reuse; open cities; Colombia; Spain</t>
  </si>
  <si>
    <t>WOS:000424123000006</t>
  </si>
  <si>
    <t>Brajawidagda U., Chatfield A.T.</t>
  </si>
  <si>
    <t>Roles of social media in open data environments: A case study of the 2014 Indonesian presidential election voting results</t>
  </si>
  <si>
    <t>Proceedings of the 25th Australasian Conference on Information Systems, ACIS 2014</t>
  </si>
  <si>
    <t>Batam Polytechnic, Indonesia School of Information Systems and Technology, University of Wollongong, Wollongong, Australia; School of Information Systems and Technology, University of Wollongong, Wollongong, Australia</t>
  </si>
  <si>
    <t>Open data initiatives are critical to open government policies which promote transparency, citizen engagement and collaboration. However, they face challenges in realizing their potential benefits through citizens' active engagement. Despite the sharp rise of social media use by governments or quasi-governmental organizations to engage citizens in transforming public service quality and offers, very little has been written on enabling roles of social media in influencing the outcome of open data initiatives. This research examines the potential enabling roles of social media in motivating and having citizens' engagement easier in open data environments. Specifically, we present social media use in supporting citizen-sourcing initiatives in response to an open data initiative. We examined the 2014 Indonesian presidential voting results by the Indonesia General Election Commission as the case study context. Our study proposes two complementary roles of social media in enabling the realization of the benefits from opening election voting results transparent.Uuf Brajawidagda, Akemi Takeoka Chatfield © 2014.</t>
  </si>
  <si>
    <t>Citizen-sourcing applications; Crowdsourcing; Open data; Open government; Social media</t>
  </si>
  <si>
    <t>2-s2.0-84959458480</t>
  </si>
  <si>
    <t>Karyagin M.E., Romanov V.A.</t>
  </si>
  <si>
    <t>Russian large cities' open data: Problems of innovative development</t>
  </si>
  <si>
    <t>10.1145/3014087.3014089</t>
  </si>
  <si>
    <t>National Research University, Higher School of Economics, Saint-Petersburg, Russian Federation; Project Center Infometer, Saint-Petersburg, Russian Federation</t>
  </si>
  <si>
    <t>The paper analyzes factors and problems of open data implementation in terms of open data belonging to large Russian cities (populated over 100 000). The study analyzes legal and organizational aspect of development of Russian open data sector and formulates legal, technological, and infrastructural problems. According to the study data, incomprehensiveness of innovation transfer leads to isolation of the open data development direction thus failing to achieve expected result, which is usage of demanded and sound open data based on governmental information for development of applications and services demanded by business and/or wide public. Having performed content analysis for Russian cities' informational resources, we conclude that most cities have not even begun publishing open data. © 2016 ACM.</t>
  </si>
  <si>
    <t>E-Government; Innovations; Open Data</t>
  </si>
  <si>
    <t>2-s2.0-85008226695</t>
  </si>
  <si>
    <t>Guo J., Ren T., Bei J., Zhu Y.</t>
  </si>
  <si>
    <t>Salient object detection in RGB-D image based on saliency fusion and propagation</t>
  </si>
  <si>
    <t>2015-August</t>
  </si>
  <si>
    <t>10.1145/2808492.2808551</t>
  </si>
  <si>
    <t>State Key Laboratory for Novel Software Technology, Nanjing University, Nanjing, China; Software Institute, Nanjing University, China</t>
  </si>
  <si>
    <t>Automatic detection of salient objects in images attracts much research attention for its usage in numerous multime-dia applications. In this paper, we propose a saliency fusion and propagation strategy based salient object detection method for RGB-D images, in which multiple cues are fused to provide high precision detection result and saliency propagation is utilized to improve the completeness of salient objects. To each RGB-D image, we firstly generate the saliency maps based on color cue, location cue and depth cue independently. Then, we fuse the saliency maps and obtain a high precision saliency map. Finally, we propagate saliency to obtain more complete salient objects. We evaluate the proposed method on two public data sets for salient object detection, NJU400 and RGBD Benchmark. The experimental results demonstrate saliency fusion and propagation are effective in salient object detection and our method outperforms the state-of-the-art methods. © 2015 ACM.</t>
  </si>
  <si>
    <t>Multiple cues fusion; RGB-D image; Saliency propagation; Salient object detection</t>
  </si>
  <si>
    <t>2-s2.0-84947553087</t>
  </si>
  <si>
    <t>Stephan, EG; Elsethagen, TO; Berg, LK; Macduff, MC; Paulson, PR; Shaw, WJ; Sivaraman, C; Smith, WP; Wynne, A</t>
  </si>
  <si>
    <t>Semantic catalog of things, services, and data to support a wind data management facility</t>
  </si>
  <si>
    <t>10.1007/s10796-015-9546-5</t>
  </si>
  <si>
    <t>[Stephan, E. G.; Elsethagen, T. O.; Berg, L. K.; Macduff, M. C.; Paulson, P. R.; Shaw, W. J.; Sivaraman, C.; Smith, W. P.] Pacific Northwest Natl Lab, Richland, WA 99354 USA; [Wynne, A.] Robert Bosch LLC, Res &amp; Technol Ctr North Amer, 2835 E Carson St,210, Pittsburgh, PA 15203 USA</t>
  </si>
  <si>
    <t>Transparency and data integrity are crucial to any scientific study wanting to garner impact and credibility in the scientific community. The purpose of this paper is to discuss how this can be achieved using what we define as the Semantic Catalog. The catalog exploits community vocabularies as well as linked open data best practices to seamlessly describe and link things, data, and off-the-shelf (OTS) services to support scientific offshore wind energy research for the U.S. Department of Energy's Office of Energy Efficiency and Renewable Energy (EERE) Wind and Water Power Program. This is largely made possible by leveraging collaborative advances in the Internet of Things (IoT), Semantic Web, Linked Services, Linked Open Data (LOD), and Resource Description Framework (RDF) vocabulary communities, which provides the foundation for our design. By adapting these linked community best practices, we designed a wind characterization Data Management Facility (DMF) capable of continuous data collection, processing, and preservation of in situ and remote sensing instrument measurements. The design incorporates the aforementioned Semantic Catalog which provides a transparent and ubiquitous interface for its user community to the things, data, and services for which the DMF is composed.</t>
  </si>
  <si>
    <t>Web of things; Linked data; Semantic web; Linked services; Atmosphere; Data management facility</t>
  </si>
  <si>
    <t>WOS:000380713800004</t>
  </si>
  <si>
    <t>Gönül S., Sinaci A.A.</t>
  </si>
  <si>
    <t>Semantic content management and integration with JCR/CMIS compliant content repositories</t>
  </si>
  <si>
    <t>Software Research and Development Company, Silikon Blok Kat:1 No: 14 METU, Ankara, Turkey</t>
  </si>
  <si>
    <t>Existing content management systems (CMSes) usually do not offer flexible, customizable means to create semantic, domain specific indexing and search mechanisms. Therefore, they either do not provide any semantic retrieval, search, browsing functionalities at all on the managed content or the semantic search functionality provided is limited as it depends on the manual annotation of content by users. So, in this study we describe a semantic content management flow by extracting implicit knowledge from both the structure of the CMSes and actual content within them. The task of additional semantic knowledge gathering and providing semantic operations on the content is a challenging task which includes adoption of several latest advancements in information extraction (IE), information retrieval (IR) and Semantic Web areas. In this study, we propose a new approach which provides automatic annotation of content managed in CMSes with the information retrieved from the Linked Open Data (LOD) cloud and several semantic operations on the content in terms of storage and search. We use a simple RDF path language to create custom indexes and retrive semantic knowledge from the LOD cloud suitable for specific use cases. All additional knowledge is materialized along with the actual content of document in dedicated indexes. This semantix indexing infrastructure allows semantically meaningful search facilities on top of it. We realize our approach in the scope of Apache Stanbol project, which is a subproject developed in the scope of IKS project, by focusing on document storage and retrieval. We evaluate our approach in healthcare domain with different domain ontologies (SNOMED/CT, ART, RXNORM) in addition to DBpedia as parts of LOD cloud which are used to annotate documents and content obtained from different health portals. Copyright 2012 ACM.</t>
  </si>
  <si>
    <t>Algorithms; Design</t>
  </si>
  <si>
    <t>2-s2.0-84867461199</t>
  </si>
  <si>
    <t>Abgaz, Y; Dorn, A; Piringer, B; Wandl-Vogt, E; Way, A</t>
  </si>
  <si>
    <t>Semantic Modelling and Publishing of Traditional Data Collection Questionnaires and Answers</t>
  </si>
  <si>
    <t>10.3390/info9120297</t>
  </si>
  <si>
    <t>[Abgaz, Yalemisew; Way, Andy] Dublin City Univ, Sch Comp, ADAPT Ctr, Dublin 9, Ireland; [Dorn, Amelie; Piringer, Barbara; Wandl-Vogt, Eveline] Austrian Acad Sci, Austrian Ctr Digital Humanities, A-1010 Vienna, Austria</t>
  </si>
  <si>
    <t>Extensive collections of data of linguistic, historical and socio-cultural importance are stored in libraries, museums and national archives with enormous potential to support research. However, a sizable portion of the data remains underutilised because of a lack of the required knowledge to model the data semantically and convert it into a format suitable for the semantic web. Although many institutions have produced digital versions of their collection, semantic enrichment, interlinking and exploration are still missing from digitised versions. In this paper, we present a model that provides structure and semantics to a non-standard linguistic and historical data collection on the example of the Bavarian dialects in Austria at the Austrian Academy of Sciences. We followed a semantic modelling approach that utilises the knowledge of domain experts and the corresponding schema produced during the data collection process. The model is used to enrich, interlink and publish the collection semantically. The dataset includes questionnaires and answers as well as supplementary information about the circumstances of the data collection (person, location, time, etc.). The semantic uplift is demonstrated by converting a subset of the collection to a Linked Open Data (LOD) format, where domain experts evaluated the model and the resulting dataset for its support of user queries.</t>
  </si>
  <si>
    <t>ontology; E-lexicography; semantic uplift; semantic modelling; questionnaires; linked data; linguistic linked open data</t>
  </si>
  <si>
    <t>WOS:000454713600005</t>
  </si>
  <si>
    <t>Narock, T; Zhou, LN; Yoon, V</t>
  </si>
  <si>
    <t>Semantic similarity of ontology instances using polarity mining</t>
  </si>
  <si>
    <t>10.1002/asi.22769</t>
  </si>
  <si>
    <t>[Narock, Tom; Zhou, Lina] Univ Maryland Baltimore Cty, Dept Informat Syst, Baltimore, MD 21250 USA; [Yoon, Victoria] Virginia Commonwealth Univ, Dept Informat Syst, Richmond, VA 23220 USA</t>
  </si>
  <si>
    <t>Semantic similarity is vital to many areas, such as information retrieval. Various methods have been proposed with a focus on comparing unstructured text documents. Several of these have been enhanced with ontology; however, they have not been applied to ontology instances. With the growth in ontology instance data published online through, for example, Linked Open Data, there is an increasing need to apply semantic similarity to ontology instances. Drawing on ontology-supported polarity mining (OSPM), we propose an algorithm that enhances the computation of semantic similarity with polarity mining techniques. The algorithm is evaluated with online customer review data. The experimental results show that the proposed algorithm outperforms the baseline algorithm in multiple settings.</t>
  </si>
  <si>
    <t>semantic web; similarity; information retrieval</t>
  </si>
  <si>
    <t>WOS:000323388100016</t>
  </si>
  <si>
    <t>Ma, XG; Erickson, JS; Zednik, S; West, P; Fox, P</t>
  </si>
  <si>
    <t>Semantic Specification of Data Types for a World of Open Data</t>
  </si>
  <si>
    <t>10.3390/ijgi5030038</t>
  </si>
  <si>
    <t>[Ma, Xiaogang; Erickson, John S.; Zednik, Stephan; West, Patrick; Fox, Peter] Rensselaer Polytech Inst, Tetherless World Constellat, 110 8th St, Troy, NY 12180 USA</t>
  </si>
  <si>
    <t>Data interoperability is an ongoing challenge for global open data initiatives. The machine-readable specification of data types for datasets will help address interoperability issues. Data types have typically been at the syntactical level such as integer, float and string, etc. in programming languages. The work presented in this paper is a model design for the semantic specification of data types, such as a topographic map. The work was conducted in the context of the Semantic Web. The model differentiates the semantic data type from the basic data type. The former are instances (e.g., topographic map) of a specific data type class that is defined in the developed model. The latter are classes (e.g., Image) of resource types in existing ontologies. A data resource is an instance of a basic data type and is tagged with one or more specific data types. The implementation of the model is given within an existing production data portal that enables one to register specific data types and use them to annotate data resources. Data users can obtain explicating assumptions or information inherent in a dataset through the specific data types of that dataset. The machine-readable information of specific data types also paves the way for further studies, such as dataset recommendation.</t>
  </si>
  <si>
    <t>semantics; ontology; persistent identifier; linked data; faceted browser</t>
  </si>
  <si>
    <t>WOS:000373367400017</t>
  </si>
  <si>
    <t>Lassinantti, J; Bergvall-Kareborn, B; Stahlbrost, A</t>
  </si>
  <si>
    <t>Shaping Local Open Data Initiatives: Politics and Implications</t>
  </si>
  <si>
    <t>10.4067/S0718-18762014000200003</t>
  </si>
  <si>
    <t>[Lassinantti, Josefin; Bergvall-Kareborn, Birgitta; Stahlbrost, Anna] Lulea Univ Technol, Dept Informat Syst, Lulea, Sweden</t>
  </si>
  <si>
    <t>This article explores different perspectives attributed to the open data initiatives and how these perspectives shape the opening-up process. A socio-technical lens, the social construction of technology, was used to analyse a qualitative cross-case study of two Swedish municipalities. Findings revealed two ways of interpreting open data initiatives: 1) as a platform for techno-economic growth and 2) as a platform for co-created societal growth. These two approaches addressed the municipalities respective contextual challenges and interests alongside national recommendations in their aims to realize the open data initiative. In doing so, they diverged into the evolvement toward two different ends: the realization of open data and the realization of open government. To excel the understanding of actions taken to meet these ends, an additional set of differences between these municipalities is provided within a sociotechnical framework that allows us to discuss diverging evolvements of open data initiatives based on agreed and non-agreed interpretations of what is believed to be constructed.</t>
  </si>
  <si>
    <t>Public sector information; Open government; Open data; Social construction of technology; Interpretative flexibility</t>
  </si>
  <si>
    <t>WOS:000209760800003</t>
  </si>
  <si>
    <t>Eberhardt A., Silveira M.S.</t>
  </si>
  <si>
    <t>Show me the data! A systematic mapping on open government data visualization</t>
  </si>
  <si>
    <t xml:space="preserve"> a33</t>
  </si>
  <si>
    <t>10.1145/3209281.3209337</t>
  </si>
  <si>
    <t>School of Technology, Pontifícia Universidade Católica do Rio Grande do Sul Porto Alegre, Rio Grande do Sul, Brazil</t>
  </si>
  <si>
    <t>During the last years many government organizations have adopted Open Government Data policies to make their data publicly available. Although governments are having success on publishing their data, the availability of the datasets is not enough to people to make use of it due to lack of technical expertise such as programming skills and knowledge on data management. In this scenario, Visualization Techniques can be applied to Open Government Data in order to help to solve this problem. In this sense, we analyzed previously published papers related to Open Government Data Visualization in order to provide an overview about how visualization techniques are being applied to Open Government Data and which are the most common challenges when dealing with it. A systematic mapping study was conducted to survey the papers that were published in this area. The study found 775 papers and, after applying all inclusion and exclusion criteria, 32 papers were selected. Among other results, we found that datasets related to transportation are the main ones being used and Map is the most used visualization technique. Finally, we report that data quality is the main challenge being reported by studies that applied visualization techniques to Open Government Data. © 2018 is held by the owner/author(s).</t>
  </si>
  <si>
    <t>Literature review; Open government data; Systematic mapping; Visualization techniques</t>
  </si>
  <si>
    <t>2-s2.0-85049051117</t>
  </si>
  <si>
    <t>Significance of open government data in the GCC countries</t>
  </si>
  <si>
    <t>10.1108/DPRG-02-2017-0005</t>
  </si>
  <si>
    <t>Purpose - The purpose of this paper is to review the strengths and weaknesses of open government data (OGD) in the Gulf Cooperation Council (GCC) member states: Bahrain, Kuwait, Qatar, Oman, Saudi Arabia and the United Arab Emirates (UAE). Design/methodology/approach - The paper takes a qualitative approach to explore the OGD portals of the GCC countries. Findings - The OGD policies of the GCC countries are at an early stage and there are many challenges that need to be addressed. Specifically, there are privacy concerns regarding the utilization and harnessing of OGD, and users are wary of sharing their vital information via the internet owing to information leaks. Besides, the paper throws light on some of the lessons which may be derived from the OGD policies of developed nations. Originality/value - Academic research on OGD implementation in the GCC is limited. This study seeks to fill the gap in the extant literature by probing different dimensions associated with OGD implementation in the GCC context.</t>
  </si>
  <si>
    <t>Open government data; OGD; Saudi Arabia; UAE; Qatar; Oman; Kuwait; Bahrain</t>
  </si>
  <si>
    <t>WOS:000413400300004</t>
  </si>
  <si>
    <t>Lindman, J</t>
  </si>
  <si>
    <t>Similarities of Open Data and Open Source: Impacts on Business</t>
  </si>
  <si>
    <t>10.4067/S0718-18762014000300006</t>
  </si>
  <si>
    <t>[Lindman, Juho] Hanken Sch Econ Informat Syst Sci, Helsinki, Finland</t>
  </si>
  <si>
    <t>What are the similarities of open data and open source software when building a business? Despite their differences as phenomena (one is about applications and one is about data), the two also have many similarities. Both for example share the idea that the transparency of the artifact enables contribution. Many developers of open data have experience with open source development. But do the companies that build their offerings on open data and open source have similarities, and if so, what are the similarities? Drawing on fieldwork and interviews with software entrepreneurs and managers, this paper investigates these questions through an empirical focus on openness in business and clarifies the links between commercial organizations engaged with open source and open data. The article reports similarities on how the managers use the terms open data and open source to describe their business dynamic. These similarities are of importance to those who are interested in developing services that rely on open source or open data or who are interested in community management and legal and business issues or policy.</t>
  </si>
  <si>
    <t>Open data; Open source; Software business; Business model; Developer communities</t>
  </si>
  <si>
    <t>Bronze, Green Accepted</t>
  </si>
  <si>
    <t>WOS:000209760900006</t>
  </si>
  <si>
    <t>Falco, E; Malavolta, I; Radzimski, A; Ruberto, S; Iovino, L; Gallo, F</t>
  </si>
  <si>
    <t>Smart City L'Aquila: An Application of the "Infostructure" Approach to Public Urban Mobility in a Post-Disaster Context</t>
  </si>
  <si>
    <t>10.1080/10630732.2017.1362901</t>
  </si>
  <si>
    <t>[Falco, Enzo] Delft Univ Technol, Fac Architecture &amp; Built Environm, Dept OTB Res Built Environm, Smart Urban Governance, Delft, Netherlands; [Malavolta, Ivano] Vrije Univ Amsterdam, Fac Sci, Dept Comp Sci, Amsterdam, Netherlands; [Radzimski, Adam] Gran Sasso Sci Inst, GSSI Social Sci, Laquila, Italy; [Radzimski, Adam] Adam Mickiewicz Univ, Fac Geog &amp; Geol Sci, Poznan, Poland; [Ruberto, Stefano; Iovino, Ludovico] Gran Sasso Sci Inst, GSSI Comp Sci, Laquila, Italy; [Gallo, Francesco] Univ Aquila, Dept Informat Engn Comp Sci &amp; Math, Comp Sci, Laquila, Italy</t>
  </si>
  <si>
    <t>Ever since the earthquake of April 6, 2009 hit the city of L'Aquila, Italy, the city has been facing major challenges in terms of social, physical, and economic reconstruction. The system of public urban mobility, the bus network, is no exception with its old bus fleet, non-user-friendly information, and poor scheduling. This paper argues that the public transportation system of L'Aquila could be improved towards smart mobility models without large infrastructure investment by leveraging the infostructure approach, digital technologies, open data, and open source software. This work presents the digitization and geo-referencing procedure, software architecture, and the web and mobile apps that have been developed to improve the information flow available to citizens and to increase the user-friendliness of the transportation system. Future research will seek to make use of the data and develop applications to perform a public transport accessibility analysis of major points of interest throughout the city.</t>
  </si>
  <si>
    <t>Urban mobility; spatial accessibility analysis; infostructures; open-source software; transit data; smart city; post-disaster</t>
  </si>
  <si>
    <t>WOS:000423770200006</t>
  </si>
  <si>
    <t>Nallur V., Elgammal A., Clarke S.</t>
  </si>
  <si>
    <t>Smart route planning using open data and participatory sensing</t>
  </si>
  <si>
    <t>10.1007/978-3-319-17837-0_9</t>
  </si>
  <si>
    <t>FutureCities, Distributed Systems Group, Trinity College, Dublin, Ireland</t>
  </si>
  <si>
    <t>Smart cities are not merely the infusion of technology into a city’s infrastructure, but also require citizens interacting with their urban environment in a smart and informed manner. Transportation is key aspect of smart cities. In this paper, we present a smart route planning open-source system; SMART-GH utilizes open data and participatory sensing, where citizens actively participate in collecting data about the city in their daily environment, e.g., noise, air pollution, etc. SMART-GH then augments the routing logic with sensor data to answer queries such as ‘return the least noisy route’. SMART-GH enables citizens to make smarter decisions about their daily commute, and subsequently improve their quality of life. © IFIP International Federation for Information Processing 2015.</t>
  </si>
  <si>
    <t>Open-data; Open-source; Participatory sensing; Smartcity-routing</t>
  </si>
  <si>
    <t>2-s2.0-84929623326</t>
  </si>
  <si>
    <t>Scherer S., Wimmer M.A., Strykowski S.</t>
  </si>
  <si>
    <t>Social government: A concept supporting communities in co-creation and co-production of public services</t>
  </si>
  <si>
    <t>10.1145/2757401.2757417</t>
  </si>
  <si>
    <t>University of Koblenz-Landau, Universitätsstrasse 1, Koblenz, 56070, Germany; Poznań University of Economics, Al. Niepodleglosci 10, Poznan, 61-875, Poland</t>
  </si>
  <si>
    <t>Administrations increasingly struggle with changing requirements demanding more transparency, better connectivity and collaboration among different actors, and better responding to particular needs and social innovations of their constituencies. Using the Internet, social media, crowd-sourcing and mobile technologies influence communication structures, expectations and behavior of citizens and businesses. At the same time, financial constraints in the public sector result in less staff available for keeping pace with these fast developments in the digital era. Strengthening the partnership and collaboration between government and private as well as civic sector actors has emerged as a strong demand of open government and new governance models of state. Based on these settings, this paper introduces a concept of social government (SocialGov) that unites methods, concepts and tools of cocreation, co-production and social communities (including the use of social media) with those of open government (enabling transparency, participation, and also exploring open data and open services) in public service provisioning. The social government concept includes an environment, in which governments, citizens and businesses collaborate in order to identify, design, create, execute, and monitor public services and to share ideas on how to tackle public and societal challenges. © 2015 ACM.</t>
  </si>
  <si>
    <t>Open Government; Public Value; Social Government; Social Innovation; Social Media</t>
  </si>
  <si>
    <t>2-s2.0-84957647120</t>
  </si>
  <si>
    <t>Severo, M; Feredj, A; Romele, A</t>
  </si>
  <si>
    <t>Soft Data and Public Policy: Can Social Media Offer Alternatives to Official Statistics in Urban Policymaking?</t>
  </si>
  <si>
    <t>10.1002/poi3.127</t>
  </si>
  <si>
    <t>[Severo, Marta] Univ Paris Ouest, DICEN IDF, 200 Ave Republ, F-92001 Nanterre, France; [Feredj, Amel] Univ Paris Diderot, UMS Riate, Paris, France; [Romele, Alberto] Univ Porto, Inst Filosofia, Oporto, Portugal</t>
  </si>
  <si>
    <t>In recent years, decision makers have reported difficulties in the use of official statistics in public policy: excessively long publication delays, insufficient coverage of topics of interest, and the top-down process of data creation. The deluge of data available online represents a potential answer to these problems, with social media data in particular as a possible alternative to traditional data. In this article, we propose a definition of "Soft Data" to indicate data that are freely available on the Internet, and that are not controlled by a public administration but rather by public or private actors. The term Soft Data is not intended to replace those of "Big Data" and "Open Data," but rather to highlight specific properties and research methods required to convert them into information of interest for decision makers. The analysis is based on a case study of Twitter data for urban policymaking carried out for a European research program aimed at enhancing the effectiveness of European cohesion policy. The article explores methodological issues and the possible impact of "Soft Data" on public policy, reporting on semistructured interviews carried out with nine European policymakers.</t>
  </si>
  <si>
    <t>Twitter; urban policy; decision making; big data; city; ESPON; soft data</t>
  </si>
  <si>
    <t>WOS:000382971400008</t>
  </si>
  <si>
    <t>Gascó M.</t>
  </si>
  <si>
    <t>Special Issue on Open Government: An Introduction</t>
  </si>
  <si>
    <t>10.1177/0894439314560676</t>
  </si>
  <si>
    <t>ESADE Business and Law School, Ramon Llull University, Barcelona, Spain</t>
  </si>
  <si>
    <t>Public administrations around the world have embarked on open government initiatives and have worked to redefine their relationship with citizens and with each other. Researchers and academicians have recently also focused on studying what governments are implementing. Still, there are gaps and difficulties that both practitioners and academicians need to tackle. This special issue aims at contributing to the open government field in this respect. © 2014, © The Author(s) 2014.</t>
  </si>
  <si>
    <t>collaboration; open data; open government; participation; social media; transparency</t>
  </si>
  <si>
    <t>2-s2.0-84940904512</t>
  </si>
  <si>
    <t>Schaffers H., Ratti C., Komninos N.</t>
  </si>
  <si>
    <t>Special issue on smart applications for smart cities - new approaches to innovation: Guest editors' introduction</t>
  </si>
  <si>
    <t>II</t>
  </si>
  <si>
    <t>V</t>
  </si>
  <si>
    <t>10.4067/S0718-18762012000300005</t>
  </si>
  <si>
    <t>Aalto University School of Business, Centre of Knowledge and Innovation Research (CKIR), Helsinki, Finland; MIT, Senseable City Laboratory, MA, United States; Aristotle University of Thessaloniki, Urban and Regional Research (URENIO), Thessaloniki, Greece</t>
  </si>
  <si>
    <t>Cities are complex, networked and continuously changing social ecosystems, shaped and transformed through the interaction of different interests and ambitions. Employment, sustainable development, inclusion, security and quality of life are important concerns and in this respect many cities are confronted with a wide range of challenges. Cities, particularly in rural areas, are also facing the implications of ageing population in combination with economic decline [9]. However cities also represent a promise for the future: a vision of freedom, creativity, opportunity and prosperity [4]. More than half of the global population is now urban and projections estimate that this percentage will even grow towards 70 % in 2050 [13]. At the same time, technology is currently promoting unprecedented changes in urban areas, which are often labelled as smart city developments. Internet-based infrastructures of cities, addressing the above mentioned concerns, comprise a diversity of services in areas such as healthcare, energy, education, environmental management, transportation and mobility, and public safety. These services are increasingly enabled by broadband infrastructures, wireless sensor networks, Internet-based networked applications, open data and open platforms. Over the past decade digital technologies have begun to blanket our cities, working together to form the backbone of a large, intelligent infrastructure. Broadband fibre-optic and wireless telecommunications grids are supporting mobile phones, smart phones and tablets that are increasingly affordable. At the same time, open databases - especially about government - that people can read and add to are revealing all sorts of information, and public kiosks and displays in buildings are allowing literate and illiterate people to access information. Add to this foundation a relentlessly growing network of sensors and digital control technologies such as smart meters, all tied together by cheap, powerful computers and our cities are quickly becoming like computers in open air. Against this background, this Special Issue addresses the role of smart applications in cities, especially inasmuch they foster enhanced living and working conditions, new modes of participation and a higher level of engagement of citizens. In this issue we also aim to explore the process of innovating smart applications and how it is intertwined with urban development itself. © 2012 Universidad de Talca - Chile.</t>
  </si>
  <si>
    <t>2-s2.0-84872832626</t>
  </si>
  <si>
    <t>Erete S., Ryou E., Smith G., Fassett K., Duda S.</t>
  </si>
  <si>
    <t>Storytelling with Data: Examining the use of data by Non-Profit organizations</t>
  </si>
  <si>
    <t>10.1145/2818048.2820068</t>
  </si>
  <si>
    <t>College of Computing and Digital Media, United States; Institute for Housing Studies DePaul University, Chicago, IL, United States</t>
  </si>
  <si>
    <t>Despite the growing promotion of the "open data" movement, the collection, cleaning, management, interpretation, and dissemination of open data is laborious and cost intensive, particularly for non-profits with limited resources. In this paper, we describe how non-profit organizations (NPOs) use open data, building on prior literature that focuses on understanding challenges that NPOs face. Based on 15 interviews of staff from 10 NPOs, our results suggest that NPOs use data to develop narratives to build a case for support from grantors and other stakeholders. We then present empirical results based on the usage of a data portal we created, which suggests that technologies should be designed to not only make data accessible, but also to facilitate communication and support relationships between expert data analysts and NPOs. © 2016 ACM.</t>
  </si>
  <si>
    <t>Non-profit organizations; NPOs; Open data; Storytelling</t>
  </si>
  <si>
    <t>2-s2.0-84963533514</t>
  </si>
  <si>
    <t>Zhang J., Liu H., Sayogo D.S., Picazo-Vela S., Luna-Reyes L.</t>
  </si>
  <si>
    <t>Strengthening institutional-based trust for sustainable consumption: Lessons for smart disclosure</t>
  </si>
  <si>
    <t>10.1016/j.giq.2016.01.009</t>
  </si>
  <si>
    <t>Clark University, United States; Beijing Jiaotong University, China; University of Muhammadiyah at Malang, Indonesia; Universidad de las AmericasPuebla, Mexico</t>
  </si>
  <si>
    <t>Smart disclosure constitutes a form of open data policy that has the objective of promoting more sustainable economies and innovation by providing consumers with information to help them make better purchasing decisions. Trust in the information regarding product and certification is crucial for the adoption and usage of smart disclosure tools that make use of such information. In this paper, we investigate the determinants of trust in sustainable product information through a survey administered in Mexico and the United States. Our results suggest that information indicating brands and certificates reputation are important factors that encourage the development of trust. Our results also suggest that additional information to verify labels does not emerge as significant predictor to induce trust. We argue that to be useful, such information should be aggregated and presented to consumers in a simple way right at their fingertips. Finally, we found that information indicating support from government agencies and endorsement from non-for-profit organizations significantly influence consumer's trusting beliefs on sustainable practices information. © 2016 Elsevier Inc.</t>
  </si>
  <si>
    <t>And private sector transparency; Consumer trust; Labeling; Open data; Smart disclosure; Sustainability</t>
  </si>
  <si>
    <t>2-s2.0-84962132776</t>
  </si>
  <si>
    <t>Shkabatur J., Peled A.</t>
  </si>
  <si>
    <t>Sustaining the open government data movement worldwide: Insights from developing countries</t>
  </si>
  <si>
    <t>10.1109/CeDEM.2016.10</t>
  </si>
  <si>
    <t>Lauder School of Government, Diplomacy, and Strategy, Interdisciplinary Center, Herzliya, Israel; Department of Political Science, Hebrew University of Jerusalem, Jerusalem, Israel</t>
  </si>
  <si>
    <t>We examine the adoption of an Open Government Data (OGD) transparency policy innovation in five developing countries: Brazil, Kenya, Moldova, Morocco, and the Philippines. We combine an innovative big data analysis of published OGD data with a qualitative study of key moments in the history of adopting the OGD innovation in the five countries of focus. We discover that in all five countries most OGD activity occurred on a handful of days, usually immediately before or after a standalone 'OGD event' such as a visit by a key World Bank official, or a major policy announcement. In the final section of the paper, we pay close attention to Brazil, the only country where the OGD innovation appears to be sustainable thanks to strong domestic OGD demand and an existing, multi-layered, government-transparency legal framework that supports the OGD innovation. © 2016 IEEE.</t>
  </si>
  <si>
    <t>access; developing countries; disclosure; international organizations; open government data; transparency</t>
  </si>
  <si>
    <t>2-s2.0-85010366668</t>
  </si>
  <si>
    <t>Neuroni A.C., Riedl R., Brugger J.</t>
  </si>
  <si>
    <t>Swiss executive authorities on Open Government Data - Policy making beyond transparency and participation</t>
  </si>
  <si>
    <t>10.1109/HICSS.2013.19</t>
  </si>
  <si>
    <t>Bern University of Applied Sciences, Switzerland</t>
  </si>
  <si>
    <t>When it comes to e-government topics and the implementation of Open Government Data (OGD), Switzerland has been much more a follower than a first-mover. OGD pioneers stress the encouragement of transparency, collaboration and participation. The Swiss political and administrative entities live up to these principles quite well offline. In this setting, the paper examines value expectations of executive authorities towards OGD initiatives. It consolidates perceived prerequisites and risks as well as expected long-term impacts. The paper presents theoretical considerations and international surveys in order to discuss the results based on a quantitative survey of the Cantonal State Chancelleries and on a qualitative case study, eZürich. Showing that Swiss executive authorities value improvements of their core business and the potential for economic development, the paper finally addresses open issues to be solved in the future. © 2012 IEEE.</t>
  </si>
  <si>
    <t>2-s2.0-84875537061</t>
  </si>
  <si>
    <t>Watanabe M., Shiramatsu S., Goto Y.</t>
  </si>
  <si>
    <t>Tag-based approaches to sharing background information regarding social problems towards facilitating public collaboration</t>
  </si>
  <si>
    <t>Part F130282</t>
  </si>
  <si>
    <t>10.1145/3129757.3129777</t>
  </si>
  <si>
    <t>Nagoya Institute of Technology, Gokiso-cho, Showa-ku, Nagoya-shi, Aichi, 466-8555, Japan</t>
  </si>
  <si>
    <t>Sharing background information regarding social problems and collaborative projects is indispensable for inter-organizational collaboration in civic tech activities, i.e., activities for addressing social problems using information technologies. In this paper, we propose two tag-based approaches to sharing background information regarding social problems: (1) automatic annotation of related Web articles with social problem tags and (2) sharing activity status of collaborative projects for addressing social problems. Approach (1) involves extracting an ontology of social problems from the category "Social Problem" in DBpedia Japanese and implementing a prototype Web API that recommends social problem tags for specified URLs. We conducted preliminary experiments for evaluating the accuracy of tag recommendation. Approach (2) involves linked open data that represent the activity status of collaborative projects by implementing two systems we previously developed. The social problem tags can also be used for sharing collaborative activities. We are planning to use the outcomes of both approaches for facilitating public debate and collaboration. © 2017 Association for Computing Machinery.</t>
  </si>
  <si>
    <t>Automatic tagging; Civic tech; Linked open data; Ontology; Public collaboration; Social problem</t>
  </si>
  <si>
    <t>2-s2.0-85030086321</t>
  </si>
  <si>
    <t>Baker M., Groff J., Détienne F., Andriessen J., Pardijs M., Hogan M., Harney O., Ruijer E., Scarano V.</t>
  </si>
  <si>
    <t>Technology-supported effective transparency around open data: A dialogue game analysis</t>
  </si>
  <si>
    <t>Part F131193</t>
  </si>
  <si>
    <t>10.1145/3121283.3121293</t>
  </si>
  <si>
    <t>CNRS - Telecom ParisTech - i3, France; Wise and Munro Learning Research, Netherlands; NUI - Galway, Ireland; Utrecht University, Netherlands; University of Salerno, Italy</t>
  </si>
  <si>
    <t>Although open data of Public Administrations may enable nominal transparency for citizens (opening-up of data sets), achieving effective transparency requires meaning-making in dialogue. We describe an approach to analysing such dialogues based on Dialogue Game theory, applied to interaction corpora produced using SPOD (Social Platform for Open Data) developed within the ROUTE-TO-PA project. Users were able to engage in meaning-making dialogue games on/around open data visualisations. © 2017 Association for Computing Machinery.</t>
  </si>
  <si>
    <t>Dialogue games; Online community; Open data; Transparency</t>
  </si>
  <si>
    <t>2-s2.0-85033502834</t>
  </si>
  <si>
    <t>Pedretti I., Del Grosso A., Giovannetti E., Mancini L., Piccini S., Abrate M., Lo Duca A., Marchetti A.</t>
  </si>
  <si>
    <t>The clavius on the web project: Digitization, annotation and visualization of early modern manuscripts</t>
  </si>
  <si>
    <t>10.1145/2802612.2802636</t>
  </si>
  <si>
    <t>Historical Archives of the Pontifical Gregorian University, Piazza della Pilotta, 4, Roma, Italy; Institute of Computational Linguistics A. Zampolli, CNR via Moruzzi 1, Pisa, Italy; Institute of Informatics and Telematics, CNR via Moruzzi 1, Pisa, Italy</t>
  </si>
  <si>
    <t>This paper describes the full procedure adopted in the context of the Clavius on the Web project, which aims to help Web users to appraise the importance of specific manuscripts by going beyond their digital reproduction. The proposed approach is based on the multilayered explication of linguistic, lexical and semantic data representing the innermost nature of the analyzed manuscripts. The final purpose of the project is to gather and display the results of the three layers of analysis through interactive visualization techniques and export them as Linked Data. All the analyses rely on the XML/TEI encoding of the text, followed by a CTS-based tokenization. As a working example for this paper, the analysis of a portion of a manuscript provided by Historical Archives of the Pontifical Gregorian University will be illustrated. The text is a letter written in Latin and sent by Botvitus Nericius to Christophorus Clavius in 1598 from Madrid. © 2014 ACM.</t>
  </si>
  <si>
    <t>Clavius; Data Visualization; Early Modern Manuscripts; Lexica and Ontologies; Linked Open Data; NLP for Latin; Promotion of Cultural Heritage</t>
  </si>
  <si>
    <t>2-s2.0-84958691991</t>
  </si>
  <si>
    <t>Chen C.-C., Chen W.-S., Lin Y.-J., Wang C.-C.</t>
  </si>
  <si>
    <t>The current development of open election data in Taiwan</t>
  </si>
  <si>
    <t>10.1145/2955129.2955188</t>
  </si>
  <si>
    <t>Tamkang University, No.151, Yingzhuan Rd., Tamsui Dist., New Taipei City, 25137, Taiwan; Central Election Commission, National University of Kaohsiung 10F, No. 5, Syujhou Rd., Taipei City, 10055, Taiwan; National Taipei University, No. 151, University Rd, Sansia Dist., New Taipei City, 23799, Taiwan</t>
  </si>
  <si>
    <t>This study reviews election records and introduces the development of open election data in Taiwan over the past seven decades. The study reports the frequencies of each previous election and current data formats using a 5-star open data deployment scheme. Currently, the earliest open election data for Taiwan is the election data from 1990. This election data is composed of election data and electoral bulletins. The open electoral results were in CSV formatted files, which fitted the definition of 3-star open data. The open electoral bulletins were in the format of PDF files, which were considered only 1-star open data based on the open data format definition. Improvements to the open election data include the following aspects: raise the open data to a 4-star format for linkage to other databases; open more election data, especially for elections held before 1990. The improvement will increase the usage of the open election data in the future. © 2016 ACM.</t>
  </si>
  <si>
    <t>Electoral bulletin; Electoral results; Open data 5-star deployment scheme; Open election data</t>
  </si>
  <si>
    <t>2-s2.0-85054177047</t>
  </si>
  <si>
    <t>Vila R.A., Estevez E., Fillottrani P.R.</t>
  </si>
  <si>
    <t>The design and use of dashboards for driving decision-making in the public sector</t>
  </si>
  <si>
    <t>10.1145/3209415.3209467</t>
  </si>
  <si>
    <t>Dep. of Computer Science and Eng, Universidad Nacional del Sur, San Andrés 800, Bahía Blanca, B8000FTN, Argentina; Institute for Computer Science and Engineering (UNS-CONICET), Universidad Nacional del Sur, Argentina; Software Engineering and Information Systems Laboratory, UNS-CIC Prov. Buenos Aires, Universidad Nacional del Sur, Argentina</t>
  </si>
  <si>
    <t>Cities are human settlements subject to constant evolution. They involve various types of systems, like transportation, housing, health and sanitation, security and protection, environmental care, infrastructure and communication systems in continuous interaction and change. In this scenario and based on the deployment of digital technology, a huge amount of city data is produced on a daily basis. This data can be used to build and measure indicators to study and analyze different urban phenomena. Information obtained through such indicators enables to understand city patterns, develop public policies and implement corrective actions. This on-going research work explores the use of dashboards - information visualization tools, as a powerful mechanism to enhance decision-making processes in government. At this preliminary stage, we introduce the motivations to use dashboards in the public sector and the main issues concerning their adoption by municipal governments. We analyze how dashboards can be applied to obtain accurate and representative information about urban problems with the aim of supporting decision-making processes to improve cities performance. We discuss related initiatives and describe our case study in the city of Bahía Blanca. Finally, we compare our approach with those previously presented, focusing on common features and improvements. © 2018 Copyright is held by the owner/author(s). Publication rights licensed to ACM.</t>
  </si>
  <si>
    <t>Dashboard; Data Analytics; E-Governance; Information Visualization; Open Data</t>
  </si>
  <si>
    <t>2-s2.0-85051430746</t>
  </si>
  <si>
    <t>Owen B.B., Cooke L., Matthews G.</t>
  </si>
  <si>
    <t>The development of UK government policy on citizens' access to public sector information</t>
  </si>
  <si>
    <t>10.3233/IP-2012-00286</t>
  </si>
  <si>
    <t>Department of Information Science, Loughborough University, Loughborough, LE11 3TU, United Kingdom</t>
  </si>
  <si>
    <t>This paper describes research to investigate the development of United Kingdom government policy on citizens' access to public sector information from 1996 to 2010, the first such significant project from an information science perspective. In addition to mapping UK policy documents, the main research method was the undertaking of semi-structured interviews with key stakeholders from both inside and outside government. Main findings are: uneven progress in the development of citizen-centric services; the continuing need for intermediaries; and a lack of information literacy policy. The paper also charts the increase in the opening up of government data for re-use during 2009 and 2010. It is considered significant that this increase in transparency, by both main political parties, should come at a time when trust in government was low, citizens' expectations of electronic access to information were rising and the technology was enabling new channels for engagement. The influence of individuals was found to be considerable, for example by Sir Tim Berners-Lee, Professor Nigel Shadbolt and Tom Steinberg. Principles for citizens' right of access to information are presented. © 2013 - IOS Press and the authors. All rights reserved.</t>
  </si>
  <si>
    <t>Access to information; citizen-centric services; government information; information literacy; information policy; open government; public sector information</t>
  </si>
  <si>
    <t>2-s2.0-84876228059</t>
  </si>
  <si>
    <t>McNutt J.G., Justice J.B., Melitski J.M., Ahn M.J., Siddiqui S.R., Carter D.T., Kline A.D.</t>
  </si>
  <si>
    <t>The diffusion of civic technology and open government in the United States</t>
  </si>
  <si>
    <t>10.3233/IP-160385</t>
  </si>
  <si>
    <t>School of Public Policy and Administration, University of Delaware, Delaware, UD, United States; School of Management, Marist CollegeNY, United States; McCormack Graduate School, University of Massachusetts, Boston, MA, United States; Association for Research on Nonprofit Organizations and Voluntary Action, United States</t>
  </si>
  <si>
    <t>Civic technology is a nascent force in the relationship between governments and communities. Elements of the civic technology ecosystem include open data, related information and communications technology (ICT) innovations and the organizational boundary-spanning practices of civic technology. This paper reports the results of an exploratory study of civic technology adoption by local governments in the United States. The research compares the 113 U.S. city governments recognized for their exemplary fiscal year 2012 popular annual financial reports (PAFRs) with the 49 municipalities in the U.S. state of Delaware that operate websites. Results suggest that a long term commitment to citizen involvement in government data and the size of the community are important predictors of adoption. © 2016 IOS Press and the authors.</t>
  </si>
  <si>
    <t>Civic technology; e-governance; e-government; local government; open data; transparency</t>
  </si>
  <si>
    <t>2-s2.0-84978069581</t>
  </si>
  <si>
    <t>Bates J.</t>
  </si>
  <si>
    <t>The domestication of open government data advocacy in the United Kingdom: A neo-Gramscian analysis</t>
  </si>
  <si>
    <t>10.1002/poi3.25</t>
  </si>
  <si>
    <t>University of Sheffield Information School, United Kingdom</t>
  </si>
  <si>
    <t>The article adopts a neo-Gramscian analytical framework developed in the field of International Political Economy in order to analyze the relationship between an online collective of civil society actors and U.K. government policymakers in the case of the UK's Open Government Data (OGD) initiative. The aim of the article is to consider the neo-Gramscian notion of trasformismo as a useful conceptual tool for exploring the relations between the OGD advocates and policymakers within the U.K. state. Empirical evidence is presented which suggests that the notion of trasformismo is able to illuminate some of the political processes of absorption, adaptation, and distortion which have emerged during the development of the UK's OGD initiative, and which have functioned to restrict the counterhegemonic potential of OGD in order to shape the initiative toward a distinctly neoliberal framework for action. © 2013 Policy Studies Organization.</t>
  </si>
  <si>
    <t>Gramsci; Hegemony; Information policy; Open government data; Trasformismo; United Kingdom</t>
  </si>
  <si>
    <t>2-s2.0-84876720764</t>
  </si>
  <si>
    <t>Bates, J</t>
  </si>
  <si>
    <t>Andreasson K., Snaprud M.</t>
  </si>
  <si>
    <t>The European e-government web accessibility divide</t>
  </si>
  <si>
    <t>10.1145/2691195.2691287</t>
  </si>
  <si>
    <t>DAKA Advisory AB, Alvgatan 3, Varberg, 432 38, Sweden; Tingtun AS and Agder University, Lillesand, N-4791, Norway</t>
  </si>
  <si>
    <t>Online interactions have rapidly become the main channel of communication as greater inclusiveness creates efficiencies for both the private and public sectors. In Europe, almost three-quarters of the population is now regularly using the Internet. But the push towards an information society also has unintended consequences as those who are unable to partake in it fall further behind in that they cannot utilize online services. Bridging digital divides is therefore more important than ever in creating an inclusive society and to reap the economic and social benefits thereof. This is of particular concern to people with disabilities. For instance, despite progress made in the supply of public sector information and services only 10% of Europe's government websites are fully accessible today, according to a study carried out for the European Commission (EC). This paper briefly reviews digital divides that limit greater usage before turning to the web accessibility divide more specifically. Given a lack of existing legislation or uneven adoption in this area, third-parties in particular the World Wide Web Consortium (W3C) with their Web Accessibility Initiative and related communities are filling a void by setting standards and promoting implementation. In this regard, the paper discusses the efforts of the European Internet Inclusion Initiative (EIII), which is building a website that contains a new combination of existing and evolving evaluation tools and support for user testing of websites through crowd-sourcing in order to support greater digital inclusion.</t>
  </si>
  <si>
    <t>Automated testing; Benchmarking tools; Benchmarking trends; Crowd sourcing; Digital divides; E-government; Manual testing; Universal design; Web accessibility</t>
  </si>
  <si>
    <t>2-s2.0-84939161150</t>
  </si>
  <si>
    <t>Zhu, XH</t>
  </si>
  <si>
    <t>The failure of an early episode in the open government data movement: A historical case study</t>
  </si>
  <si>
    <t>10.1016/j.giq.2017.03.004</t>
  </si>
  <si>
    <t>[Zhu, Xiaohua] Univ Tennessee, Sch Informat Sci, 451 Commun Bldg,1345 Circle Pk Dr, Knoxville, TN 37996 USA</t>
  </si>
  <si>
    <t>The open government data (OGD) movement that focuses on government transparency and data reuse did not appear out of thin air. Some early episodes of this social movement can be traced to the early 1990s.This paper presents a historical case study of such an OGD episode, a campaign targeted at a government database called JURIS, initiated by OGD advocates in the early 1990s. JURIS was a legal information retrieval system created by the Department of Justice and used by government employees, which contained federal court decisions (or case law), among many other primary legal materials. Public interest groups and small publishers intended to open up the database for public access and data reuse, but their effort failed and eventually led to the shutdown of the JURIS system. This paper provides a detailed account of the history, analyzes the reasons of the failure, and discusses outcomes of the campaign. Drawing from social movement theories, especially the political opportunity structure, the paper illustrates the complexity of the social political environment surrounding the OGD movement, especially with regard to an important type of government data, primary legal information, in the United States. (C) 2017 Elsevier Inc. All rights reserved.</t>
  </si>
  <si>
    <t>Open government data; Public access; Primary legal information; Case law; JURIS; West Publishing; US Department of Justice; Social movement</t>
  </si>
  <si>
    <t>WOS:000408791400007</t>
  </si>
  <si>
    <t>Hřebíček J., Jensen S., Steenmans C.</t>
  </si>
  <si>
    <t>The framework for environmental software systems of the european environment agency</t>
  </si>
  <si>
    <t>European Environment Agency, Scientific Committee, Copenhagen, Denmark; European Environment Agency, Copenhagen, Denmark</t>
  </si>
  <si>
    <t>The European Environment Agency (EEA) is the authoritative European environment node and hub, and a key initiator within networks of knowledge co-creation, sharing and use in European Union (EU). It ensures the quality, availability and accessibility of environmental data and information needed to support strategic area: informing policy implementation and assessing systemic challenges. It actively communicates data, information and knowledge to policymakers, the public, research communities and others (non-governmental organizations, businesses) as well as to regional and international processes including those of the United Nation and its specialised agencies and promotes information governance as a driver of public empowerment and behavioural change. In the past few years the EEA’s environmental information systems as well as environmental modelling with the support of environmental software systems have been supporting decision making processes within the EU Systems have undergone rapid development and grew up to support the knowledgebase of European Commission and EU Member States. Specifically, new infrastructure to support supply services (collection of data); networking (knowledge management); workflows (planning, automation, quality management); development of final products and public services (reports, web sites, public data and information services) were put in place. EEA strengthens the infrastructure for environmental data and information sharing both at the EEA and in the European Environment Information and Observation Network with cooperating countries too, taking into account the Shared Environmental Information System (SEIS) and the Infrastructure for Spatial Information in Europe (INSPIRE) developments. The paper presents the framework for the of development of EEA environmental software systems and information services accepted in Multiannual Working Plan of the EEA for 2014 – 2018 and its implication for ICT. © IFIP International Federation for Information Processing 2015.</t>
  </si>
  <si>
    <t>Copernicus and INSPIRE; EEA; Eionet; Environmental data; Environmental monitoring; Environmental services; Information system; SEIS</t>
  </si>
  <si>
    <t>2-s2.0-84922797610</t>
  </si>
  <si>
    <t>Pop D., Moumtzi V., Farinos J.</t>
  </si>
  <si>
    <t>The good, the bad and the beauty of advertisement for public sector services</t>
  </si>
  <si>
    <t>Institute e-Austria, Timisoara, Romania; Balkan Services, Sofia, Bulgaria; IDI EIKON, Valencia, Spain</t>
  </si>
  <si>
    <t>How can we reuse existing local, regional, national and European stocks of public sector information (PSI) to boost citizen-centric e-Government? How can we save costs on e-Governance deployments by reusing existing infrastructure of public service advertising (PSA) networks? How can recent technological developments in cloud computing remove the burden of complex IT&amp;C setups from public administrations? These are challenges faced by governments all over the world, specifically in Europe, where political and economic diversity increase the complexity of the environment. In this paper we will present a cloud-based solution that reuses existing PSI making mash-ups of e-Government contents for raising citizens' awareness on e-Government services available across all Europe. It boosts "citizen-centric" e-Government services by reusing European, national, regional and local stocks of PSI and it enables costs saving of e-Government and e-Governance deployments through a very cheap network of interactive PSA nodes. The platform is 100% Web-based, both for managing and playing content. It allows content managers to easily connect to public sector information available in RSS feeds, or in well-known social media environment. The content is structured in playlists, which are playable by any standard Web browser on a heterogeneous collection of digital devices, from standard PCs or kiosks to Smart TVs, beamers or mobile devices. The platform has been tested and validated by public administration and higher education institutions through seven pilots that have been running in six European countries for a year. This paper presents the technical background of the platform, its main concepts, and the initial findings derived from the evaluation of the focus groups' feedback gathered by pilots. © 2014 The Authors.</t>
  </si>
  <si>
    <t>Cloud computing; Eparticipation; Public sector information; Public service advertising; Public service efficiency and effectiveness; Take-up of e-Government service; Web 2.0 in e-Government</t>
  </si>
  <si>
    <t>2-s2.0-84957669627</t>
  </si>
  <si>
    <t>Worthy B.</t>
  </si>
  <si>
    <t>The impact of open data in the Uk: Complex, unpredictable, and political</t>
  </si>
  <si>
    <t>10.1111/padm.12166</t>
  </si>
  <si>
    <t>Department of Political Science, Birkbeck College, London, United Kingdom</t>
  </si>
  <si>
    <t>This article examines the democratic impact of the UK coalition government's Transparency Agenda, focusing on the publication of all local government spending over £500 by councils in England. It looks at whether the new data have driven increased democratic accountability, public participation, and information transmission. The evidence suggests that the local government spending data have driven some accountability. However, rather than forging new 'performance regimes', creating 'armchair auditors', or bringing mass use and involvement, the publication creates a further element of political disruption. Assessment of the use and impact of the new spending data finds it is more complex, more unpredictable, and more political than the rhetoric around Open Data indicates. The danger is that the gap between aims and impact invites disappointment from supporters. © 2015 John Wiley &amp; Sons Ltd.</t>
  </si>
  <si>
    <t>2-s2.0-84941192877</t>
  </si>
  <si>
    <t>Bentley C.M., Chib A.</t>
  </si>
  <si>
    <t>The impact of open development initiatives in lower- and middle income countries: A review of the literature</t>
  </si>
  <si>
    <t>10.1002/j.1681-4835.2016.tb00540.x</t>
  </si>
  <si>
    <t>Singapore Internet Research Centre, Nanyang Technological University, Singapore</t>
  </si>
  <si>
    <t>The purpose of this paper is to explore the field of open development in lower and middle income countries (LMIC) through a review of the literature. We examined 269 articles between 2010 and 2015, that were retrieved through keyword searches of the Scopus database and four ICT4D journals. This article adopts the pathway of effects model to analyze contributions according to inputs, mechanisms and outputs of open initiatives in LMICs. The review finds a fairly even spread of articles across the three stages of effects. Studies that disentangled reasons why or why not openness makes a difference provided the most insight to underlying mechanisms and impact of open initiatives. We found very little evidence that research within this area is concerned with the perspectives of poor and marginalized people - notably women. We therefore question the normative value of open development as a means to transform power relations. However, we argue that a more concentrated vision within this field is needed to exploit the full potential of digitally enabled openness for development.</t>
  </si>
  <si>
    <t>Crowdsourcing; ICT4D research; Open development; Open educational resources; Open government data; Open source software; Peer production</t>
  </si>
  <si>
    <t>2-s2.0-84969233380</t>
  </si>
  <si>
    <t>Bulazel, A; DiFranzo, D; Erickson, JS; Hendler, JA</t>
  </si>
  <si>
    <t>The Importance of Authoritative URI Design Schemes for Open Government Data</t>
  </si>
  <si>
    <t>10.4018/IJPADA.2016040101</t>
  </si>
  <si>
    <t>[Bulazel, Alexei; DiFranzo, Dominic; Erickson, John S.; Hendler, James A.] Rensselaer Polytech Inst, Tetherless World Constellat, Troy, NY 12180 USA</t>
  </si>
  <si>
    <t>A major challenge when working with open government data is managing, connecting, and understanding the links between references to entities found across multiple datasets when these datasets use different vocabularies to refer to identical entities (i.e.: one dataset may refer to Microsoft as "Microsoft", another may refer to the company by its SEC filing number as "0000789019", and a third may use its stock ticker "MSFT".) In this paper the authors propose a naming scheme based on Web URLs that enables unambiguous naming and linking of datasets and, more importantly, data elements, across the Web. They further describe their ongoing work to demonstrate the implementation and authoritative management of such schemes through a class of web service they refer to as the "instance hub". When working with linked government data, provided either directly from governments via open government programs or through other sources, the issue of resolving inconsistencies in naming schemes is particularly important, as various agencies have disparate conventions for referring to the same concepts and entities. Using linked data technologies the authors have created instance hubs to assist in the management and linking of entity references for collections of categorically and hierarchically related entities. Instance hubs are of particular interest to governments engaged in the publication of linked open government data, as they can help data consumers make better sense of published data and can provide a starting point for development of linked data applications. In this paper the authors present their findings from the ongoing development of a prototype instance hub at the Tetherless World Constellation at Rensselaer Polytechnic Institute (TWC RPI). The TWC RPI Instance Hub enables experimentation and verification of proposed URI design schemes for open government data, especially those developed at TWC in collaboration with the United States Data.gov program. They discuss core principles of the TWC RPI Instance Hub design and implementation, and summarize how they have used their instance hub to demonstrate the possibilities for authoritative entity references across a number of heterogeneous categories commonly found in open government data, including countries, federal agencies, states, counties, crops, and toxic chemicals.</t>
  </si>
  <si>
    <t>Identifiers; Instance Hub; Linked Data; Open Government Data; RDF; Semantic Web; SPARQL; URI Design</t>
  </si>
  <si>
    <t>WOS:000384352300002</t>
  </si>
  <si>
    <t>Hermanto A., Solimun S., Fernandes A.A.R., Wahyono W., Zulkarnain Z.</t>
  </si>
  <si>
    <t>The importance of open government data for the private sector and NGOs in Indonesia</t>
  </si>
  <si>
    <t>10.1108/DPRG-09-2017-0047</t>
  </si>
  <si>
    <t>Department of Public Administration, Universitas Brawijaya, Malang, Jawa Timur, Indonesia; Universitas Brawijaya, Jl. Veteran, Malang, Indonesia; Universitas Brawijaya, Malang, Jawa Timur, Indonesia; Department of Management, Universitas Negeri Semarang, Semarang, Jawa Tengah, Indonesia; Department of Management, Universitas Riau, Pekanbaru, Riau, Indonesia</t>
  </si>
  <si>
    <t>Purpose: Open government data (OGD) is making data available free to all by the government with the aim of ensuring accountability and transparency in government besides generating public value by its usage. OGD is an emerging government initiative in Indonesia and there is potential for harnessing OGD for spearheading innovation and improvising services in different economic sectors. This paper aims to investigate the usage of OGD in the private sector and non-governmental organizations (NGOs) in Indonesia. Design/methodology/approach: Documentary analysis was conducted to review the national OGD portal of Indonesia. Structured interviews were conducted with 49 senior management representatives from the private sector and NGOs to solicit their perspectives regarding the usage of OGD for professional purposes. Also, questions were posed regarding the challenges in harnessing OGD for professional purposes. Findings: OGD has immense potential for private sector and NGOs; however, more initiatives are required on the part of the government to open their data sets. Further, involvement of stakeholders from the private sector and NGOs and other interested partners is required for an optimum usage of OGD in different economic sectors of Indonesia. Research limitations/implications: As the research focuses on the private sector and NGOs in Indonesia, the study requires a more broad-based approach to consider the perspectives of different users. Further research is required to appreciate the role of contextual factors in determining the usage of OGD in Indonesia. Originality/value: The study is one of the first to be conducted in Indonesia about the OGD initiatives of the country. Soliciting views from the key management representatives in the private sector and NGOs, the paper contributes to the extant OGD literature, which is more supply-focused and not demand-driven. While conceding that there are ample usages of OGD for the different economic sectors, the paper underlines the need for refining the OGD initiatives of Indonesia. © 2018, Emerald Publishing Limited.</t>
  </si>
  <si>
    <t>Indonesia; Open government data; Private sector</t>
  </si>
  <si>
    <t>2-s2.0-85048794401</t>
  </si>
  <si>
    <t>Al-Jamal M., Abu-Shanab E.</t>
  </si>
  <si>
    <t>The influence of open government on e-government website: The case of Jordan</t>
  </si>
  <si>
    <t>10.1504/IJEG.2016.078131</t>
  </si>
  <si>
    <t>MIS Department, Yarmouk University, Irbid, 21163, Jordan</t>
  </si>
  <si>
    <t>The wide spread of the internet, mobile technologies and social networks facilitated the emergence of open concepts. Open data concept means to unfold data to the public free of charge and free of other constrains. With the increasing calls from people for freedom, democracy and participation, the concept of 'Open Government' emerged. Open government is opening government's data to the public and leaving a room for participation, transparency and collaboration. Jordan has adopted open government initiative since 2011. In this paper, we will investigate the perceptions of Jordanian citizens regarding the major concepts of open government. We have developed a research model based on the literature, and then conducted an empirical test on the model based on citizens' responses to a survey. Results indicated that collaboration and transparency have positive influence on citizen's intentions to use E-government websites, and participation has a negative influence. © 2016 Inderscience Enterprises Ltd.</t>
  </si>
  <si>
    <t>Collaboration; E-government; Intention to use; Jordan; Open government; Open government data; Participation; Transparency</t>
  </si>
  <si>
    <t>2-s2.0-84982106359</t>
  </si>
  <si>
    <t>Janssen, K</t>
  </si>
  <si>
    <t>The influence of the PSI directive on open government data: An overview of recent developments</t>
  </si>
  <si>
    <t>10.1016/j.giq.2011.01.004</t>
  </si>
  <si>
    <t>[Janssen, Katleen] Katholieke Univ Leuven, Interdisciplinary Ctr Law, Louvain, Belgium; [Janssen, Katleen] Katholieke Univ Leuven, ICT, Louvain, Belgium</t>
  </si>
  <si>
    <t>This paper looks at the role of the European Directive on re-use of public sector information in the current trend towards opening up government data. After discussing the PSI directive, it gives an overview of current policies and practices with regard to open government data in the Member States. It is argued that the success of the open government data movement in some Member States can be related to the confusion or ignorance about the relationship between traditional freedom of information legislation and the re-use of public sector data. If future information policies decide to follow this trend, they should always ensure that existing rights on freedom of information are not harmed. (C) 2011 Elsevier Inc. All rights reserved.</t>
  </si>
  <si>
    <t>Open government data; PSI directive; Freedom of information; Re-use of data</t>
  </si>
  <si>
    <t>WOS:000296175000002</t>
  </si>
  <si>
    <t>Friis-Christensen A., Perego A., Tsinaraki C., Vaccari L.</t>
  </si>
  <si>
    <t>The JRC multidisciplinary research data infrastructure</t>
  </si>
  <si>
    <t>10.1145/3151759.3151810</t>
  </si>
  <si>
    <t>European Commission, Joint Research Centre (JRC), Directorate Growth and Innovation, Digital Economy Unit, Belgium</t>
  </si>
  <si>
    <t>This paper presents the approach adopted by the European Commission's Joint Research Centre (JRC) in order to facilitate open access to its research data crated as support for EU policies, which is also in line with the general Open Data trend. The paper presents various initiatives and incentives that are put in place at the JRC in order to progressively implement a multi-disciplinary research data infrastructure for the fulfilment of the corporate data policy goals. These include, among others, the JRC metadata schema that is developed with the aim to harmonise the way data are described, as well as the architecture of a data infrastructure designed to support the multidisciplinary nature of the JRC activities. © 2017 Copyright held by the owner/author(s).</t>
  </si>
  <si>
    <t>Data infrastructure; Data policy; Interoperability; Linked data; Open data; Reproducibility; Research data; Semantic web</t>
  </si>
  <si>
    <t>2-s2.0-85044276152</t>
  </si>
  <si>
    <t>Ingrams A.</t>
  </si>
  <si>
    <t>The legal-normative conditions of police transparency: A configurational approach to open data adoption using qualitative comparative analysis</t>
  </si>
  <si>
    <t>10.1111/padm.12319</t>
  </si>
  <si>
    <t>Tilburg School of Politics and Public Administration, Tilburg University, Tilburg Law School, Netherlands</t>
  </si>
  <si>
    <t>In the United States, there is mounting political pressure on public agencies to publish internal data. But transparency policy innovation brings a unique set of legal and normative challenges regarding how sensitive information will be used. It is therefore an open question as to what legal-normative conditions favour innovation. Are there specific kinds of laws, rules, or normative conditions that are related to adoption of new, potentially risky, transparency policies? In this article, qualitative comparative analysis with secondary data from multiple sources is used to find out what configurations of conditions are associated with open data use in 122 police departments. Results show three different paths to innovation among police departments: mandate driven, city-stakeholder convergence, and network learning. The findings are examined and developed through interviews with experts from a national police transparency initiative. © 2017 John Wiley &amp; Sons Ltd</t>
  </si>
  <si>
    <t>2-s2.0-85017459907</t>
  </si>
  <si>
    <t>10.1108/RMJ-01-2014-0008</t>
  </si>
  <si>
    <t>Serra L.E.C.</t>
  </si>
  <si>
    <t>The mapping, selecting and opening of data: The records management contribution to the Open Data project in Girona City Council</t>
  </si>
  <si>
    <t>Department of Records Management, City Council of Girona, Girona, Spain</t>
  </si>
  <si>
    <t>Purpose – This paper aims to share the contribution of records managers to the Open Government in the City Council of Girona (Catalonia), based on the strategy of participation in the Open Data project. Design/methodology/approach – The contribution of the Records Management Department is to facilitate locating data sets and to be responsible for the data selection processes. Records Management allows a first global identification of the functions, activities and producers, using the Records Classification Scheme and the General Register of Case Files. In addition, it can obtain a greater detail of information using the Application Catalogue and the Register of Personal Data Files. Findings – Records Management can contribute to data selection in the Open Data projects by the appraisal of data, also taking into consideration functions and records of the organization. At the same time, Open Data projects could reinforce the strategies of records preservation in databases, because the same extraction processes could be shared. In addition, Open Data projects could mean an opportunity for Historical Archives if they take charge of the maintenance of the Open Data Archive. This could be relevant in the future for the transformation of data from information systems into documentary heritage. Research limitations/implications – The opening of the city’s Open Government portal is scheduled for the beginning of 2014. Thus, it is necessary to consider this work as a work in progress. Originality/value – This work is a specific case study of the contribution of Records Management to the Open Data projects; its proposals and reflections have been made from a very practical point of view. © Emerald Group Publishing Limited.</t>
  </si>
  <si>
    <t>Data appraisal; Data management; Data set selection; Open Data; Records management; Records preservation in databases</t>
  </si>
  <si>
    <t>2-s2.0-84927664298</t>
  </si>
  <si>
    <t>Fan, B; Zhao, YP</t>
  </si>
  <si>
    <t>The moderating effect of external pressure on the relationship between internal organizational factors and the quality of open government data</t>
  </si>
  <si>
    <t>10.1016/j.giq.2017.08.006</t>
  </si>
  <si>
    <t>[Fan, Bo; Zhao, Yupan] Shanghai Jiao Tong Univ, Sch Int &amp; Publ Affairs, 1954 Huashan Rd, Shanghai 200030, Peoples R China</t>
  </si>
  <si>
    <t>Open government data (OGD) have important political, economic, and social values that are highly valued by many countries around the world. These data represent the cross-boundary information sharing practices between governments and the public. Therefore, this paper investigates OGD by following the theory and practice of cross-boundary information sharing. Most of the current studies have focused on OGD platform, whereas this study has focused on individual government departments and datasets. From the perspective of public data users, we constructed an evaluation index to measure OGD quality, which reflected the degree of cross-boundary information sharing between the governments and the public. We specifically concentrated on the external environment of OGD and selected 128 government departments in Shanghai, Beijing, and Wuhan in China as samples. We found that institutional capacity is an important factor for OGD quality of individual government departments. However, technology capacity and organization arrangement demonstrated small significance for OGD quality. The pressure from the public and higher-level government departments can moderate the relationship between institutional capacity and OGD quality. These results can guide governments in prioritizing the improvement of OGD quality and implementing an OGD project.</t>
  </si>
  <si>
    <t>Open government data; Data quality; Institutional capacity; External pressure</t>
  </si>
  <si>
    <t>WOS:000418210300005</t>
  </si>
  <si>
    <t>Gonzalez-Zapata F., Heeks R.</t>
  </si>
  <si>
    <t>The multiple meanings of open government data: Understanding different stakeholders and their perspectives</t>
  </si>
  <si>
    <t>10.1016/j.giq.2015.09.001</t>
  </si>
  <si>
    <t>Centre for Development Informatics, University of Manchester, Manchester, M13 9PL, United Kingdom</t>
  </si>
  <si>
    <t>As a field of practice and research that is fast-growing and a locus for much attention and activity, open government data (OGD) has attracted stakeholders from a variety of origins. They bring with them a variety of meanings for OGD. The purpose of this paper is to show how the different stakeholders and their different perspectives on OGD can be analyzed in a given context. Taking Chile as an OGD exemplar, stakeholder analysis is used to identify and categorize stakeholder groups in terms of their relative power and interest as either primary (in this case, politicians, public officials, public sector practitioners, international organizations) or secondary (civil society activists, funding donors, ICT providers, academics). Stakeholder groups sometimes associated with OGD but absent from significant involvement in Chile – such as private sector- and citizen-users – are also identified. Four different perspectives on open government data – bureaucratic, political, technological, and economic – are identified from a literature review. Template analysis is used to analyze text – OGD-related reports, conference presentations, and interviews in Chile – in terms of those perspectives. This shows bureaucratic and political perspectives to be more dominant than the other two, and also some presence for a politico-economic perspective not identified from the original literature review. The information value chain is used to identify a “missing middle” in current Chilean OGD perspectives: a lack of connection between a reality of data provision and an aspiration of developmental results. This pattern of perspectives can be explained by the capacities and interests of key stakeholders, with those in turn being shaped by Chile's history, politics, and institutions. Overall, stakeholder analysis and perspectives analysis are shown from this case to be workable techniques for OGD that add value by exposing the identity, power, motivations, and worldview of key actors. They provide a necessary foundation of knowledge for both researchers and practitioners who need to understand the different meanings of OGD in any particular context. © 2015 Elsevier Inc.</t>
  </si>
  <si>
    <t>Chile; Open government data; Perspectives analysis; Stakeholder analysis</t>
  </si>
  <si>
    <t>2-s2.0-84948798193</t>
  </si>
  <si>
    <t>Chao C.-H., Lin C.-P., Peng T.-H., Yu C.-H., Lo Y.-C.</t>
  </si>
  <si>
    <t>The open data and voices of social communities-Case of Kaohsiung</t>
  </si>
  <si>
    <t>10.1145/3227696.3227726</t>
  </si>
  <si>
    <t>Department of Information Management, National University of Kaohsiung, No. 700 Kaohsiung University Road, Kaohsiung City, 811, Taiwan</t>
  </si>
  <si>
    <t>With the advancement and rapid growth of Internet and online community, users can browse, post, reply to, and share messages/posts on social platform. Therefore, the cost of online civic engagement is relatively low. The level of civic engagement of Taiwanese on Internet is twice as in the real world. On the other hand, the net opinions are also a source of public opinion for the government that should pay attention to. In addition, the social network can better reflect the opinion of people which contains a lot more valuable information. In view of this, this study uses text mining technique to analyze the contents over the online community. The above data will be combined with government open data to find out the trend of the online community and the level of concerns toward government policies. In such a way the government management team will get close to public opinions. Wish to be able to provide the relevant units with results of valuable data analysis, so as to implement the development of smart city. © 2018 Association for Computing Machinery.</t>
  </si>
  <si>
    <t>Civic engagement; Internet opinion; Open data; Smart city; Social community; Text mining</t>
  </si>
  <si>
    <t>2-s2.0-85051509747</t>
  </si>
  <si>
    <t>Agrawal D., Kettinger W.J., Zhang C.</t>
  </si>
  <si>
    <t>The openness challenge: Why some cities take it on and others don't</t>
  </si>
  <si>
    <t>20th Americas Conference on Information Systems, AMCIS 2014</t>
  </si>
  <si>
    <t>University of Memphis, United States</t>
  </si>
  <si>
    <t>Open data is an important trend being considered by many municipalities globally. Open data in cities refers to making public data generated by municipal transactions and sources available to parties outside the government. Open data in the government sector can be beneficial both to governments as well as to their citizens as open data can help improve transparency, accountability and spurs economic growth. However, there is a lack of wide adoption of open data initiatives across cities both in the United States and in other countries. This study aims to examine the factors that influence the adoption of open data initiative and highlight the role of the IT capabilities and the information management capabilities of the government in influencing the rate of adoption.</t>
  </si>
  <si>
    <t>E-government; Information management capability; IT capability; Open data</t>
  </si>
  <si>
    <t>2-s2.0-84905992055</t>
  </si>
  <si>
    <t>Adu, KK</t>
  </si>
  <si>
    <t>The paradox of the right to information law in Africa</t>
  </si>
  <si>
    <t>10.1016/j.giq.2018.10.003</t>
  </si>
  <si>
    <t>[Adu, Kofi Koranteng] Univ Profess Studies, Dept Informat Technol Studies, LG 149, Accra, Ghana; [Adu, Kofi Koranteng] Univ South Africa, Dept Informat Sci, ZA-0003 Unisa, South Africa</t>
  </si>
  <si>
    <t>Growing adoption of the right to information in Africa should, in theory, improve access to government data, reduce corruption and expand the frontiers of democracy. Yet studies demonstrate that the right to information has contributed little if not nothing to improve the fledgling democracy in Africa. This paper investigates whether the implementation of the Right To Information law in Africa is a paradox? The paper contends that that corruption, human rights abuses, restrictive media, absence of media pluralism, denial of access to information, lack of transparency and accountability continue to undermine the very ideals of Right To Information Law. To resolve this paradox, the paper argues that the passage of the right to information is just one of the democratic tests to a country and will require far more than a passage to ensure its success. It argues that making information available will not prevent corruption if the conditions for publicity and accountability are weak. The paper contends that the RTI is dependent on a number of factors which may take long period to have an impact. Political leadership, civil society involvement and a balancing act that would address both access to government records and the protection of individual privacy are possibly the cure to this growing paradox.</t>
  </si>
  <si>
    <t>Right to information law; Open data; Transparency; Accountability; Corruption</t>
  </si>
  <si>
    <t>WOS:000452578100014</t>
  </si>
  <si>
    <t>de Kool D., Bekkers V.</t>
  </si>
  <si>
    <t>The Perceived Impact of Open Inspection Data on the Quality of Education in Dutch Primary Schools: A Parent Perspective</t>
  </si>
  <si>
    <t>10.1177/0894439314560853</t>
  </si>
  <si>
    <t>Erasmus University Rotterdam, Rotterdam, Netherlands</t>
  </si>
  <si>
    <t>Open government has become a prominent issue for governments in recent years. Many studies focus on the data published by governments (supply) instead of on the needs of potential users (demand). In this study, we investigated the perceived impact of open data provided by the Dutch Inspectorate of Education. The research question is what is the perceived impact of open inspection data, as used by parents, on the quality of education in Dutch primary schools? The empirical data have been gathered by both surveys and interviews. The results of the surveys show that both the factual use and the perceived usefulness of the Inspectorate’s open data are relatively low. Parents want all individuals and institutions, in general, to have more influence on the quality of primary education. The results also indicate that the increasingly frequent visits to the Inspectorate of Education’s website are linked to parents’ desire to have more influence on the quality of primary education. Finally, as parents are more involved in the schools or visit the Inspectorate’s website more often, they want the participation councils to have more influence. Nevertheless, Dutch parents highly estimate the average quality of the education provided by primary schools. However, when their involvement increases, their assessments of their school’s performance decrease. Frequent visits to the Inspectorate’s website are related to lower performance assessments. So, open inspection data are potentially valuable for (critical) parents, especially when attention is also paid to “soft” quality indicators. © 2014, © The Author(s) 2014.</t>
  </si>
  <si>
    <t>educational governance; open data; parent involvement; public inspection data; quality of education</t>
  </si>
  <si>
    <t>2-s2.0-84940922325</t>
  </si>
  <si>
    <t>de Kool, D; Bekkers, V</t>
  </si>
  <si>
    <t>The perceived value-relevance of open data in the parents' choice of Dutch primary schools</t>
  </si>
  <si>
    <t>INT J PUBLIC SECT MA</t>
  </si>
  <si>
    <t>10.1108/IJPSM-02-2016-0022</t>
  </si>
  <si>
    <t>[de Kool, Dennis] Erasmus Univ, Risbo, Rotterdam, Netherlands; [Bekkers, Victor] Erasmus Univ, Rotterdam, Netherlands</t>
  </si>
  <si>
    <t>Purpose - The purpose of this paper is to investigate the perceived value-relevance of open data published by the Dutch Inspectorate of Education in the parents' choice of Dutch primary schools. Design/methodology/approach - Empirical data were collected through a mixed method strategy including quantitative and qualitative methods: quantitative surveys among parents of pupils in 25 primary schools; and semi-structured in-depth interviews using a topic list. Findings - Parents make little use of the Inspectorate's website compared to other information sources. The perceived usefulness of this website to parents choosing a primary school is also relatively low. Personal information gathered by school visits, written information from schools and information from other parents are more important sources. Research limitations/implications - Subjective considerations, such as the atmosphere and ambience of a school, play an important role in parents' choice behavior. Pragmatic considerations also play a role, such as a school's nearness. This study shows that it is necessary to rethink the rational assumptions behind publishing performance data. Practical implications - This study observed a mismatch between the demand and supply of open data about primary schools. The Inspectorate's publication strategy is based on "hard" and "written" data presented on a website, but parents also appreciate "soft" and personal "oral" data. Parents state that the Inspectorate should not only focus on negative school results for censuring ("naming and shaming"), but also give attention to schools that perform well ("naming and faming"). Originality/value - Research about parents' and citizens' use of quality information in general is scarce. These findings show that parents' choice behavior is less rational than assumed. Relativistic notions about decision-making processes are recognized in other studies also, but they suggest that highly educated parents are over-represented in the group of parents who actively make school choices, whereas this study found no indications that parents' educational level affects their choices.</t>
  </si>
  <si>
    <t>Choices of parents; Dutch Inspectorate of Education; Dutch primary schools; Open public data; Utilization of performance data</t>
  </si>
  <si>
    <t>WOS:000379031100004</t>
  </si>
  <si>
    <t>Cerrillo-i-Martinez, A</t>
  </si>
  <si>
    <t>The regulation of diffusion of public sector information via electronic means: Lessons from the Spanish regulation</t>
  </si>
  <si>
    <t>10.1016/j.giq.2010.05.009</t>
  </si>
  <si>
    <t>Univ Oberta Catalunya, Barcelona, Spain</t>
  </si>
  <si>
    <t>Transparency is one of the main challenges for public administrations in the information society to bring the public administrations closer to citizens and finally, to improve their democratic legitimacy. The article focuses on new tools to regulate the diffusion of public sector information and it also contributes some elements which will improve it. This analysis will be done, firstly by examining the various regulations approved in Spain on the diffusion of public sector information through electronic means. In particular, the scope of the Spanish e-Government Act will be analyzed in relation to the diffusion of public sector information through electronic means. Finally, some landmarks will be proposed which can serve to guide the formulation of new regulations on the use of electronic means for diffusing public sector information not only by Spanish public authorities but also by other authorities who intend to pass a regulation in this field to improve transparency. (C) 2010 Elsevier Inc. All rights reserved.</t>
  </si>
  <si>
    <t>Transparency; Public sector information; Internet; e-government; FOI</t>
  </si>
  <si>
    <t>WOS:000290292500007</t>
  </si>
  <si>
    <t>Sivarajah U., Weerakkody V., Waller P., Lee H., Irani Z., Choi Y., Morgan R., Glikman Y.</t>
  </si>
  <si>
    <t>The role of e-participation and open data in evidence-based policy decision making in local government</t>
  </si>
  <si>
    <t>10.1080/10919392.2015.1125171</t>
  </si>
  <si>
    <t>College of Business, Arts and Social Sciences, Brunel University, London, United Kingdom; Adult Learning &amp; Skills, Cambridgeshire County Council, Cambridge, United Kingdom; Digital Public Services, Fraunhofer FOKUS, Berlin, Germany</t>
  </si>
  <si>
    <t>The relationships between policies, their values, and outcomes are often difficult for citizens and policymakers to assess due to the complex nature of the policy lifecycle. With the opening of data by public administrations, there is now a greater opportunity for transparency, accountability, and evidence-based decision making in the policymaking process. In representative democracies, citizens rely on their elected representatives and local administrations to take policy decisions that address societal challenges and add value to their local communities. Citizens now have the opportunity to assess the impact and values of the policies introduced by their elected representatives and hold them accountable by utilizing historical open data that is publicly available. Using a qualitative case study in a UK Local Government Authority, this article examines how e-participation platforms and the use of open data can facilitate more factual, evidence-based, and transparent policy decision making and evaluation. From a theoretical stance, this article contributes to the policy lifecycle and e-participation literature. The article also offers valuable insights to public administrations on how open data can be utilized for evidence-based policy decision making and evaluation. © 2016 Taylor &amp; Francis.</t>
  </si>
  <si>
    <t>Decision making; e-participation; information and communications technology (ICT); local government authority; open data; policymaking</t>
  </si>
  <si>
    <t>2-s2.0-84961275953</t>
  </si>
  <si>
    <t>The role of policy entrepreneurs in open government data policy innovation diffusion: An analysis of Australian Federal and State Governments</t>
  </si>
  <si>
    <t>10.1016/j.giq.2017.10.004</t>
  </si>
  <si>
    <t>Open government data (OGD) policy differs substantially from the existing Freedom of Information policies. Consequently OGD can be viewed as a policy innovation. Drawing on both innovation diffusion theory and its application to public policy innovation research, we examine Australia's OGD policy diffusion patterns at both the federal and state government levels based on the policy adoption timing and CKAN portal “Organization” and “Category” statistics. We found that state governments that had adopted OGD policies earlier had active policy entrepreneurs (or lead departments/agencies) responsible for the policy innovation diffusion across the different government departments. We also found that their efficacy ranking was relatively high in terms of OGD portal openness when openness is measured by the greater number of datasets proactively and systematically published through their OGD portals. These findings have important implications for the role played by OGD policy entrepreneurs in openly sharing the government-owned datasets with the public. © 2017 Elsevier Inc.</t>
  </si>
  <si>
    <t>Australia; Innovation diffusion theory; Open government data policy; Policy entrepreneur; Policy innovation diffusion</t>
  </si>
  <si>
    <t>2-s2.0-85031699430</t>
  </si>
  <si>
    <t>Kuk G., Davies T.</t>
  </si>
  <si>
    <t>The roles of agency and artifacts in assembling open data complementarities</t>
  </si>
  <si>
    <t>International Conference on Information Systems 2011, ICIS 2011</t>
  </si>
  <si>
    <t>Nottingham University Business School, Jubilee Campus, Wollaton Road, Nottingham NG8 lBB, United Kingdom</t>
  </si>
  <si>
    <t>Strong claims are made about the potential of opening government data to drive service innovation. Yet little is known about the detailed processes of how hackers create or reshape services out ofnew releases of public datasets, and the conditionsfor the move from data release to service innovation. We argue the utility of open data is accrued through the creation of new artifacts with enhanced performativity transformed by human and material agency. In a multimethod study of the open data hackers in the UK we identified a series of interlocking processes involved in the conversion of public data into services of public value. We found that few of the 'rapid prototypes' developed through hack day events are maintained or sustained as service innovations beyond those events. Five artifacts provided the value stack of complementarities: cleaned data available through APIs or bulk downloads, linkable data, shared source code and configuration, source code repositories, and web technologies. Our findings also suggest that only a few open datasets induce the process of change, and that initial contributions are driven by the use values but can only be sustained through an open innovative approach to induce further collaboration within a wider open data community. © (2011) by the AIS/ICIS Administrative Office All rights reserved.</t>
  </si>
  <si>
    <t>Artifacts; Complementarities; Materiality; Open data; Performativity</t>
  </si>
  <si>
    <t>2-s2.0-84884624897</t>
  </si>
  <si>
    <t>Elbadawi I.A.</t>
  </si>
  <si>
    <t>The state of open government data in GCC countries</t>
  </si>
  <si>
    <t>Emirates eGovernment, Dubai, United Arab Emirates</t>
  </si>
  <si>
    <t>Three countries of the Gulf Cooperation Council (GCC) (i.e. Bahrain, Saudi Arabia, and United Arab Emirates (UAE)) have launched official Open Government Data (OGD) initiatives and started offering public data openly on their national portals. These initiatives are part of a new phase of the eGovernment programs in these three countries. This case study explores and compares the current status of these initiatives in an effort to understand the key driving forces behind launching the initiatives, the countries' approach to launching and managing them, the major challenges facing them and their plans to overcome them, and their future plans for sustaining and improving their open data initiatives. We also use data from interviews with the government officials in charge of these initiatives in Saudi Arabia and UAE to evaluate how these countries perceive the Open Government Partnership (OGP) as an example of a key global OGD initiative. Our analysis showed similarities in the countries' motivations to open up their governments, driven by the potential economic returns. We found that the current status of these countries' OGD portals (in terms of richness of the published data and its strategic value) does not match the desired standards. Although the studied countries follow different approaches in managing their OGD initiatives, they face the common challenge of poor cooperation between government agencies, which is mainly caused by cultural barriers, variations in agencies' readiness, a lack of necessary policies and legislation, and uncertainties about the value of OGD for these agencies. To overcome these challenges, and to improve and sustain the OGD initiatives over the long term, we offer the following specific recommendations: develop a national OGD strategy to align OGD activities with the overall national agenda, build a framework that clearly defines the major components of OGD, such as the roles and responsibilities of government agencies and other stakeholders, and all aspects related to data gathering and publishing on the portals. We also recommend building up an open data community across government and non-government sectors to act as a platform for exchanging OGD knowledge and practices. In addition, we recommend expending more effort to fill the legislation gap, adopt and adapt international practices, and promote continuous learning and development.</t>
  </si>
  <si>
    <t>Bahrain; eGovernment; Open government data; Saudi Arabia; UAE</t>
  </si>
  <si>
    <t>2-s2.0-84870923164</t>
  </si>
  <si>
    <t>Hellberg A.-S., Hedström K.</t>
  </si>
  <si>
    <t>The story of the sixth myth of open data and open government</t>
  </si>
  <si>
    <t>10.1108/TG-04-2014-0013</t>
  </si>
  <si>
    <t>Department of Informatics, Örebro University, Örebro, Sweden</t>
  </si>
  <si>
    <t>Purpose - The aim of this paper is to describe a local government effort to realise an open government agenda. This is done using a storytelling approach. Design/methodology/approach - The empirical data are based on a case study. The authors participated in, as well as followed, the process of realising an open government agenda on a local level, where citizens were invited to use open public data as the basis for developing apps and external Web solutions. Based on an interpretative tradition, they chose storytelling as a way to scrutinise the competition process. In this paper, they present a story about the competition process using the story elements put forward by Kendall and Kendall (2012). Findings - The research builds on existing research by proposing the myth that the “public” wants to make use of open data. The authors provide empirical insights into the challenge of gaining benefits from open public data. In particular, they illustrate the difficulties in getting citizens interested in using open public data. Their case shows that people seem to like the idea of open public data, but do not necessarily participate actively in the data reuse process. Research limitations/implications - The results are based on one empirical study. Further research is, therefore, needed. The authors would especially welcome more studies that focus on citizens’ interest and willingness to reuse open public data. Practical implications - This study illustrates the difficulties of promoting the reuse of open public data. Public organisations that want to pursue an open government agenda can use these findings as empirical insights. Originality/value - This paper answers the call for more empirical studies on public open data. Furthermore, it problematises the “myth” of public interest in the reuse of open public data. © 2015, Emerald Group Publishing Limited.</t>
  </si>
  <si>
    <t>Open government data (OGD); Open innovation; Open public data; Public data; Storytelling</t>
  </si>
  <si>
    <t>2-s2.0-84925075188</t>
  </si>
  <si>
    <t>The strategic importance of information policy for the contemporary neoliberal state: The case of Open Government Data in the United Kingdom</t>
  </si>
  <si>
    <t>10.1016/j.giq.2014.02.009</t>
  </si>
  <si>
    <t>Univ Sheffield, Informat Sch, Sheffield S1 4DP, S Yorkshire, England</t>
  </si>
  <si>
    <t>The article analyses the role of Open Government Data policy as part of the broader public policy agenda of the UK government. A thematic analysis of interview, observational and policy documentation is presented which suggests that since 2010 the Open Government Data agenda has been used strategically by the UK's centre-right coalition government to progress a range of controversial policies, which are aimed at the continuation of the neoliberal form of state through its current crisis. Specifically, the relationship between Open Government Data policy and the neoliberal objectives of the marketisation of public services and privatisation of public assets, the leveraging of financial markets and the pharmaceutical industry, and the embedding of OGD into a broader agenda aimed at rebuilding trust in political elites are analysed. These findings are examined in relation to Braman's (2006, 2011) arguments regarding the strategic implementation of information policy by Governments in the exercising of state power, and the development of the 'informational state'. (C) 2014 Elsevier Inc. All rights reserved.</t>
  </si>
  <si>
    <t>Open Government Data; Re-use of Public Sector Information; Information policy; Data policy; Neoliberalism; United Kingdom; Marketisation</t>
  </si>
  <si>
    <t>WOS:000342037100005</t>
  </si>
  <si>
    <t>Tsiavos, P; Stefaneas, P; Karounos, T</t>
  </si>
  <si>
    <t>The Transposition of European Union Open Data/Public Sector Information Policies in Greece: A Critical Analysis</t>
  </si>
  <si>
    <t>10.1002/1944-2866.POI347</t>
  </si>
  <si>
    <t>[Tsiavos, Prodromos] Greek Free Open Software Source Fdn, Athens, Greece; [Stefaneas, Petros] Natl Tech Univ Athens, Zografos, Greece; [Karounos, Theodoros] NTUA, Dept Elect &amp; Comp Engn, Network &amp; Optimal Design Lab NETMODE, Zografos, Greece</t>
  </si>
  <si>
    <t>The successful implementation of the European Union (EU) public sector information (PSI) Directive and the relevant open data (OD) policies promises financial growth, social benefits, and the creation of jobs. While Greece has transposed all relevant EU Directives and has frequently made reference to the Digital Agenda for Europe: A Europe 2020 Initiative Agenda in its own policy documents, it has failed to implement effectively OD regulation and open up PSI. This failure may to a great extent be attributed to the absence of a middle layer of regulation between the law and standard public licenses; a regulatory vacuum that hinders both the operationalization of the law and the development of technological infrastructures, while managing to avoid being classified as a violation of the PSI Directive transposition. Using Lessig's four modalities of regulation, we conclude that the promised benefits of OD will only be achieved when all the necessary legal, technical, cultural, and economic regulatory elements are fully operational. Focusing merely on the opening up of data in the absence of the right financial and institutional conditions will not produce the desired results.</t>
  </si>
  <si>
    <t>open data; public sector information; policy; regulation</t>
  </si>
  <si>
    <t>WOS:000214119600004</t>
  </si>
  <si>
    <t>De Oliveira L.F., Dos Santos Júnior C.D.</t>
  </si>
  <si>
    <t>The two sides of the Innovation coin</t>
  </si>
  <si>
    <t>Universidade de Brasília - UnB, Brazil</t>
  </si>
  <si>
    <t>With the use of the Stakeholder Theory and the Diffusion of Innovation Theory, a Model for Analysis of the Consequences of IT Innovation Adoption was developed, addressing both positive and negative sides of innovation consequences. The Model has been validated in interviews with PhDs specializing in the field, then applied to the case of Open Data adoption by the Federal District Government of Brazil. In the empirical study, 95 consequences for various stakeholders were categorized. The study's synthesis can be viewed in a single image that reveals the similar and conflicting understandings of the different innovation stakeholders, and can be used as an innovation management tool: the Map of Consequences of Innovations Adoption.</t>
  </si>
  <si>
    <t>Consequences of innovation adoption; Consequences of Innovations; Open Data; Open government data; Pro-innovation bias</t>
  </si>
  <si>
    <t>2-s2.0-84987624905</t>
  </si>
  <si>
    <t>Kunkel R.</t>
  </si>
  <si>
    <t>The U.S. Government manual in XML: A case study of a data.gov open data set</t>
  </si>
  <si>
    <t>Legal Reference Services Quarterly</t>
  </si>
  <si>
    <t>10.1080/0270319X.2016.1252227</t>
  </si>
  <si>
    <t>Rutgers University Law Library, 123 Washington St., Newark, NJ  07102, United States</t>
  </si>
  <si>
    <t>A central tenet of the open data movement is that, to the extent permitted by law, data-especially data collected or produced by government agencies-should be published without restrictions on access or reuse. Proponents of open data believe that unrestricted access to rawdata yieldsmany benefits to society, including increased organizational transparency, accountability, public engagement with democratic processes, and economic growth. This article presents a case study based on one of the data sets created under the federal government’s open data program, an XML version of the United States Government Manual published by the Office of the Federal Register. Working with the Government Manual data set uncovered various quality issues that presented technical barriers to data reuse, despite its compliance with open data principles of formatting and licensing. This experience raises questions about the purported link between open data and its promised benefits, which I discuss within the wider context of critiques of open data. © Rebecca Kunkel.</t>
  </si>
  <si>
    <t>Government data; Ontologies; Open data; XML</t>
  </si>
  <si>
    <t>2-s2.0-85000910786</t>
  </si>
  <si>
    <t>Hossain M.N., Talukder M.S., Hoque M.R., Bao Y.</t>
  </si>
  <si>
    <t>The use of open government data to citizen empowerment: an empirical validation of a proposed model</t>
  </si>
  <si>
    <t>10.1108/FS-03-2018-0027</t>
  </si>
  <si>
    <t>School of Management, Huazhong University of Science and Technology, Wuhan, China; Center for Modern Information Management, School of Management, Huazhong University of Science and Technology, Wuhan, China; Management Information System, Dhaka University, Dhaka, Bangladesh</t>
  </si>
  <si>
    <t>Purpose: The purpose of this paper is to measure the impact of open government data (OGD) on citizen empowerment. Design/methodology/approach: This study advances the body of knowledge on OGD by proposing an integrated research model based on transparency, accountability, participation and collaboration dimensions. The research model was empirically tested using 275 responses using the on-paper survey from the university students and professionals in Bangladesh. Data were analyzed using the structured equation modeling technique. Findings: Findings revealed that transparency and participation have a positive and significant direct and indirect influence on citizen empowerment through accountability and collaboration. Overall, the four basic pillars of OGD such as transparency, participation, accountability and collaboration interrelated with each other and have the impact on citizen empowerment. Research limitations/implications: This study has proposed an instrument that sums the dimensions of open government, which avoids tautology and redundancy among OGD dimensions. More research should be done to validate the proposed model and the instruments used in this study. Practical implications: For the researchers, this study provides a basis for further refinement of individual models of empowerment. For practitioners, understanding the key constructs is crucial to design, refine and implement OGD systems and applications that empower citizens, create public values and strengthen the democratic process. Originality/value: This research is the first step that empirically investigates the impact of OGD on citizen empowerment which is the ultimate goals of any democratic government. © 2018, Emerald Publishing Limited.</t>
  </si>
  <si>
    <t>Bangladesh</t>
  </si>
  <si>
    <t>2-s2.0-85055451687</t>
  </si>
  <si>
    <t>De Souza R.C., Luciano E.M., Wiedenhöft G.C.</t>
  </si>
  <si>
    <t>The uses of the Blockchain Smart Contracts reduce the levels of corruption: Some preliminary thoughts</t>
  </si>
  <si>
    <t xml:space="preserve"> a110</t>
  </si>
  <si>
    <t>10.1145/3209281.3209408</t>
  </si>
  <si>
    <t>Business School, Pontifical Catholic University of Rio, Grande do Sul, Brazil; School of Technology, Pontifical Catholic University of Rio, Grande do Sul, Brazil</t>
  </si>
  <si>
    <t>The increasing demands for more transparency in public administration worldwide ask for open data, and the establishing of other mechanisms as well as keep using the contributions of new technologies to increment the management capacity, focusing on better controls and governance mechanisms. One of the new technologies that presents potential to be used to protect organizations from corruption is Blockchain. An important point when dealing with corruption perpetrated by frauds is the use of technology to avoid wrongdoing or to reduce its impact. Contracts are a very complex subject provided they are the main way governments transfer money to other organizations, including private ones. This document presents a study proposal about the use of Smart Contracts technology in Blockchain environments as a way to face corruption in governmental instances. Smart Contracts can be used to all government payments as a way to increase transactions transparency, as well as to avoid overbilling, provided that contracts and bids are typical ways to exert frauds and money misappropriation. As future researches it is important to verify barriers to Blockchain adoption as well as its main vulnerabilities. © 2018 Copyright held by the owner/author(s).</t>
  </si>
  <si>
    <t>Blockchain; Corruption Levels; Governance; Smart Contracts</t>
  </si>
  <si>
    <t>2-s2.0-85049054877</t>
  </si>
  <si>
    <t>Mueller, RM</t>
  </si>
  <si>
    <t>Theory-Data Maps: A Meta-Model and Methods for Inferring and Visualizing Relationships between Causal Theories and Empirical Evidences</t>
  </si>
  <si>
    <t>10.1109/HICSS.2016.653</t>
  </si>
  <si>
    <t>[Mueller, Roland M.] Berlin Sch Econ &amp; Law, Berlin, Germany; [Mueller, Roland M.] Univ Twente, Enschede, Netherlands</t>
  </si>
  <si>
    <t>The number of scientific publications has increased exponentially in the last decades. To better compare these ever-increasing results and to help further replication studies, the use of open data has been suggested. But how should empirical data be described? This paper presents a meta-model for empirical findings that is conceptually linked with the formal description of causal theories. Based on the meta-model, we present methods to calculate the expected empirical outcome for causal theories given a specific research setting. Additionally, a method for automatically determining the relationship between a causal theory and an empirical test is suggested. Based on the meta-model and the methods, a new form of visualization (theory-data maps) is used to show the relationship between causal theories and empirical data. We demonstrate the preliminary applicability of the approach based on an example application to information systems theories and empirical results.</t>
  </si>
  <si>
    <t>Causality; Theory; Empirical Data; Conceptual Model; Open Data; Replication</t>
  </si>
  <si>
    <t>WOS:000432711505040</t>
  </si>
  <si>
    <t>Porwol L., Ojo A.</t>
  </si>
  <si>
    <t>Through vr-participation to more trusted digital participatory democracy</t>
  </si>
  <si>
    <t xml:space="preserve"> a95</t>
  </si>
  <si>
    <t>10.1145/3209281.3209409</t>
  </si>
  <si>
    <t>Insight Centre for Data Analytics, National University of Ireland (NUIG), Ireland</t>
  </si>
  <si>
    <t>With the advent of Virtual Reality-supported social media, an opportunity arises for transitioning from text-based solutions to next-gen e-Participation by applying more trustful digital interaction for democratic purposes. In this paper elaborate upon and provide some empirical evidence supporting the thesis of participationtrust-growing with increased immersion in digital interaction in case of Virtual Reality discussion spaces. © 2018 Copyright held by the owner/author(s).</t>
  </si>
  <si>
    <t>Open Data; Open Government</t>
  </si>
  <si>
    <t>2-s2.0-85049025454</t>
  </si>
  <si>
    <t>Yang T.-M., Lo J., Shiang J.</t>
  </si>
  <si>
    <t>To open or not to open? Determinants of open government data</t>
  </si>
  <si>
    <t>10.1177/0165551515586715</t>
  </si>
  <si>
    <t>Department of Library and Information Science, National Taiwan University, No. 1, Sec. 4, Roosevelt Road, Taipei, 10617, Taiwan; Department of Public Administration, National Dong Hwa University, Taiwan; Department of Public Management and Policy, Tunghai University, Taiwan</t>
  </si>
  <si>
    <t>In recent years, open government data has become an important movement among government administrations around the world. While there is still limited open data research conducted in East Asia, this study explores the complexity of open data initiatives in Taiwan. In particular, the influential factors and their impacts on open data initiatives are investigated from four perspectives: technology, organization, legislation and policy, and environment. Legislation and policy is found to have the most significant impact while agencies trade; existing regulations and policies act as constraints. The factors residing in organizational and environmental perspectives follow as the secondary impacts. Technological factors also exist but are considered to be relatively more easily resolved with sufficient support. While the identified factors act as determinants to influence government agencies trade; intentions towards open data participation, it is also found that open data is closely related to interagency information sharing, and the two activities in the long term are expected to reinforce to each other iteratively. In addition, practical implications are discussed to provide practitioners with insights. Lastly, the contributions, limitations and potential future research of the current study are listed in the Conclusion section. © Chartered Institute of Library and Information Professionals.</t>
  </si>
  <si>
    <t>Government information; information sharing; open data; open government</t>
  </si>
  <si>
    <t>2-s2.0-84942099992</t>
  </si>
  <si>
    <t>Schroth, O; Pond, E; Campbell, C; Cizek, P; Bohus, S; Sheppard, SRJ</t>
  </si>
  <si>
    <t>Tool or Toy? Virtual Globes in Landscape Planning</t>
  </si>
  <si>
    <t>10.3390/fi3040204</t>
  </si>
  <si>
    <t>[Schroth, Olaf; Pond, Ellen; Campbell, Cam; Cizek, Petr; Bohus, Stephen; Sheppard, Stephen R. J.] Univ British Columbia, Dept Forest Resources Landscape Architecture, CALP, 2321-2260 West Mall, Vancouver, BC V6T 1Z4, Canada</t>
  </si>
  <si>
    <t>Virtual globes, i.e., geobrowsers that integrate multi-scale and temporal data from various sources and are based on a globe metaphor, have developed into serious tools that practitioners and various stakeholders in landscape and community planning have started using. Although these tools originate from Geographic Information Systems (GIS), they have become a different, potentially interactive and public tool set, with their own specific limitations and new opportunities. Expectations regarding their utility as planning and community engagement tools are high, but are tempered by both technical limitations and ethical issues [1,2]. Two grassroots campaigns and a collaborative visioning process, the Kimberley Climate Adaptation Project case study (British Columbia), illustrate and broaden our understanding of the potential benefits and limitations associated with the use of virtual globes in participatory planning initiatives. Based on observations, questionnaires and in-depth interviews with stakeholders and community members using an interactive 3D model of regional climate change vulnerabilities, potential impacts, and possible adaptation and mitigation scenarios in Kimberley, the benefits and limitations of virtual globes as a tool for participatory landscape planning are discussed. The findings suggest that virtual globes can facilitate access to geospatial information, raise awareness, and provide a more representative virtual landscape than static visualizations. However, landscape is not equally representative at all scales, and not all types of users seem to benefit equally from the tool. The risks of misinterpretation can be managed by integrating the application and interpretation of virtual globes into face-to-face planning processes.</t>
  </si>
  <si>
    <t>virtual globes; landscape visualization; open data; Geographic Information Systems; landscape planning; community engagement; scenario planning</t>
  </si>
  <si>
    <t>WOS:000215323000001</t>
  </si>
  <si>
    <t>Halb W., Stocker A., Mayer H., Mülner H., Ademi I.</t>
  </si>
  <si>
    <t>Towards a commercial adoption of linked open data for online content providers</t>
  </si>
  <si>
    <t>10.1145/1839707.1839727</t>
  </si>
  <si>
    <t>Joanneum Research, Institute of Information Systems, Graz, Austria; Know-Center, Inffeldgasse 21a, Graz, Austria</t>
  </si>
  <si>
    <t>Descriptive case studies for a successful commercial adoption of Linked Data are still rare. Little has been said by the Linked Data community concerning the business potential of Linked Data and the challenges lying ahead for all enterprises, intending to use Linked Data in their professional production environments. Motivated from this lack of research and driven by the requirements of commercial content providers, we present a first version of our prototype, aiming to support professional online editors in producing valuable online content, enriched with (multimedia) information from Linked Data sources. We also include a preliminary evaluation of our prototype and a comparison of the prototype against other systems for semantic content enrichement. Though presenting ongoing research, this paper contributes to the current discussion on business aspects related to the provision or consumption of Linked Data. © 2010 ACM.</t>
  </si>
  <si>
    <t>business aspects; commercial adoption; linked data</t>
  </si>
  <si>
    <t>2-s2.0-78249279086</t>
  </si>
  <si>
    <t>Parreiras, FS; Groner, G; Schwabe, D; Silva, FD</t>
  </si>
  <si>
    <t>Towards a Marketplace of Open Source Software Data</t>
  </si>
  <si>
    <t>10.1109/HICSS.2015.439</t>
  </si>
  <si>
    <t>[Parreiras, Fernando Silva] FUMEC Univ, Fac Business Sci, Belo Horizonte, MG, Brazil; [Groener, Gerd] Univ Duisburg Essen, Ruhr Inst Software Technol, Essen, Germany; [Schwabe, Daniel; Silva, Fernando de Freitas] Pontificia Univ Catolica Rio de Janeiro, Dept Informat, Rio de Janeiro, Brazil</t>
  </si>
  <si>
    <t>Development, distribution and use of open source software comprise a market of data (source code, bug reports, documentation, number of downloads, etc.) from projects, developers and users. This large amount of data hampers people to make sense of implicit links between software projects, e.g., dependencies, patterns, licenses. This context raises the question of what techniques and mechanisms can be used to help users and developers to link related pieces of information across software projects. In this paper, we propose a framework for a marketplace enhanced using linked open data (LOD) technology for linking software artifacts within projects as well as across software projects. The marketplace provides the infrastructure for collecting and aggregating software engineering data as well as developing services for mining, statistics, analytics and visualization of software data. Based on cross-linking software artifacts and projects, the marketplace enables developers and users to understand the individual value of components and their relationship to bigger software systems. Improved understanding creates new business opportunities for software companies: users will be able to analyze and compare projects, developers can increase the visibility of their products, and hosts may offer plugins and services over the data to paying customers.</t>
  </si>
  <si>
    <t>semantic web; open source software; linked data</t>
  </si>
  <si>
    <t>WOS:000366264103091</t>
  </si>
  <si>
    <t>Khayyat M., Bannister F.</t>
  </si>
  <si>
    <t>Towards a model for facilitating and enabling co-creation using open government data</t>
  </si>
  <si>
    <t>10.3233/IP-170406</t>
  </si>
  <si>
    <t>Trinity College Dublin, Ireland; King Abdulaziz University, Jeddah, Saudi Arabia</t>
  </si>
  <si>
    <t>In recent years there have been initiatives in many countries which seek to encourage and facilitate co-creation using Open Government Data (OGD). This article describes a research project whose objectives were to investigate the factors that contribute to creating a vibrant co-creation ecosystem built around the use of OGD and to build a model which participants can use as a framework for aiding in co-creation processes. To develop this model multiple case studies are used to investigate the nature of co-creation using OGD in the greater Dublin area. The different dimensions of OGD, as perceived by various stakeholders in co-creation projects, are explored with a view to establishing what facilitates co-creation activities. The stakeholders include the OGD publishers (in this case the four local authorities in the greater Dublin area) and various communities and community groups such as academics, volunteers, voluntary organizations as well as a number of government agencies and commercial organizations. Adopting a modified version of Activity Theory (AT) as a framework, the research uses a wide range of data sources including documents, analysis of web sites, participant observation and semi-structured interviews. Analysis of the latter is carried out using thematic analysis. From these, a model for encouraging, fostering and enabling the development of co-creation projects in local communities is proposed. © 2017 - IOS Press and the authors. All rights reserved.</t>
  </si>
  <si>
    <t>activity theory; co-creation; multiple case study design; Open data; open government data; thematic analysis</t>
  </si>
  <si>
    <t>2-s2.0-85034637031</t>
  </si>
  <si>
    <t>Matheus R., Janssen M.</t>
  </si>
  <si>
    <t>Towards an ambidextrous government: Strategies for balancing exploration and exploitation in open government</t>
  </si>
  <si>
    <t>10.1145/2912160.2912192</t>
  </si>
  <si>
    <t>Delft University of Technology, Jaffalaan 5, Delft, NL-2628 BX, Netherlands</t>
  </si>
  <si>
    <t>Governments are often putting their efforts in the operation and execution of existing services without having the means to innovate. Ambidexterity is the ability to operate existing services and to innovate at the same time Ambidexterity is a concept originating from organizational studies in the private sector and is hardly used in the public sector. The goal of this paper is to identify strategies used by governments to combine exploitation and exploration. Factors influencing ambidexterity were derived from the literature and categorized in political, organizational, technological and economical categories. These factors were used to analyze two case studies. The cases revealed strategies used by government to move from exploitation to exploration. Strategies include providing incentives, like awards and prizes, to involve resources that are external to the government. The strategies can be classified as contextual ambidexterity. © 2016 ACM.</t>
  </si>
  <si>
    <t>Ambidexterity; E-government; Exploitation.; Exploration; Innovation; Open Data; Open Government Accountability; Public Sector; Transparency</t>
  </si>
  <si>
    <t>2-s2.0-84978779879</t>
  </si>
  <si>
    <t>Cifuentes-Silva F., Sifaqui C., Labra-Gayo J.E.</t>
  </si>
  <si>
    <t>Towards an architecture and adoption process for linked data technologies in open government contexts: A case study for the Library of Congress of Chile</t>
  </si>
  <si>
    <t>10.1145/2063518.2063529</t>
  </si>
  <si>
    <t>WESO Research Group, Department of Computer Science, Universidad de Oviedo, Spain; Biblioteca del Congreso Nacional de Chile, Chile</t>
  </si>
  <si>
    <t>The idea of "Web of data"[21] has been widely enhanced by the establishment of Linked Data principles on the Web [5]. The emergence of Linking Open Data Project opens the doors to the concept of Linked Open Data, establishing the basis for publishing open data, usable by anyone on the Web. However, even though the form (Linked Data) and the goal (Web of data) have been formally defined, the definition of a components architecture to support the implementation of such technologies is still fuzzy, as is a methodology of implementation associated with this architecture. The problem is that the definition and methodology together should enable both publishing and maintenance of semantic data in a standardized way for a subset of publishers, namely public administrators. In this paper we describe a first approach to an adoption process of Web Semantic technologies, specifically with regard to tools and methods that enable the publication and maintenance of Linked Open Data within the context of public administration. To this end, we review the related basic concepts, define infrastructure, describe its components and functions, and propose a sequence to be followed. Finally, we present a case of the use of our methodology in the Library of Congress of Chile. © 2011 ACM.</t>
  </si>
  <si>
    <t>linked data; linked open data; open government; RDF; semantic web; semantic web methodology; SPARQL</t>
  </si>
  <si>
    <t>2-s2.0-82055197386</t>
  </si>
  <si>
    <t>Darusalam, Janssen M., Ubacht J.</t>
  </si>
  <si>
    <t>Towards generalized process patterns for detecting corruption within the government using open data</t>
  </si>
  <si>
    <t xml:space="preserve"> a86</t>
  </si>
  <si>
    <t>10.1145/3209281.3209282</t>
  </si>
  <si>
    <t>Governments are seeking for new ways to fight corruption within their own administration. The opening of data has the potential to involve citizens in detecting corruption by providing them the ability to view and analyze data about what is happening within the government. However, how open data can be used to detect corruption is not clear. In this paper general patterns for detecting corruption using open data are derived. The patterns are derived by analyzing a case study of e-Procurement at the local government level in Indonesia. E-procurement activities and the corresponding audit activities were analyzed. The following patterns for detecting corruption using open data were derived; 1) storing and opening documents, 2) cross-data comparison, 3) four-eyes-principles, 4) segregation of duties, 5) authorization, and 6) publishing application controls. Data about the activities and structure of the administrative processes should be opened to allow the public to scrutinize whether the process has implemented preventive and detective controls following the process patterns derived in this research. Furthermore, data should be opened about all phases of the administrative processes to enable the involvement of the public and use their 'many eyes' for detecting corruption. © 2018 Association for Computing Machinery.</t>
  </si>
  <si>
    <t>Citizen participation; Corruption; E-Government; E-Procurement; Internal control; Open data; Patterns; Process patterns</t>
  </si>
  <si>
    <t>2-s2.0-85049048160</t>
  </si>
  <si>
    <t>Burégio V., Brito K., Rosa N., Neto M., Garcia V., Meira S.</t>
  </si>
  <si>
    <t>Towards government as a social machine</t>
  </si>
  <si>
    <t>10.1145/2740908.2743976</t>
  </si>
  <si>
    <t>CIn-UFPE, Informatics Center-Federal University of Pernambuco, Recife-PE, Brazil; INES, National Institute of Science and Technology for Software Engineering, Brazil; DEINFO, Federal Rural University of Pernambuco, Recife-PE, Brazil</t>
  </si>
  <si>
    <t>Government initiatives to open data to the public are becoming increasingly popular every day. The vast amount of data made available by government organizations yields interesting opportunities and challenges - both socially and technically. In this paper, we propose a social machine-oriented architecture as a way to extend the power of open data and create the basis to derive government as a social machine (Gov-SM). The proposed Gov-SM combines principles from existing architectural patterns and provides a platform of specialized APIs to enable the creation of several other social-technical systems on top of it. Based on some implementation experiences, we believe that deriving government as a social machine can, in more than one sense, collaborate to fully integrate users, developers and crowd in order to participate in and solve a multitude of governmental issues and policy.</t>
  </si>
  <si>
    <t>Open Government; Social Machines; Web Platforms</t>
  </si>
  <si>
    <t>2-s2.0-84968561471</t>
  </si>
  <si>
    <t>Kacem A., Belkaroui R., Jemal D., Ghorbel H., Faiz R., Abid I.H.</t>
  </si>
  <si>
    <t>Towards improving e-Government services using social media-based citizen's profile investigation</t>
  </si>
  <si>
    <t>10.1145/2910019.2910029</t>
  </si>
  <si>
    <t>LARODEC, ISG-IRIT, Toulouse Tunis University, Tunisia; Université Paul Sabatier, France; LARODEC, ISG-LINA, Nantes Tunis University, Tunisia; Université de Nantes, France; LARODEC, ISG, Tunis University, Tunisia; LARODEC, IHEC Carthage, Carthage University, Tunisia; Business School IAE de Nice, Sophia Antipolis University, France</t>
  </si>
  <si>
    <t>Governments are making considerable efforts in order to enhance citizens' participation in their decision-making and policy processes. In order to understand the citizens' needs, the decision makers need to know more about citizens' behaviors, preferences and ability to use e-government online services. Recently, social media represents a strategic opportunity that can help governments to become more transparent by providing citizens with better services and enhancing information's access in a way that makes them more involved. In this paper, we propose a new conceptual framework that investigates users and communities' profiles based on social media. The aim of this paper is to explore the social citizens' profiles in order to improve and adapt public services, decision making, information sharing, transparency and collaboration enhancing.to the individual's current and relevant needs. © 2016 ACM.</t>
  </si>
  <si>
    <t>Big data; E-government; Open data; Recommendation; Social media; User profile</t>
  </si>
  <si>
    <t>2-s2.0-84976351640</t>
  </si>
  <si>
    <t>Towards open development: Leveraging open data to improve the planning and coordination of international aid</t>
  </si>
  <si>
    <t>10.1016/j.giq.2013.04.001</t>
  </si>
  <si>
    <t>University of Maryland, 109 Bent Twig Ln, Gaithersburg, MD 20878, United States</t>
  </si>
  <si>
    <t>The purpose of this article is to examine how aid agencies are strategically leveraging open data to improve the effectiveness of aid. Recognizing the vital role of information in international development, aid agencies have eagerly begun to adopt the tools of Open Government within the context of development (i.e. "Open Development"). Examining this trend, the author finds much scope for open data to support the development community's commitment to improving the effectiveness of aid by adopting a more systematic, coherent, and strategic approach to aid delivery (known as the "aid effectiveness" agenda). An investigation of the current state of the art finds that open data has made significant contributions towards realizing this more integrated vision of aid delivery, but that much of open data's potential remains unexplored. In particular, the use of open data is still largely focused on supporting after-the-fact reporting functions, overlooking its potential to enable integrated strategic planning and improved coordination across the full spectrum of development actors. © 2013 Elsevier Inc.</t>
  </si>
  <si>
    <t>Aid effectiveness; Integrated planning; International development; Open data; Open Development; Open Government; Transparency</t>
  </si>
  <si>
    <t>2-s2.0-84890233812</t>
  </si>
  <si>
    <t>Iemma R.</t>
  </si>
  <si>
    <t>Towards personal data services: A view on some enabling factors</t>
  </si>
  <si>
    <t>10.1504/IJEG.2016.076690</t>
  </si>
  <si>
    <t>Nexa Center for Internet and Society (DAUIN), Politecnico di Torino, Corso Duca degli Abruzzi 24, Torino, 10129, Italy</t>
  </si>
  <si>
    <t>Data are increasingly considered the fuel of our economies. However, only a small share of organisations, including governments, are in the position of collecting and analysing large amounts of data. Emerging models allow individuals to reconstruct their digital footprint and benefit from customised services based on personal data. For instance, smart disclosure is defined as "the timely release of complex information and data in standardised, machine readable formats in ways that enable consumers to make informed decisions". In this paper, we compare data access trends enabled or directly promoted by governments and describe examples of personal data services based on smart disclosure initiatives, in particular green button in the USA, applied to energy consumption. In light of the analysis, we identify five enabling factors for the further creation and adoption of personal data services: Trusted architectures, data interoperability, friendly regulation, market incentives and availability of complementary open data by governments. © 2016 Inderscience Enterprises Ltd.</t>
  </si>
  <si>
    <t>Blue button; Consumer protection; E-government; Green button; MyData; Open data; Open government; Personal data services; Public sector information; Smart disclosure</t>
  </si>
  <si>
    <t>2-s2.0-84971425206</t>
  </si>
  <si>
    <t>Valja M., Ladhe T.</t>
  </si>
  <si>
    <t>Towards smart city marketplace at the example of stockholm</t>
  </si>
  <si>
    <t>2015-March</t>
  </si>
  <si>
    <t>10.1109/HICSS.2015.285</t>
  </si>
  <si>
    <t>KTH Royal Institute of Technology, Stockholm, Sweden; Stockholm University, Stockholm, Sweden</t>
  </si>
  <si>
    <t>The authors in this paper argue that for cities to meet their smart city goals much more is needed than just top down solutions, or open city data. The authors suggest that a city aiming for future smartness should engage the citizens, the entrepreneurs and innovators of that city, in the creation of smart solutions via the platform that is, for the sake of argument in this paper, called 'The Smart City Marketplace'. The authors find that the platform fills a technological gap by allowing simplified business experimentation and mixing public data with private data, while providing support for the new type of knowledge based economy. For this platform, ideas have been drawn from interviews and workshops in Stockholm, and researchers in areas such as open innovation, platform strategy and smart cities. © 2015 IEEE.</t>
  </si>
  <si>
    <t>Platforms; Smart cities</t>
  </si>
  <si>
    <t>2-s2.0-84944224210</t>
  </si>
  <si>
    <t>Biffi G.C., Nunes E.P.S., Maciel C.</t>
  </si>
  <si>
    <t>TRADIN: A method for transparent, dynamic and integrated publication of information</t>
  </si>
  <si>
    <t>10.1145/3085228.3085308</t>
  </si>
  <si>
    <t>Tradin.org, Av. República do Lbano, Cuiabá/MT, 1798, Brazil; Instituto de Computação (IC), Laboratório de Ambientes Virtuais Interativos (LAVI), Universidade Federal de Mato Grosso (UFMT), Av. Fernando Corrêa da Costa, Cuiabá/MT, 2367, Brazil</t>
  </si>
  <si>
    <t>Government transparency has been a growing priority in the public sector. However, we observe that academic literature presents limitations in publishing information that considers citizen's interests, can be reused, is frequently updated, follows laws and principles of open data, and provides a collaborative environment in which society can participate. In this scenario, this article presents the TRADIN (Transparent, Dynamic and Integrated Publication of Information) Method, which integrates multiple sources of government agencies internal information systems, so as to provide open data transparently, quickly and safely. In order to measure the reach and efficiency of the method and thus validate it, we carried out experiments with prospective scenarios. These experiments allowed us to validate the method in relation to data integration and dynamism. The results were satisfactory and met our objectives. The TRADIN method was thus established as an alternative intermediary with high scalability for information exchange, not only among government agencies and society, but also for information exchange between several websites. © 2017 ACM.</t>
  </si>
  <si>
    <t>Publication of information; TRADIN method; Transparency</t>
  </si>
  <si>
    <t>2-s2.0-85023605340</t>
  </si>
  <si>
    <t>10.1108/TG-01-2015-0002</t>
  </si>
  <si>
    <t>Klaus L.C.O.</t>
  </si>
  <si>
    <t>Transforming armed forces through military transparency: Open government challenges in a world of secrecy</t>
  </si>
  <si>
    <t>Governmental Public Relations Department, College of Communication and Arts (ECA/USP), University of São Paulo, São Paulo, Brazil</t>
  </si>
  <si>
    <t>Purpose – After discussing recent academic attempts to assess the status of worldwide military transparency and accountability in nations which adopted open governance paradigms, this paper tries to show that such countries allegedly committed to democracy and open data should coherently fight for military transparency and citizen inclusion in the governance process, avoiding the prevalence of military secrecy over military transparency. The most important contribution of the paper is discussing the lack of military transparency, until now taken for granted as a traditional armed forces ’informal right, and proposing concrete definitions of military transparency and secrecy within the context of the open government partnership. In addition to the definitions, an exploratory model of how military accountability can affect military transparency has been suggested. Design/methodology/approach – For the proposed endeavour, first a description on the context of open governance where the involved public defence sector is inserted is given. Second, notions of military transparency and secrecy are proposed. Finally, the paper discusses when military secrecy could be granted and what it means for military information to be unjustifiably kept secret. At the end, the urge of the citizen involvement to open the still insulated military governance systems is highlighted. Findings – This paper proposes notions of military secrecy and military transparency and suggests the second term as a broader notion which includes the first. This paper also indirectly identifies the conditions for the inadmissibility of military secrecy and calls attention to the bad externalities of unjustifiably holding public information back. Research limitations/implications – The consideration of the proposed notions of military secrecy and military transparency could minimize the traditional excuse of military confidentiality that armed forces worldwide tend to not to convey public information to the public while making military accountability perfectly possible without overexposing its strategies regarding national defence. Practical implications – Providing armed forces and citizens with concrete definitions of military secrecy and military transparency could not only help military institutions to develop a sincere transparency policy based on open government terms, but it could also guide interested media and citizens with their control and oversight tasks by establishing clear limits for alleged secrecy while releasing the borders for military transparency. Social implications – The suggested approach for military transparency and secrecy is not only adequate to the globalized strategy of open governance but also mainly a way to finally reward citizens’ often misused and manipulated trust. Originality/value – It is the first attempt of an academic definition for military secrecy and military transparency taking into consideration the open government terms and aiming at improving military accountability. © 2016, © Emerald Group Publishing Limited.</t>
  </si>
  <si>
    <t>Military accountability; Military secrecy; Military transparency; Open government; Transforming armed forces</t>
  </si>
  <si>
    <t>2-s2.0-84961575334</t>
  </si>
  <si>
    <t>Berrio-Zapata C., Santana R.C.G.</t>
  </si>
  <si>
    <t>Transparency and open data in the classroom: A pedagogical exercise to construct civic awareness about access to public digital data in Brazil</t>
  </si>
  <si>
    <t>10.1504/IJEG.2015.074330</t>
  </si>
  <si>
    <t>Postgraduate Programme in Information Science PGCin, Centro de Ciências da Educação CCE, Universidade Federal de Santa Catarina UFSC, Campus Universitário, s/n., Bairro: Trindade, CEP, Florianópolis, Santa Catarina, 88.040-900, Brazil; Postgraduate Programme in Information Science PGCI, Faculdade de Filosofia e Ciências FFC, Universidade Estadual Paulista UNESP, Campus Universitário Marília, Av. Hygino Muzzi Filho 737, Bairro: Mirante, CEP, Marília, São Paulo, 17.525-000, Brazil</t>
  </si>
  <si>
    <t>This paper presents the pedagogical experience of the open data administration course whose acronym in Portuguese is 'ATADA', at UNESP, Brazil. After some theoretical explanations about data transparency limitations in the day-to-day of the citizen, we present this experience based in Paulo Freire's Pedagogy of Autonomy. Brazilians seem not to have yet a clear perspective on this topic, or the necessary awareness to test the real existence of transparency and openness in their life. ATADA course was designed to introduce students in the field using participatory action research (PAR), creating research communities. In doing so, ATADA research communities reviewed 19 cases of Public Data into Brazilian e-government sites. The results of the two first versions of ATADA, developed in 2011 and 2012, are presented as well as two concepts produced to describe our findings regarding open access and data transparency: the 'minimum legal bureaucratic template' and 'data opacity'. Copyright © 2015 Inderscience Enterprises Ltd.</t>
  </si>
  <si>
    <t>E-government; E-literacy; I-literacy; ICT; Information and communication technologies; Open data; PAR; Participatory action research; Paulo Freire; Transparency</t>
  </si>
  <si>
    <t>2-s2.0-84955611682</t>
  </si>
  <si>
    <t>Corrêa A.S., de Paula E.C., Corrêa P.L.P., da Silva F.S.C.</t>
  </si>
  <si>
    <t>Transparency and open government data: A wide national assessment of data openness in Brazilian local governments</t>
  </si>
  <si>
    <t>10.1108/TG-12-2015-0052</t>
  </si>
  <si>
    <t>Department of Computer Engineering, University of Sao Paulo, Sao Paulo, Brazil; Informatics School, Instituto Federal de Educação, Ciência e Tecnologia de São Paulo, Campinas, Brazil; Institute of Mathematics and Statistics, University of Sao Paulo, Sao Paulo, Brazil</t>
  </si>
  <si>
    <t>Purpose: This paper aims to identify and to understand how current data portals comply with open government data (OGD) principles in the context of Brazilian local government. Design/methodology/approach: In this paper, we assessed a sample of 561 municipalities from a universe of interest of 3,052 ones expected to disclose information using the internet. As part of our methodology, the authors analyzed the required items for active disclosure and the technical requirements, all enforced by Brazilian law and close to OGD principles which are the focus of analysis of the authors. Findings: The findings generally show the vast majority of assessed data portals did not comply with the basic requirements stated by national law, consequently not complying with OGD principles, and prevent society from benefiting from government data openness. The authors also found arguments that the national law should explicitly reproduce OGD principles, as they demonstrate clearer understanding about the global context of open data. Originality/value: The contributions of this work can be used to plan public data openness actions over the internet and envision effective accountability and public participation with clearer legislation and with the effective implementation of OGD principles in data portals. © 2017, © Emerald Publishing Limited.</t>
  </si>
  <si>
    <t>Assessment; Data portals; Local government; Municipality; OGD; Open government data</t>
  </si>
  <si>
    <t>2-s2.0-85018686752</t>
  </si>
  <si>
    <t>Brunswicker S., Jensen B., Song Z., Majchrzak A.</t>
  </si>
  <si>
    <t>Transparency as design choice of open data contests</t>
  </si>
  <si>
    <t>Journal of the Association for Information Science and Technology</t>
  </si>
  <si>
    <t>10.1002/asi.24033</t>
  </si>
  <si>
    <t>Research Center for Open Digital Innovation (RCODI), Purdue University, 516 Northwestern Ave, West Lafayette, IN  47907, United States; Marshall School of Business, University of Southern California (USC), Los Angeles, CA, United States</t>
  </si>
  <si>
    <t>Open data contests have become popular virtual events that motivate civic hackers to design high performing software applications that are useful and useable for citizens. However, such contests stir up controversy among scholars and practitioners about the role of transparency, or more specifically, the unrestricted access and observability of the applications submitted throughout the contest. In one view, transparency may reduce performance because it causes excessive replication, whereas another view argues that transparency can encourage novel forms of reuse, namely recombination. This article proposes a new perspective towards transparency as a design choice in open data contest architectures. We introduce a 2-dimensional view towards transparency, defined as observability of information about each submitted (a) solution (how it works) and its (b) performance (how high it scores). We design a sociotechnical contest architecture that jointly affords both transparency dimensions, and evaluate it in the field during a 21-day contest involving 28 participants. The results suggest that the joint instantiation of both transparency dimensions increases performance by triggering different kinds of recombination. Findings advance literature on sociotechnical architectures for civic design. Furthermore, they guide practitioners in implementing open data contests and balancing the tension between individual versus collective benefits. © 2018 ASIS&amp;T</t>
  </si>
  <si>
    <t>2-s2.0-85050731476</t>
  </si>
  <si>
    <t>Janssen M., Matheus R., Longo J., Weerakkody V.</t>
  </si>
  <si>
    <t>Transparency-by-design as a foundation for open government</t>
  </si>
  <si>
    <t>10.1108/TG-02-2017-0015</t>
  </si>
  <si>
    <t>Faculty of Technology, Policy and Management, Delft University of Technology, Delft, Netherlands; Johnson Shoyama Graduate School of Public Policy, University of Regina, Regina, Canada; Brunel Business School, Brunel University, London, United Kingdom</t>
  </si>
  <si>
    <t>Purpose: Many governments are working toward a vision of government-wide transformation that strives to achieve an open, transparent and accountable government while providing responsive services. The purpose of this paper is to clarify the concept of transparency-by-design to advance open government. Design/methodology/approach: The opening of data, the deployment of tools and instruments to engage the public, collaboration among public organizations and between governments and the public are important drivers for open government. The authors review transparency-by-design concepts. Findings: To successfully achieve open government, fundamental changes in practice and new research on governments as open systems are needed. In particular, the creation of “transparency-by-design” is a key aspect in which transparency is a key system development requirement, and the systems ensure that data are disclosed to the public for creating transparency. Research limitations/implications: Although transparency-by-design is an intuitive concept, more research is needed in what constitutes information and communication technology-mediated transparency and how it can be realized. Practical implications: Governments should embrace transparency-by-design to open more data sets and come closer to achieving open government. Originality/value: Transparency-by-design is a new concept that has not given any attention yet in the literature. © 2017, © Emerald Publishing Limited.</t>
  </si>
  <si>
    <t>Data; Democracy; e-government; Open data; Open government; Transparency</t>
  </si>
  <si>
    <t>2-s2.0-85018683026</t>
  </si>
  <si>
    <t>Gerunov A.</t>
  </si>
  <si>
    <t>Understanding Open Data Policy: Evidence from Bulgaria</t>
  </si>
  <si>
    <t>10.1080/01900692.2016.1186178</t>
  </si>
  <si>
    <t>Sofia University “St. Kliment Ohridski,”, Sofia, Bulgaria</t>
  </si>
  <si>
    <t>This paper provides an overview of Bulgaria’s policy on open data by using the framework of a novel Open Data stage model, showing that the country is still at the first stage of opening data. We also present a detailed overview of the data landscape of the public sector in the country and outline the first milestones and successes in its efforts to publish some of that data for reuse. A complete data audit reveals persistent technological and cultural barriers to publishing public sector information but also outlines the potential of doing so. The paper summarizes the limited knowledge about the actual benefits of open data and proposes moving beyond anecdotal evidence and usage metrics toward a more complete impact evaluation. © 2017 Taylor &amp; Francis Group, LLC.</t>
  </si>
  <si>
    <t>data audit; OGD; Open data in Bulgaria; open data policy</t>
  </si>
  <si>
    <t>2-s2.0-84978708886</t>
  </si>
  <si>
    <t>Sayogo D.S., Pardo T.A.</t>
  </si>
  <si>
    <t>Understanding smart data disclosure policy success: The case of Green Button</t>
  </si>
  <si>
    <t>10.1145/2479724.2479737</t>
  </si>
  <si>
    <t>Center for Technology in Government, University at Albany, SUNY, United States</t>
  </si>
  <si>
    <t>Open data policies are expected to promote innovations that stimulate social, political and economic change. In pursuit of innovation potential, open data has expanded to wider environment involving government, business and citizens. The US government recently launched such collaboration through a smart data policy supporting energy efficiency called Green Button. This paper explores the implementation of Green Button and identifies motivations and success factors facilitating successful collaboration between public and private organizations to support smart disclosure policy. Analyzing qualitative data from semi-structured interviews with experts involved in Green Button initiation and implementation, this paper presents some key findings. The success of Green Button can be attributed to the interaction between internal and external factors. The external factors consist of both market and non-market drivers: economic factors, technology related factors, regulatory contexts and policy incentives, and some factors that stimulate imitative behavior among the adopters. The external factors create the necessary institutional environment for the Green Button implementation. On the other hand, the acceptance and adoption of Green Button itself is influenced by the fit of Green Button capability to the strategic mission of energy and utility companies in providing energy efficiency programs. We also identify the different roles of government during the different stages of Green Button implementation. Copyright 2013 ACM.</t>
  </si>
  <si>
    <t>Energy efficiency; Green Button; Innovation; Open data; Smart disclosure</t>
  </si>
  <si>
    <t>2-s2.0-84880537480</t>
  </si>
  <si>
    <t>Thorsby J., Stowers G.N.L., Wolslegel K., Tumbuan E.</t>
  </si>
  <si>
    <t>Understanding the content and features of open data portals in American cities</t>
  </si>
  <si>
    <t>10.1016/j.giq.2016.07.001</t>
  </si>
  <si>
    <t>Public Administration Program, School of Public Affairs and Civic Engagement, San Francisco State University, Downtown Campus, Suite 679, 835 Market Street, San Francisco, CA  94103, United States</t>
  </si>
  <si>
    <t>In this paper, we present the results of research on features and content of open data portals in American cities. Five scales are developed to categorize and describe these portals: the Open Data Portal Index (ODPI), Data Content Index (DCI), a compilation of the two (Overall Index), the Number of Datasets and Number of Datasets per 100,000. Regression models explaining variation between cities on these scales indicate city population as an important influence, along with participation in a regional consortium. More variation could be explained in the number of datasets model (79.8%) than in any other model. Overall, results indicate portals are in a very early stage of development and need a great deal of work to improve user help and analysis features as well as inclusion of features to help citizens understand the data, such as more charting and analysis. © 2016</t>
  </si>
  <si>
    <t>Civic technology; Data portals; Open data; Open data portals; Open government</t>
  </si>
  <si>
    <t>2-s2.0-84998980860</t>
  </si>
  <si>
    <t>Understanding transparency of government from a Nordic perspective: open government and open data movement as a multidimensional collaborative phenomenon in Sweden</t>
  </si>
  <si>
    <t>Journal of Global Information Technology Management</t>
  </si>
  <si>
    <t>10.1080/1097198X.2017.1388696</t>
  </si>
  <si>
    <t>CSc in Political Sciences, Eurasian Humanitarian Institute, Astana, Kazakhstan</t>
  </si>
  <si>
    <t>As the historical homeland of the first freedom of information law, Sweden is universally well-known for its centuries-long traditions of government transparency and respect for individual freedoms and liberties that have been deeply rooted in public mentality of people since medieval times. Today, this nation is also emerging as a global leader in advancing open data phenomena, launching an extremely wide range of public platforms in the sphere. In this respect, this article is mostly presented as a policy review of the open data movement in this Nordic state through the prism of its traditional inclination toward philosophy of open government, open economy, open source software, open science, and even pirate politics. In an attempt to understand a highly context dependable and truly multidimensional nature of the phenomena, the research analyzes various political and socioeconomic backgrounds of the open data movement, tracing interesting patterns and promising networking trends that could be observed today in the communication between its key stakeholders and demonstrating in an intrinsically empirical and illustrative manner how its fundamental pillars such as civic engagement, direct participation and public-private partnerships are exactly promoted within one given society. © 2017 Maxat Kassen © 2017 Maxat Kassen.</t>
  </si>
  <si>
    <t>challenges; collaboration; context; drivers; lessons; Nordic perspective; Open data; policy recommendations; stakeholders; Sweden; transparency of government</t>
  </si>
  <si>
    <t>2-s2.0-85042881006</t>
  </si>
  <si>
    <t>Choi B.-Y., Zaman R., Al-Mansoori M.K., Albishri A.A.</t>
  </si>
  <si>
    <t>Understanding what residents ask cities: Open data 311 call analysis and future directions</t>
  </si>
  <si>
    <t xml:space="preserve"> a10</t>
  </si>
  <si>
    <t>10.1145/3170521.3170531</t>
  </si>
  <si>
    <t>University of Missouri - Kansas City, Kansas City, MO, United States</t>
  </si>
  <si>
    <t>311 call service allows community residents to provide feedback to their municipal governments in North America on non-emergent matters. Though it has not long been since it is adopted in cities, the service has been significantly and dynamically evolved in its capacity, mode of operation and its impact on city operations and residents. We developed an online analysis platform and conducted various analyses and comparisons across cities. We present the commonalities and disparities of cities in the residents' reports and discuss changes its access modes and privacy issues. The developed tool would enhance and maximize the municipal operations. We plan to extend the platform through feedbacks from municipal governments. © 2018 Association for Computing Machinery.</t>
  </si>
  <si>
    <t>311 reports; Open data; Smart cities</t>
  </si>
  <si>
    <t>2-s2.0-85045753307</t>
  </si>
  <si>
    <t>Gentschen Felde N., Fraume M.C.M., Heikkurinen M., Kranzlmüller D., Serje J.</t>
  </si>
  <si>
    <t>UNISDR global assessment report - Current and emerging data and compute challenges</t>
  </si>
  <si>
    <t>10.1007/978-3-319-89935-0_26</t>
  </si>
  <si>
    <t>Ludwig-Maximilians-Universität München (LMU), Munich, Germany; The United Nations Office for Disaster Risk Reduction (UNISDR), Geneva, Switzerland; Leibniz Supercomputing Centre of the Bavarian Academy of Sciences and Humanities, Garching bei Münich, Germany</t>
  </si>
  <si>
    <t>This paper discusses the data and compute challenges of the global collaboration producing the UNISDR Global Assessment Report on Disaster Risk Reduction. The assessment produces estimates – such as the “Probable Maximum Loss” – of the annual disaster losses due to natural hazards. The data is produced by multi-disciplinary teams in different organisations and countries that need to manage their compute and data challenges in a coherent and consistent manner. The compute challenge can be broken down into two phases: hazard modelling and loss calculation. The modelling is based on production of datasets describing flood, earthquake, storm etc. scenarios, typically thousands or tens of thousands scenarios per country. Transferring these datasets for the loss calculation presents a challenge – already at the current resolution used in the simulations. The loss calculation analyses the likely impact of these scenarios based on the location of the population and assets, and the risk reduction mechanisms (such as early warning systems or zoning regulations) in place. As the loss calculation is the final stage in the production of the assessment report, the algorithms were optimised to minimise risks of delays. This also paves the way for a more dynamic assessment approach, allowing refining national or regional analysis “on demand”. The most obvious driver of the future compute and data challenges will be the increased spatial resolution of the assessment that is needed to more accurately reflect the impact of natural disasters. However, the changes in the production model mentioned above and changing policy frameworks will also play a role. In parallel to these developments, aligning the current community engagement approaches (such as the open data portal) with the internal data management practices holds considerable promise for further improvements. © IFIP International Federation for Information Processing 2017 Published by Springer International Publishing AG 2017. All rights reserved.</t>
  </si>
  <si>
    <t>Disaster risk; Distributed data management; Hazard and loss modelling; Probabilistic modelling</t>
  </si>
  <si>
    <t>2-s2.0-85046362063</t>
  </si>
  <si>
    <t>Osagie E., Waqar M., Adebayo S., Stasiewicz A., Porwol L., Ojo A.</t>
  </si>
  <si>
    <t>Usability evaluation of an open data platform</t>
  </si>
  <si>
    <t>10.1145/3085228.3085315</t>
  </si>
  <si>
    <t>Despite the rapid proliferation of open data platforms, the accessibility and ease of use of data portals is low. This factor prevents citizens and civil society organizations from exploiting open data for their goals. The poor usability of current generation of open data platforms could be attributed to the fact that these platforms were not designed for non-Technical users. They are typically software products developed "by programmers for programmers or technical users". Consequently, while reports about innovative use of open data by software developers and start-ups are common, there are very few reports about successful public use of open data to tackle concrete societal challenges. This paper provides the results and lessons learnt from the usability evaluation of the second alpha release of a next generation open data platform designed explicitly to support non-Technical users. A scenario involving a transportation challenge in Dublin City was employed as the context for the evaluation of the platform. Findings provide some empirical basis for identifying important user interface design considerations, patterns for highly usable open data platforms and considerations for open data policy. ©2017 Association for Computing Machinery.</t>
  </si>
  <si>
    <t>Open data; Route-To-pa platform; Usable open data platform</t>
  </si>
  <si>
    <t>2-s2.0-85023629989</t>
  </si>
  <si>
    <t>10.1108/AJIM-02-2018-0026</t>
  </si>
  <si>
    <t>Máchová R., Hub M., Lnenicka M.</t>
  </si>
  <si>
    <t>Usability evaluation of open data portals: Evaluating data discoverability, accessibility, and reusability from a stakeholders’ perspective</t>
  </si>
  <si>
    <t>Faculty of Economics and Administration, University of Pardubice, Pardubice, Czech Republic</t>
  </si>
  <si>
    <t>Purpose: The purpose of this paper is to conduct a usability evaluation of governmental data portals and provide a list of best practices for improving stakeholders’ ability to discover, access, and reuse of these online information sources. Design/methodology/approach: The developed methodology was based on the comprehensive literature review that resulted in a benchmarking framework of the most important criteria. A usability testing method was then applied with accordance to unique requirements of open data portals. This approach was demonstrated by using of a case study. Findings: The main found weakness was a lack of support for active engagement of stakeholders. The list of best practices was introduced to improve the quality of these portals. This should help to improve the discoverability and facilitate the access to data sets in order to increase their reuse by stakeholders. Social implications: The creation of appropriate open data portals aims to fulfill the principles of open government, i.e., to promote transparency and openness through the publication of government data, enhance the accountability of public officials and encourage public participation, collaboration, and cooperation of involved stakeholders. Originality/value: This paper proposed a new approach for the usability evaluation of open data portals on national level from an ordinary citizen’s point of view and provided important insights on improving their quality regarding data discoverability, accessibility, and reusability. © 2018, Emerald Publishing Limited.</t>
  </si>
  <si>
    <t>Benchmarking framework; Best practices; Case study; Engagement of stakeholders; Open data portals; Usability evaluation</t>
  </si>
  <si>
    <t>2-s2.0-85047430982</t>
  </si>
  <si>
    <t>Usage by stakeholders as the objective of "transparency-by-design" in open government data Case study of Sri Lanka's open data initiative</t>
  </si>
  <si>
    <t>Purpose - While "transparency-by-design" serves as the antecedent of any Open Government Data (OGD) initiative (Janssen et al., 2017), its logical objective would be the extent to which data "usage" is facilitated. This paper aims to underscore the significance, drivers and barriers to ensure "usage" of data sets conceding that re-use of data sets is one of the key objectives of any OGD initiative. Design/methodology/approach - With a documentary analysis approach, the OGD initiative of Sri Lanka is investigated for the present purpose. Furthermore, the theoretical model of citizen engagement in OGD suggested by Sieber and Johnson (2015) is being referred to appreciate the extent to which the usage of data sets is facilitated via the OGD platform. Findings - There are drivers as well as barriers as far as facilitating the usage of the data sets in the Sri Lankan OGD initiative is concerned. For instance, some of the drivers are the provision of suggesting data sets or the possibility of referring to data sets which are historical in nature. However, there are countless barriers to usage than the drivers. For instance, there is absence of metadata in the data sets; the data sets are not updated regularly; there are historical data; the formats of the data sets are limited in nature and are not user-friendly; there is no facility of conducting data visualization or analytics, and there is no collaborative approach towards building further the OGD initiative. Research limitations/implications - As only one case study is probed in the paper, further research is warranted to undertake a comparative approach by taking two or more case studies into consideration. Practical implications - This study holds relevance for Sri Lankan Government and other stakeholders (policy makers, citizens, developers and the like) so far as furthering of user engagement in OGD initiative is concerned. Social implications - Facilitating more usage by citizens would increase their engagement, and they might derive value out of the data sets. At the same time, the government's objective of ensuring increased usage of the data sets would be better realized. Originality/value - "Transparency-by-design" approach had its focus on the publishing phase of OGD, and this paper seeks to provide its logical conclusion by emphasizing upon "usage by stakeholders" because by opening data sets, the government has the target to ensure that these open data sets are being used and reused. Therefore, it is the outcome which is being discussed with the support of a case study set in the background of Sri Lanka's Open Data initiative. Besides, this is the first study which probes the OGD initiatives of Sri Lanka - therein lies the major contribution of the study.</t>
  </si>
  <si>
    <t>Sri Lanka; Engagement; Transparency; Open government data; Citizen engagement; Usage by stakeholders</t>
  </si>
  <si>
    <t>WOS:000427177000008</t>
  </si>
  <si>
    <t>Cordeiro K.D.F., Marino T., Campos M.L.M., Borges M.R.S.</t>
  </si>
  <si>
    <t>Use of Linked Data in the design of information infrastructure for collaborative emergency management system</t>
  </si>
  <si>
    <t>Proceedings of the 2011 15th International Conference on Computer Supported Cooperative Work in Design, CSCWD 2011</t>
  </si>
  <si>
    <t>10.1109/CSCWD.2011.5960204</t>
  </si>
  <si>
    <t>Graduate Program in Informatics, Instituto de Matemática and Ncleo de Computaçado Eletrnica, Universidade Federal Do Rio de Janeiro, Brazil</t>
  </si>
  <si>
    <t>The evolution of communication channels and social networks proliferation through the web are inspiring and enabling the construction of collaborative environments. This article proposes an architecture of processes that aims to identify information responsibilities within a general emergency scenario, considering a new way of data provenance: citizens and government agencies. Citizens, who experience as victims a chaotic scenario, can also act as collaborators, providing relevant and useful information for the decision-making process. Today, they already do this informally, sharing public interest information through social networks, such as the Tweeter. The architecture also provides procedures for treating reliability and credibility of the information, provided by the so-called anonymous officials, subjecting it to a filtering and verification process. The heterogeneity of information formats is a well-known problem that affects organizations and communities that wants to access public data. The architecture includes a Linked Open Data (LOD) approach for acquisition and integration of data maintained by government agencies that adopt different publishing standards. A solution to this problem is of particular importance to emergency response organizations that need access to all information available to better respond to disasters and crisis. © 2011 IEEE.</t>
  </si>
  <si>
    <t>Collaborative Decision Making; Emergency Management; Linked Open Data</t>
  </si>
  <si>
    <t>2-s2.0-80052203925</t>
  </si>
  <si>
    <t>Alryalat M.A.A., Rana N.P., Sahu G.P., Dwivedi Y.K., Tajvidi M.</t>
  </si>
  <si>
    <t>Use of social media in citizen-centric electronic government services: A literature analysis</t>
  </si>
  <si>
    <t>10.4018/IJEGR.2017070104</t>
  </si>
  <si>
    <t>Al-Balqa' Applied University, Salt, Jordan; School of Management, Swansea University Bay Campus, Swansea, United Kingdom; Department of Management and Systems, Motilal Nehru National Institute of Technology, Allahabad, India</t>
  </si>
  <si>
    <t>This article undertakes a literature review on such articles on social media and citizen-centric e-government services. This research uses 139 articles to perform the intended literature review. The keywords analysis of these articles indicates that Web 2.0, participation and open government/ open data were some of the frequently used keywords in addition to the two major themes of e-government and social media on which all the articles were searched for. The analysis of research methods indicated that majority of the studies were analytical, conceptual, descriptive, or theoretical in nature. The theoretical analysis however indicated that there is a lack of theory-based research in this area. The review of literature indicated that research themes such as electronic participation, engagement, transparency, communication/interaction, trust, security and collaboration are some of the most frequently used categories under this area of research. A research framework has also been proposed from the key themes emerging from the review. © Copyright 2017, IGI Global.</t>
  </si>
  <si>
    <t>E-Government; Electronic Government; Engagement; Framework; Literature Review; Participation; Social Media</t>
  </si>
  <si>
    <t>2-s2.0-85033407531</t>
  </si>
  <si>
    <t>Zaveri A., Kontokostas D., Sherif M.A., Bühmann L., Morsey M., Auer S., Lehmann J.</t>
  </si>
  <si>
    <t>User-driven quality evaluation of DBpedia</t>
  </si>
  <si>
    <t>10.1145/2506182.2506195</t>
  </si>
  <si>
    <t>AKSW/BIS, Universität Leipzig, PO Box 100920, 04009 Leipzig, Germany; CS/EIS, Universität Bonn, Römerstra 164, 53117 Bonn, Germany</t>
  </si>
  <si>
    <t>Linked Open Data (LOD) comprises of an unprecedented volume of structured datasets on the Web. However, these datasets are of varying quality ranging from extensively curated datasets to crowdsourced and even extracted data of relatively low quality. We present a methodology for assessing the quality of linked data resources, which comprises of a manual and a semi-automatic process. The first phase includes the detection of common quality problems and their representation in a quality problem taxonomy. In the manual process, the second phase comprises of the evaluation of a large number of individual resources, according to the quality problem taxonomy via crowdsourcing. This process is accompanied by a tool wherein a user assesses an individual resource and evaluates each fact for correctness. The semi-automatic process involves the generation and verification of schema axioms. We report the results obtained by applying this methodology to DBpedia. We identified 17 data quality problem types and 58 users assessed a total of 521 resources. Overall, 11.93% of the evaluated DBpedia triples were identified to have some quality issues. Applying the semi-automatic component yielded a total of 222,982 triples that have a high probability to be incorrect. In particular, we found that problems such as object values being incorrectly extracted, irrelevant extraction of information and broken links were the most recurring quality problems. With this study, we not only aim to assess the quality of this sample of DBpedia resources but also adopt an agile methodology to improve the quality in future versions by regularly providing feedback to the DBpedia maintainers. © 2013 ACM.</t>
  </si>
  <si>
    <t>data quality; DBpedia; evaluation; extraction; RDF</t>
  </si>
  <si>
    <t>2-s2.0-84885207971</t>
  </si>
  <si>
    <t>Debruyne, C; De Leenheer, P</t>
  </si>
  <si>
    <t>Using a Method and Tool for Hybrid Ontology Engineering: an Evaluation in the Flemish Research Information Space</t>
  </si>
  <si>
    <t>10.4067/S0718-18762014000200005</t>
  </si>
  <si>
    <t>[Debruyne, Christophe] Vrije Univ Brussel, Dept Comp Sci, Brussels, Belgium; [De Leenheer, Pieter] Collibra Nv Sa, Brussels, Belgium</t>
  </si>
  <si>
    <t>We report on the results of the application of a method and tool for ontology construction in the research information domain, held in the context of an open data initiative of Flanders. The method emphasizes the use of natural language descriptions of concepts next to formal descriptions, and uses - for the formal definitions a fact-oriented formalism grounded in natural language. In this experiment, a group of 36 participants were divided into different groups to build ontologies to establish semantic interoperability between autonomously developed research information systems and to annotate the data of an existing system provided by a public administration. User satisfaction of the tool was measured with the Post-Study System Usability Questionnaire. The result of that survey was that the participants were generally pleased with the platform, with its usefulness scoring best. As for the developed ontologies, their use was demonstrated by the applications developed by the participants. The experiment showed that having a formalism grounded in natural language leverages the ontology construction process for the stakeholders. The experiment also shows that a method needs to take into account the collaborative building of workflows within ontology projects, as not all ontology-engineering projects are alike.</t>
  </si>
  <si>
    <t>Collaborative ontology engineering; Fact-oriented modeling; Linked open data; Research information systems; Tool evaluation</t>
  </si>
  <si>
    <t>WOS:000209760800005</t>
  </si>
  <si>
    <t>Goetz, M</t>
  </si>
  <si>
    <t>Using Crowdsourced Indoor Geodata for the Creation of a Three-Dimensional Indoor Routing Web Application</t>
  </si>
  <si>
    <t>10.3390/fi4020575</t>
  </si>
  <si>
    <t>[Goetz, Marcus] Heidelberg Univ, Inst Geog, GI Sci Res Grp, Berliner Str 48, D-69120 Heidelberg, Germany</t>
  </si>
  <si>
    <t>Routing services for outdoor areas are omnipresent and also three-dimensional (3D) visualization is quite common within this area. Recent research efforts are now trying to adapt well known outdoor routing services to complex indoor environments. However, most of the current indoor routing systems only focus on two-dimensional visualization, thus only one level can be depicted. Especially multi-level routes therefore lack visualization. Also, most of the (few) existing 3D indoor routing services utilize proprietary software or plugins, thus a widespread accessibility for those services by using common computers or mobile devices is not feasible. Therefore this paper describes the development of a web-based 3D routing system based on a new HTML extension. The visualization of rooms as well as the computed routes is realized with XML3D. Since this emerging technology is based on WebGL and will likely be integrated into the HTML5 standard, the developed system is already compatible with most common browsers such as Google Chrome or Firefox. Another key difference of the approach presented in this paper is that all utilized data is actually crowdsourced geodata from OpenStreetMap (OSM). Such data is collaboratively collected by both amateurs and professionals and can be used at no charge under the Open Data Commons Open Database License (ODbL). Our research combines user-generated geo content of the Web 2.0 with future Internet technology for the provision of a ubiquitously accessible 3D indoor routing application.</t>
  </si>
  <si>
    <t>3D-GIS; 3D routing; crowdsourced geodata; future internet; indoor LBS; indoor routing; OpenStreetMap (OSM); XML3D</t>
  </si>
  <si>
    <t>WOS:000215324800014</t>
  </si>
  <si>
    <t>Whitmore A.</t>
  </si>
  <si>
    <t>Using open government data to predict war: A case study of data and systems challenges</t>
  </si>
  <si>
    <t>10.1016/j.giq.2014.04.003</t>
  </si>
  <si>
    <t>Department of Information Systems and Decision Science, University of South Florida, 8350 N. Tamiami Trail, Sarasota, FL  SMC-C263, United States</t>
  </si>
  <si>
    <t>The ability to predict future military engagements would be a boon to combatants, contracting companies, investors, and other stakeholders. While governments may seek to conceal plans for impending conflict, they must spend large sums of money mobilizing and equipping soldiers in preparation for deployment. Thus, examining government spending patterns might yield insight into future military conflict. This article reports on an attempt to explore the possibility of using open U.S. Department of Defense (D.O.D.) contracting data to identify patterns of spending activity that can predict future military engagement. The research in this article followed a two-stage method. The first stage involved the exploration of the research question in the context of a specific case, the U.S. invasion of Iraq in 2003. The second stage assessed the open government contracting data used in the research and classified data and systems problems that were encountered according to an established analytical framework for open data barriers. The analysis demonstrated that the use of U.S. D.O.D. contracting data to predict future war has promise; however, a number of problems with the data and online portal prevented the derivation of conclusive, generalizable results. These problems were related to the open data barriers of task complexity and information quality. A detailed description of how these barriers manifested and directions for overcoming them are presented. © 2014 Elsevier Inc.</t>
  </si>
  <si>
    <t>Case study; Data quality; Government portal; Military conflict; Open data; Research methods; System design</t>
  </si>
  <si>
    <t>2-s2.0-84922409514</t>
  </si>
  <si>
    <t>Dos Santos Brito K., Dos Santos Neto M., Da Silva Costa M.A., Garcia V.C., De Lemos Meira S.R.</t>
  </si>
  <si>
    <t>Using parliamentary Brazilian open data to improve transparency and public participation in Brazil</t>
  </si>
  <si>
    <t>10.1145/2612733.2612769</t>
  </si>
  <si>
    <t>Pernambuco Rural Federal University, Recife, Brazil; Federal Ministry of Prosecution, Brazil; Recife Center for Advanced Studies and Systems, Recife, Brazil; Pernambuco Federal University, Recife, Brazil</t>
  </si>
  <si>
    <t>Government concerns about transparency date from 1957, but current technological advances and real-time worldwide communications hold great promise to transform accountability, transparency, citizen participation and collaboration, in addition to offering better public services, by increasing efficiency and effectiveness and decreasing corruption in government. With these goals in mind, this paper describes Meu Congresso Nacional (My National Congress), a first prize winner application developed during the First Brazilian Parliament Hackathon focused on parliamentarians transparency by obtaining and analyzing data from several sources and displaying them on a user-friendly website. In addition, based on this development experience, this paper discusses the difficulties and challenges of developing applications based on Brazilian government data. Copyright © 2014 ACM.</t>
  </si>
  <si>
    <t>Digital society; E-government; Open data; Open government; Transparency</t>
  </si>
  <si>
    <t>2-s2.0-84905591457</t>
  </si>
  <si>
    <t>Andrews P., Da Silva F.S.C.</t>
  </si>
  <si>
    <t>Using parliamentary open data to improve participation</t>
  </si>
  <si>
    <t>10.1145/2591888.2591933</t>
  </si>
  <si>
    <t>Instituto de Matemática E Estatística, Universidade de São Paulo, Brazil</t>
  </si>
  <si>
    <t>For a lay-citizen, it is difficult to keep up to date with all the bills that are being discussed and will be voted at each level of the law making bodies of the government (e.g. a parliament, the congress, the senate). Currently, some citizens are very politically active and are taking part in the legislative process, starting petitions and protests to stop or support particular bills. However, the majority of the population is lost and does not care much for the details of the legislative process. They get politically active when journalists and news outlets raise an issue, but this is intrinsically biased towards the media's agenda and not always close to the citizen's personal interests. We are researching ways to automatically summarize and simplify the legislative process in a personalized manner for each citizen. In the way that Netflix or Amazon can learn a customer's preferences for movies, books and other products, we have been researching methods to build a system that can learn political preferences and topic of interest and can use these to automatically notify citizens when such topics are being discussed in parliament or when a bill is being voted that the citizen would strongly support or oppose. In this paper we present the state of the open data that is currently made available by legislative bodies to bootstrap such a system and we then discuss a particular use case, Cidadão Automatico that we are developing for monitoring the Brazilian legislative bodies. Copyright © 2013 by the Association for Computing Machinery, Inc.</t>
  </si>
  <si>
    <t>Collaborative filtering; Legislative process; Open data; Open government; Parliament; Recommendation</t>
  </si>
  <si>
    <t>2-s2.0-84900435118</t>
  </si>
  <si>
    <t>Jiang G., Solbrig H.R., Chute C.G.</t>
  </si>
  <si>
    <t>Using semantic web technology to support ICD-11 textual definitions authoring</t>
  </si>
  <si>
    <t>10.1145/2166896.2166910</t>
  </si>
  <si>
    <t>Mayo Clinic College of Medicine, 200 First Street SW, Rochester, MN, United States</t>
  </si>
  <si>
    <t>The beta phase of the 11 th revision of International Classification of Diseases (ICD-11) intends to accept public input through a distributed model of crowdsourcing. One of the core use cases is to create textual definitions for the ICD categories. The objective of the present study is to design, develop and evaluate approaches to support ICD-11 textual definitions authoring using Semantic Web technology. We investigated a number of heterogeneous resources related to the definitions of diseases, including the linked open data (LOD) from DBpedia, the textual definitions from the UMLS and the formal definitions of SNOMED CT. We integrated them in a Semantic Web framework (i.e. linked data in a RDF triple store), which is being proposed as a backend in a prototype platform for collaborative authoring of ICD-11 beta. We performed a preliminary evaluation on the usefulness of our approaches and discussed the potential challenges from both technical and clinical perspectives. Copyright © 2011 ACM.</t>
  </si>
  <si>
    <t>DBpedia; ICD-11; RDF; Semantic Web technology; SNOMED CT; SPARQL</t>
  </si>
  <si>
    <t>2-s2.0-84859908185</t>
  </si>
  <si>
    <t>Ma, XG; Hummer, D; Golden, JJ; Fox, PA; Hazen, RM; Morrison, SM; Downs, RT; Madhikarmi, BL; Wang, CB; Meyer, MB</t>
  </si>
  <si>
    <t>Using Visual Exploratory Data Analysis to Facilitate Collaboration and Hypothesis Generation in Cross-Disciplinary Research</t>
  </si>
  <si>
    <t>10.3390/ijgi6110368</t>
  </si>
  <si>
    <t>[Ma, Xiaogang; Madhikarmi, Bhuwan L.; Wang, Chengbin] Univ Idaho, Dept Comp Sci, 875 Perimeter Dr,MS 1010, Moscow, ID 83844 USA; [Hummer, Daniel] Southern Illinois Univ Carbondale, Dept Geol, 1263 Lincoln Dr, Carbondale, IL 62901 USA; [Golden, Joshua J.; Downs, Robert T.] Univ Arizona, Dept Geosci, 1040 E 4th S, Tucson, AZ 85721 USA; [Fox, Peter A.] Rensselaer Polytech Inst, Tetherless World Constellat, 110 8th St, Troy, NY 12180 USA; [Hazen, Robert M.; Morrison, Shaunna M.; Meyer, Michael B.] Carnegie Inst Sci, Geophys Lab, 5251 Broad Branch Rd NW, Washington, DC 20015 USA; [Wang, Chengbin] China Univ Geosci, State Key Lab Geol Proc &amp; Mineral Resources, 388 Lumo Rd, Wuhan 430074, Hubei, Peoples R China; [Wang, Chengbin] China Univ Geosci, Fac Earth Resources, 388 Lumo Rd, Wuhan 430074, Hubei, Peoples R China</t>
  </si>
  <si>
    <t>Massive open data resources are changing the way that people do science. To make use of those data resources, data science methods and technology can be leveraged by stakeholders of various disciplines. The objective of this paper is to present our experience of using visual exploratory data analysis as a method to facilitate collaboration and hypothesis generation in geoscience research. The research team consisted of both geoscientists and computer scientists. A use case-driven, iterative approach was applied to create a collaborative and communicative environment. Through several rounds of use case analysis and technological development, a data visualization pilot system was created for studying the co-relationships between chemical elements and mineral species. The exploratory data analyses conducted in those use case studies led to several research hypotheses for future work. This research illustrates the usefulness of exploratory data analysis for hypothesis generation in a data science process. Although the presented project is in geoscience, the discussed method and experience can also be translated into other disciplines.</t>
  </si>
  <si>
    <t>exploratory data analysis; data visualization; data science; geoinformatics; mineral ecology</t>
  </si>
  <si>
    <t>WOS:000416779300049</t>
  </si>
  <si>
    <t>Value creation on open government data</t>
  </si>
  <si>
    <t>10.1109/HICSS.2016.326</t>
  </si>
  <si>
    <t>University of Bonn, Germany</t>
  </si>
  <si>
    <t>Governments are one of the largest producers and collectors of data in many different domains. As one major aim of open government data initiatives is the release of social and commercial value, we here explore existing processes of value creation on government data. We identify the dimensions that impact, or are impacted by value creation, and distinguish between the different value creating roles and participating stakeholders. We propose the use of Linked Data as an approach to enhance the value creation process, and provide a Value Creation Assessment Framework to analyse the resulting impact. © 2016 IEEE.</t>
  </si>
  <si>
    <t>Assessment framework; Linked data; Open data; Open government</t>
  </si>
  <si>
    <t>2-s2.0-84975474227</t>
  </si>
  <si>
    <t>Cranefield J., Robertson O., Oliver G.</t>
  </si>
  <si>
    <t>Value in the mash: Exploring the benefits, barriers and enablers of open data apps</t>
  </si>
  <si>
    <t>Victoria University of Wellington, Wellington, New Zealand</t>
  </si>
  <si>
    <t>The open government paradigm relies on the provision and reuse of open government data (OGD) to improve transparency and create new sources of value. This study aims to progress understanding of OGD beyond a theoretical commentary by exploring the perceived sources of value of mashups (online services that combine diverse OGD), and to examine issues that impact on, and facilitate, the delivery of this value from an 'insider' perspective. Based on open-ended interviews with 17 individuals actively involved in OGD application design, use, and advocacy in New Zealand (ranked fourth in the 2013 Global Open Data Barometer) nine key sources of value were identified: Ease of discovery, improved data quality, bringing knowledge into relevant contexts, economic benefits, social benefits, cost reduction and efficiencies, predictive value, transparency, and ability to explore and play. Twelve barriers to delivering this value were found, ranging from change-related issues to problems relating to sustainability. Six facilitators were identified as helping to overcome these barriers and realise the value of OGD.</t>
  </si>
  <si>
    <t>Mashup; Open data; Open government; Value creation</t>
  </si>
  <si>
    <t>2-s2.0-84905836856</t>
  </si>
  <si>
    <t>Oztoprak A.A., Ruijer E.</t>
  </si>
  <si>
    <t>Variants of transparency: an analysis of the English Local Government Transparency Code 2015</t>
  </si>
  <si>
    <t>Local Government Studies</t>
  </si>
  <si>
    <t>10.1080/03003930.2016.1154845</t>
  </si>
  <si>
    <t>District Governorate of Kalecik, Ankara, Turkey; Utrecht University, School of Governance, Utrecht, Netherlands</t>
  </si>
  <si>
    <t>Transparency policies and initiatives at the local level have expanded around the world but our academic understanding is still limited. Few studies have systematically analysed transparency practices at the local government level. This paper develops an analytical framework to examine local government transparency practices based on the literature. The framework is used to analyse the English Local Government Transparency Code 2015. The study shows that the Code delivers openness to a partial extent but has not yet met all criteria for transparent practices. The findings could contribute to the development and improvement of transparency practices at local governments. © 2016 Informa UK Limited, trading as Taylor &amp; Francis Group.</t>
  </si>
  <si>
    <t>England; local government; Local Government Transparency Code; open data; open government; Transparency</t>
  </si>
  <si>
    <t>2-s2.0-84975165484</t>
  </si>
  <si>
    <t>Herala, A; Kasurinen, J; Vanhala, E</t>
  </si>
  <si>
    <t>Views on Open Data Business from Software Development Companies</t>
  </si>
  <si>
    <t>10.4067/S0718-18762018000100106</t>
  </si>
  <si>
    <t>[Herala, Antti] Lappeenranta Univ Technol, Sch Business &amp; Management, Lappeenranta, Finland; [Kasurinen, Jussi] Southern Eastern Finland Univ Appl Sci, Dept Digital Econ, Kotka, Finland; [Vanhala, Erno] Univ Tampere, Dept IT Adm, Tampere, Finland</t>
  </si>
  <si>
    <t>The interest towards the concept of open data has increased during the last ten years, as governments and municipalities have decided to open their data repositories. This has led to a new generation of mobile apps, which utilize this data to improve the feature richness and the overall user experience for the customers. In this study, we interviewed representatives of five software organization and discussed their views towards opening data - private and public - and also using the open data in practice. Based on our observations, the companies see very limited scope for the use of open data as a business asset: the main applications seem to gravitate towards function as an additional feature for an existing product, not a source of new innovations or business ventures. The results also illustrate on how little benefit the organizations consider to gain from opening their private data, and what alternatives there are for sharing data in a profitable manner. Additionally, as based on the observations, a strategy classification on the different data sharing methods is formulated and presented.</t>
  </si>
  <si>
    <t>Open data; Data business; Data management; Software development; Private data</t>
  </si>
  <si>
    <t>WOS:000422820000006</t>
  </si>
  <si>
    <t>McNutt, K; Wellstead, A</t>
  </si>
  <si>
    <t>Virtual Policy Networks in Forestry and Climate Change in the U.S. and Canada: Government Nodality, Internationalization and Actor Complexity</t>
  </si>
  <si>
    <t>10.2202/1944-2866.1036</t>
  </si>
  <si>
    <t>[McNutt, Kathleen] Johnson Shoyama Grad Sch Publ Policy, Saskatoon, SK, Canada; [Wellstead, Adam] Nat Resources Canada, Canadian Forest Serv, Ottawa, ON, Canada</t>
  </si>
  <si>
    <t>The Internet and the Web have changed policy formulation processes. The Web has increased the potential for governments to use information to manage the policy process and direct policy outcomes. It is argued that understanding the macro impacts of web-based information and measuring the performances of online public sector information activities is vital to improving governments' web-based capacity. This paper examines government nodality, internationalization, and actor composition in nine virtual policy networks to explore similarities and differences in online policy activities across different regions. The nine networks analyzed are issue specific, focused on forestry and climate change in four western Canadian provinces (Manitoba, Saskatchewan, Alberta, and British Columbia) and in five western U. S.states (Washington, Oregon, California, Montana, and Colorado). Discussion is focused on how specific contexts around governing priorities, political responses and issue-specific policy problems shape the nature of virtual web-based information networks.</t>
  </si>
  <si>
    <t>virtual policy networks; forestry; climate change; nodality; web actors</t>
  </si>
  <si>
    <t>WOS:000214075700003</t>
  </si>
  <si>
    <t>De Mendonça P.G.A., Maciel C., Viterbo J.</t>
  </si>
  <si>
    <t>Visualizing Aedes aegypti infestation in urban areas: A case study on open government data mashups</t>
  </si>
  <si>
    <t>10.3233/IP-150361</t>
  </si>
  <si>
    <t>Instituto de Educação, Programa de Pós-graduação em Educação, UFMT, Avenida Fernando Correa da Costa, 2367, Cuiaba, MT, CEP 78060-900, Brazil; Instituto de Computação, UFMT, Avenida Fernando Corrêa da Costa, Cuiabá, MT, Brazil; Instituto de Computação, UFF, Rua Passo da Pátria, Bloco E, Niterói, RJ, Brazil</t>
  </si>
  <si>
    <t>Publishing open government data and providing visualizations that favor the quick understanding and interpretation of the associated information is a task that requires systematization and the use of various technologies. Due to technical limitations (dependence on technological platforms, for example), this is not a standard practice among government system developers. In this work, we present a case study that involves the creation of a map to visualize information about the infestation of Aedes aegypti (dengue vector) in the municipality of Cuiabá, based on the selection and analysis of open data. This case study not only demonstrates that offering an easy way for presenting information on public health brings benefits to the community, but it also discusses a strategy for government agencies publishing open data and creating visualizations that combine information from various sources. © 2015 - IOS Press and the authors.</t>
  </si>
  <si>
    <t>data visualization; linked data; Open government data; semantic web</t>
  </si>
  <si>
    <t>2-s2.0-84941210692</t>
  </si>
  <si>
    <t>Dym B., Fiesler C.</t>
  </si>
  <si>
    <t>Vulnerable and online: Fandom’s case for stronger privacy norms and tools</t>
  </si>
  <si>
    <t>10.1145/3272973.3274089</t>
  </si>
  <si>
    <t>University of Colorado Boulder, Boulder, CO, United States</t>
  </si>
  <si>
    <t>When social media platforms do not offer adequate privacy and safety features, users construct their own strategies for protecting private information and avoiding harassment. Women and LGBTQIA people are vulnerable targets if their privacy is violated, leading to situations that can compromise their safety both online and off. In an initial exploration of privacy and safety concerns of participants in online fan communities, we find that they avoid engaging online to preserve their privacy and safety, thus limiting the involvement of already marginalized voices in public discourse. LGBTQIA people in particular practice non-use for fear of being outed in personal spaces if recognized. In response to challenges users face, we recommend that developers consider finer controls over user content in addition to thoughtful practices among researchers and journalists when it comes to sharing “public” data. © 2018 Copyright is held by the owner/author(s).</t>
  </si>
  <si>
    <t>Fandom; Harassment; LGBTQ; Online communities; Privacy; Safety; Social norms; Tumblr</t>
  </si>
  <si>
    <t>2-s2.0-85058099853</t>
  </si>
  <si>
    <t>Henman, P; Graham, T</t>
  </si>
  <si>
    <t>Webportal vs google for finding government information on the web: From a website-centric approach to a web ecology perspective</t>
  </si>
  <si>
    <t>10.3233/IP-180071</t>
  </si>
  <si>
    <t>[Henman, Paul] Univ Queensland, Sch Social Sci, Brisbane, Qld, Australia; [Henman, Paul] Univ Queensland, Ctr Policy Futures, Brisbane, Qld, Australia; [Graham, Tim] Australian Natl Univ, Sch Sociol, Conberra, Australia; [Graham, Tim] Australian Natl Univ, Sch Comp Sci, Conberra, Australia</t>
  </si>
  <si>
    <t>Webportals - websites that operate as front doors or guides into government on the web - are central to government web strategy and presence. However, little is known about their success in enabling people to quickly and accurately access public sector information and services. In these days of Google and generic web search engines, government webportals are not the only way to find government on the web. This paper argues that an effective evaluation of government webportals requires shifting from a website perspective to a whole-of-web (or web ecology) perspective. This perspective is illuminated by an online quasi-experiment of the effectiveness of the British government's webportal, www.gov.uk. Participants' performance in using the webportal to find information about public services were compared with those using commercial web search tools (such as Google). There was mixed evidence that the portal provided greater accuracy in finding public service information, but no evidence for greater speeds. The findings suggest that government web strategy focus less on creating large webportals and more on small functionally-defined web units that offer enhanced opportunities for commercial search engine discoverability and flexibility for change.</t>
  </si>
  <si>
    <t>E-government; webportal; web ecology; navigation; UK; online experiment; IT evaluation</t>
  </si>
  <si>
    <t>WOS:000457224600002</t>
  </si>
  <si>
    <t>Vasileva, R; Rodrigues, L; Hughes, N; Greenhalgh, C; Goulden, M; Tennison, J</t>
  </si>
  <si>
    <t>What Smart Campuses Can Teach Us about Smart Cities: User Experiences and Open Data</t>
  </si>
  <si>
    <t>10.3390/info9100251</t>
  </si>
  <si>
    <t>[Vasileva, Roza; Rodrigues, Lucelia] Univ Nottingham, Dept Architecture &amp; Built Environm, Fac Engn, Nottingham NG7 2RD, England; [Hughes, Nancy] Univ Nottingham, Human Factors Res Grp, Fac Engn, Nottingham NG7 2RD, England; [Greenhalgh, Chris] Univ Nottingham, Sch Comp Sci, Nottingham NG8 1BB, England; [Goulden, Murray] Univ Nottingham, Sch Sociol &amp; Social Policy, Nottingham NG7 2RD, England; [Tennison, Jeni] Open Data Inst, 65 Clifton St, London EC2A 4JE, England</t>
  </si>
  <si>
    <t>Universities, like cities, have embraced novel technologies and data-based solutions to improve their campuses with 'smart' becoming a welcomed concept. Campuses in many ways are small-scale cities. They increasingly seek to address similar challenges and to deliver improved experiences to their users. How can data be used in making this vision a reality? What can we learn from smart campuses that can be scaled up to smart cities? A short research study was conducted over a three-month period at a public university in the United Kingdom, employing stakeholder interviews and user surveys, which aimed to gain insight into these questions. Based on the study, the authors suggest that making data publicly available could bring many benefits to different groups of stakeholders and campus users. These benefits come with risks and challenges, such as data privacy and protection and infrastructure hurdles. However, if these challenges can be overcome, then open data could contribute significantly to improving campuses and user experiences, and potentially set an example for smart cities.</t>
  </si>
  <si>
    <t>smart city; smart campus; open data</t>
  </si>
  <si>
    <t>WOS:000451210700012</t>
  </si>
  <si>
    <t>Sateli B., Witte R.</t>
  </si>
  <si>
    <t>What's in this paper? combining rhetorical entities with linked open data for semantic literature querying</t>
  </si>
  <si>
    <t>10.1145/2740908.2742022</t>
  </si>
  <si>
    <t>Semantic Software Lab, Department of Computer Science and Software Engineering, Concordia University, Montréal, QC, Canada</t>
  </si>
  <si>
    <t>Finding research literature pertaining to a task at hand is one of the essential tasks that scientists face on daily basis. Standard information retrieval techniques allow to quickly obtain a vast number of potentially relevant documents. Unfortunately, the search results then require significant effort for manual inspection, where we would rather select relevant publications based on more fine-grained, semantically rich queries involving a publication's contributions, methods, or application domains. We argue that a novel combination of three distinct methods can significantly advance this vision: (i) Natural Language Processing (NLP) for Rhetorical Entity (RE) detection; (ii) Named Entity (NE) recognition based on the Linked Open Data (LOD) cloud; and (iii) automatic generation of RDF triples for both NEs and REs using semantic web ontologies to interconnect them. Combined in a single workflow, these techniques allow us to automatically construct a knowledge base that facilitates numerous advanced use cases for managing scientific documents.</t>
  </si>
  <si>
    <t>Natural Language Processing; Semantic Publishing; Semantic Web</t>
  </si>
  <si>
    <t>2-s2.0-84968616004</t>
  </si>
  <si>
    <t>Peled A.</t>
  </si>
  <si>
    <t>When transparency and collaboration collide: The USA Open Data program</t>
  </si>
  <si>
    <t>Journal of the American Society for Information Science and Technology</t>
  </si>
  <si>
    <t>10.1002/asi.21622</t>
  </si>
  <si>
    <t>Department of Political Science and Public Administration, Hebrew University, Jerusalem, Israel</t>
  </si>
  <si>
    <t>President Obama's inaugural flagship Open Data program emphasizes the values of transparency, participation, and collaboration in governmental work. The Open Data performance data analysis, published here for the first time, proposes that most federal agencies have adopted a passive-aggressive attitude toward this program by appearing to cooperate with the program while in fact effectively ignoring it. The analysis further suggests that a tiny group of agencies are the only "real players" in the web arena. This research highlights the contradiction between Open Data's transparency goal ("All data must be freed") and federal agencies' goal of collaborating with each other through data trade. The research also suggests that agencies comprehended that Open Data is likely to exacerbate three critical, back-office data-integration problems: inclusion, confusion, and diffusion. The article concludes with a proposal to develop an alternative Federal Information Marketplace (FIM) to incentivize agencies to improve data sharing. © 2011 ASIS&amp;T.</t>
  </si>
  <si>
    <t>2-s2.0-80054682146</t>
  </si>
  <si>
    <t>McDonald J., Léveillé V.</t>
  </si>
  <si>
    <t>Whither the retention schedule in the era of big data and open data?</t>
  </si>
  <si>
    <t>10.1108/RMJ-01-2014-0010</t>
  </si>
  <si>
    <t>Information Management Consulting and Education, Ottawa, Canada; School of Library, Archival and Information Studies, University of British Columbia, Vancouver, Canada</t>
  </si>
  <si>
    <t>Purpose – This article, which is one of the products of an international collaborative research initiative called iTrust, aims to explore these questions and offer suggestions concerning how the issues they raise can be addressed. Design/methodology/approach – The article describes the results of the first stage in a multi-stage research project leading to methods for developing retention and disposition specifications and formal schedules for open data and big data initiatives. A fictitious organization is used to describe the characteristics of open data and big data initiatives, the gap between current approaches to setting retention and disposition specifications and schedules and what is required and how that gap can be closed. The landscape described as a result of this stage in the research will be tested in case studies established in the second stage of the project. Findings – The argument is made that the business processes supporting open data and big data initiatives could serve as the basis for developing enhanced standards and procedures that are relevant to the characteristics of these two kinds of initiatives. The point is also made, however, that addressing the retention and disposition issues requires knowledge and leadership, both of which are in short supply in many organizations. The characteristics, the issues and the approaches will be tested through case studies and consultations with those involved with managing and administering big data and open data initiatives. Originality/value – There is very little, if any, current literature that addresses the impact of big data and open data on the development and application of retention schedules. The outcome of the research will benefit those who are seeking to establish processes leading to formally approved retention and disposition specifications, as well as an instrument – the approved retention and disposal schedule – designed to ensure the ongoing integrity of the records and data associated with big data and open data initiatives. © Emerald Group Publishing Limited.</t>
  </si>
  <si>
    <t>Big data; Business process; Disposition; Open data; Retention; Schedule</t>
  </si>
  <si>
    <t>2-s2.0-84927670296</t>
  </si>
  <si>
    <t>De Blasio E., Selva D.</t>
  </si>
  <si>
    <t>Why Choose Open Government? Motivations for the Adoption of Open Government Policies in Four European Countries</t>
  </si>
  <si>
    <t>10.1002/poi3.118</t>
  </si>
  <si>
    <t>Department of Political Science, Centre for Media Democratic Innovation “Massimo Baldini”, Luiss University, Rome, Italy</t>
  </si>
  <si>
    <t>Open government policies (on transparency, participation, and collaboration, but also on digital technology) are spreading across Europe as a new governance model, but are not homogeneous across different countries. By adopting a qualitative computer-assisted analysis of policy documents from France, Italy, Spain, and the United Kingdom, we mapped the different meanings of open government by examining the specific measures and key motivations for their adoption in order to find out how different national governments frame the variables of open government. The article shows the emergence of competing models of open government: on the one hand, the hegemonic model of open government seems to stress innovation and openness in the sense of an enhanced transparency, and occasionally of public–private collaboration, but failing to achieve an open decision making. We have detected a paradox in the open government implementation: the economic lens, although softened by a drive toward innovation, anchors the policy-making process in already-consolidated mechanisms, rather than in substantive change. On the other hand, we can foresee the emergence of a different perspective on open government, which provides a proper policy framework for democratic innovations to develop. © 2016 Policy Studies Organization</t>
  </si>
  <si>
    <t>collaborative governance; democratic innovations; digital democracy; new public management; NPM; open data; open government</t>
  </si>
  <si>
    <t>2-s2.0-84992663661</t>
  </si>
  <si>
    <t>topic: digital services</t>
  </si>
  <si>
    <t>topic: data governance</t>
  </si>
  <si>
    <t>topic: open data use by private sector</t>
  </si>
  <si>
    <t>topic: methodology for opening data</t>
  </si>
  <si>
    <t>topic: technical open data use in Internet of Things</t>
  </si>
  <si>
    <t>topic: data-based method in sleep related diseases</t>
  </si>
  <si>
    <t>topic: knowledge network</t>
  </si>
  <si>
    <t>topic: linked open data provision</t>
  </si>
  <si>
    <t>topic: framework for research data management</t>
  </si>
  <si>
    <t>topic: platform for open data</t>
  </si>
  <si>
    <t>topic: big data roles in Africa development</t>
  </si>
  <si>
    <t>topic: framework for government interoperability</t>
  </si>
  <si>
    <t>topic: overview of ICEGOV papers</t>
  </si>
  <si>
    <t>topic: tools development for public health</t>
  </si>
  <si>
    <t>topic: technical method for extracting information</t>
  </si>
  <si>
    <t>topic: methodology to map and monitor land use changes</t>
  </si>
  <si>
    <t>topic: systematic literature review on OGD</t>
  </si>
  <si>
    <t xml:space="preserve">topic:  framework development for open data business model </t>
  </si>
  <si>
    <t>topic: implementation of framework for decentralised change support applied to the monitoring of the large scale e-Government plan</t>
  </si>
  <si>
    <t>topic: technical</t>
  </si>
  <si>
    <t>topic: conceptual</t>
  </si>
  <si>
    <t>topic: platform description</t>
  </si>
  <si>
    <t>topic: research data platform conceptualization</t>
  </si>
  <si>
    <t>topic: different focus, ICT Master Plan</t>
  </si>
  <si>
    <t>topic: creating digital content of a museum</t>
  </si>
  <si>
    <t>topic: legal documents that must be signed by citizens</t>
  </si>
  <si>
    <t>topic: factors influencing the adoption of open data badge</t>
  </si>
  <si>
    <t>topic: conceptualization of transparency and privacy of BOLD</t>
  </si>
  <si>
    <t>topic: e-government implementation</t>
  </si>
  <si>
    <t>topic: technical linked data</t>
  </si>
  <si>
    <t>topic: analysis of courts data</t>
  </si>
  <si>
    <t>topic: description of an application built on top of open data</t>
  </si>
  <si>
    <t>topic: description of a platform built on top of open data</t>
  </si>
  <si>
    <t>topic: technical use of open data</t>
  </si>
  <si>
    <t>topic: linked open data technique</t>
  </si>
  <si>
    <t>topic: privacy regulation</t>
  </si>
  <si>
    <t>topic: software infrastructure description</t>
  </si>
  <si>
    <t>topic: application description</t>
  </si>
  <si>
    <t>topic: publication of open data</t>
  </si>
  <si>
    <t>topic: technical standards of open e-logistics</t>
  </si>
  <si>
    <t>topic: IS implementation in government</t>
  </si>
  <si>
    <t>topic: e-government stage model</t>
  </si>
  <si>
    <t>topic: model for analyzing the qualities of electronic records</t>
  </si>
  <si>
    <t>topic: database description</t>
  </si>
  <si>
    <t>topic: e-government in general</t>
  </si>
  <si>
    <t>topic: e-government benchmarking</t>
  </si>
  <si>
    <t>topic: open government benchmarking</t>
  </si>
  <si>
    <t>topic: smart city evaluation</t>
  </si>
  <si>
    <t>topic: analysis of energy data</t>
  </si>
  <si>
    <t xml:space="preserve">topic: approach for splitting overlapping energy consumptions </t>
  </si>
  <si>
    <t>topic: enterprise architecture for big data</t>
  </si>
  <si>
    <t xml:space="preserve">topic: technical development of Open Access Journal scorecard </t>
  </si>
  <si>
    <t>topic: smart disclosure by producers</t>
  </si>
  <si>
    <t>topic: open government evaluation</t>
  </si>
  <si>
    <t>topic: technical use of Linked Open Statistical Data</t>
  </si>
  <si>
    <t>topic: the use of data tools by government</t>
  </si>
  <si>
    <t>topic: willingness to publish research data</t>
  </si>
  <si>
    <t>topic: use of OGD by private organizations</t>
  </si>
  <si>
    <t>topic: experimentation of linked open geospatial data</t>
  </si>
  <si>
    <t>topic: a scoring system of governmental financial disclosure</t>
  </si>
  <si>
    <t>topic: budgetary transparency evaluation</t>
  </si>
  <si>
    <t>topic: civic participation platform use</t>
  </si>
  <si>
    <t>topic:  3D modelling</t>
  </si>
  <si>
    <t>topic: assessment framework for e-government readiness</t>
  </si>
  <si>
    <t xml:space="preserve">topic: framework for open data mining </t>
  </si>
  <si>
    <t>topic: examining the application of ontology mapping tools</t>
  </si>
  <si>
    <t>conceptual paper</t>
  </si>
  <si>
    <t>topic: description of an open government initiative</t>
  </si>
  <si>
    <t xml:space="preserve">topic: technical </t>
  </si>
  <si>
    <t xml:space="preserve">topic: analysis of shape-based geo-data </t>
  </si>
  <si>
    <t>topic: GIS services in libraries</t>
  </si>
  <si>
    <t>topic: challenges and motivations for data disclosure in the private sector</t>
  </si>
  <si>
    <t>topic: historical study of transparency</t>
  </si>
  <si>
    <t>topic: geo-based indoor content API design</t>
  </si>
  <si>
    <t>topic: a framewok of foreign-language user-generated content</t>
  </si>
  <si>
    <t>topic: description of a platform</t>
  </si>
  <si>
    <t>topic: methods for Linked Open Data connectivity analytics</t>
  </si>
  <si>
    <t>topic: historical geocoding</t>
  </si>
  <si>
    <t>topic: game technologies  for the research and the development of 3D representations</t>
  </si>
  <si>
    <t>topic: citizen science</t>
  </si>
  <si>
    <t>topic: algorithm for satellite-derived bathymetry</t>
  </si>
  <si>
    <t>topic: technical use of edX open data</t>
  </si>
  <si>
    <t>topic: open data entrepreneurship business model</t>
  </si>
  <si>
    <t>topic: technical use of public data</t>
  </si>
  <si>
    <t>topic: infomediary business models</t>
  </si>
  <si>
    <t xml:space="preserve">topic: method for revealing candidate occurrences of data sharing and reuse </t>
  </si>
  <si>
    <t xml:space="preserve">topic: description of a collaborative ICT-based tool </t>
  </si>
  <si>
    <t>topic: conceptual modeling for policymaking</t>
  </si>
  <si>
    <t>topic: internet-related policy initiatives</t>
  </si>
  <si>
    <t>topic: policy analysis and evaluation</t>
  </si>
  <si>
    <t>topic: analysis of the use of microblogs by government</t>
  </si>
  <si>
    <t>topic: development of a data model of user activities in social networks</t>
  </si>
  <si>
    <t xml:space="preserve">topic: development of a technique integrating linked open data with unstructured text </t>
  </si>
  <si>
    <t>topic: description of a 3D virtual world platform</t>
  </si>
  <si>
    <t>topic: survey of open data proprietary platforms</t>
  </si>
  <si>
    <t>topic: design game</t>
  </si>
  <si>
    <t>topic: open science</t>
  </si>
  <si>
    <t>topic: application of a data mining technique</t>
  </si>
  <si>
    <t>topic: microblogging analysis</t>
  </si>
  <si>
    <t>topic: analysis of open data from social media data</t>
  </si>
  <si>
    <t>topic: approach for managing integration quality and user feedback</t>
  </si>
  <si>
    <t>literature review</t>
  </si>
  <si>
    <t xml:space="preserve">topic: description of data processing techniques </t>
  </si>
  <si>
    <t>topic: development of linked open data</t>
  </si>
  <si>
    <t>topic: roles of library</t>
  </si>
  <si>
    <t>topic: analysis of local government open data</t>
  </si>
  <si>
    <t>topic: linked open data approach for data warehouse</t>
  </si>
  <si>
    <t>topic: massive media</t>
  </si>
  <si>
    <t>topic: record management</t>
  </si>
  <si>
    <t>topic: methodologies for systems interoperability</t>
  </si>
  <si>
    <t xml:space="preserve">topic: development of methods for Linked Data </t>
  </si>
  <si>
    <t>topic: analysis of open data</t>
  </si>
  <si>
    <t>topic: university ranking lists</t>
  </si>
  <si>
    <t>topic: smart city</t>
  </si>
  <si>
    <t>topic: description of OGD portal</t>
  </si>
  <si>
    <t>topic:  description of Linked Data architecture</t>
  </si>
  <si>
    <t>topic: data exchange between public and private</t>
  </si>
  <si>
    <t>topic: description of automatic mapping technique for LOD integration processes</t>
  </si>
  <si>
    <t>topic: OAuth 2.0 authorization framework</t>
  </si>
  <si>
    <t>systematic review</t>
  </si>
  <si>
    <t>topic: open data ecosystems</t>
  </si>
  <si>
    <t>topic: availability of air transport data for research</t>
  </si>
  <si>
    <t>topic: description of open data initiative</t>
  </si>
  <si>
    <t>topic: description of learning-oriented evaluation methodology</t>
  </si>
  <si>
    <t>topic: barriers of sharing research data</t>
  </si>
  <si>
    <t>topic: description of limitations in improving accountability in development co-operation</t>
  </si>
  <si>
    <t>topic: description of a service oriented architecture</t>
  </si>
  <si>
    <t>topic: terms and definition discussion</t>
  </si>
  <si>
    <t>topic: overview of the legal and regulatory aspects</t>
  </si>
  <si>
    <t>topic: assessment of municipalities performance on open data initiative</t>
  </si>
  <si>
    <t>topic: history of open government information in state-owned companies</t>
  </si>
  <si>
    <t>topic: evaluation of the implementation of open government information regulation</t>
  </si>
  <si>
    <t>topic: open government partnership</t>
  </si>
  <si>
    <t>topic: open innovation of government</t>
  </si>
  <si>
    <t>topic: development of a public value-oriented framework for government performance evaluation</t>
  </si>
  <si>
    <t>topic: description of a platform for open data sets consolidation</t>
  </si>
  <si>
    <t>topic: privacy behavior models</t>
  </si>
  <si>
    <t>topic: opening research data</t>
  </si>
  <si>
    <t>topic: description of an interoperability standard</t>
  </si>
  <si>
    <t>topic: description of cloud of Linked Open Data</t>
  </si>
  <si>
    <t>topic: perceptions of open government concepts</t>
  </si>
  <si>
    <t>topic: social network services</t>
  </si>
  <si>
    <t>topic: open government data ecosystem model</t>
  </si>
  <si>
    <t>topic: transparency</t>
  </si>
  <si>
    <t>topic: absorptive capacity</t>
  </si>
  <si>
    <t>topic: prediction of crowd behaviour using big data</t>
  </si>
  <si>
    <t>topic: machine learning</t>
  </si>
  <si>
    <t>topic: health</t>
  </si>
  <si>
    <t>topic: library assessment</t>
  </si>
  <si>
    <t>topic: privacy</t>
  </si>
  <si>
    <t>topic: description of a flexible environment for Web data integration</t>
  </si>
  <si>
    <t>topic:  implementation of the Public Sector Information (PSI) directive</t>
  </si>
  <si>
    <t>topic: management of public sector information</t>
  </si>
  <si>
    <t>topic: description of a system for public transport information</t>
  </si>
  <si>
    <t>topic: description of a Linked Data platform</t>
  </si>
  <si>
    <t>topic: quality aware (graph pattern) query approach</t>
  </si>
  <si>
    <t>topic: quantification of the bicycle network connectivity</t>
  </si>
  <si>
    <t>topic: description of an algorithm</t>
  </si>
  <si>
    <t>topic: application of linked data technologies</t>
  </si>
  <si>
    <t>topic: readiness assessment of open government data</t>
  </si>
  <si>
    <t>topic: interoperability</t>
  </si>
  <si>
    <t>topic: contradictions between public values and Open Data policies</t>
  </si>
  <si>
    <t>topic: description of a linked data algorithm</t>
  </si>
  <si>
    <t>topic: impact of open data on democratic processes</t>
  </si>
  <si>
    <t>topic: resistance of public personnel to open government</t>
  </si>
  <si>
    <t>topic: participatory games for disaster management</t>
  </si>
  <si>
    <t>topic: social media use</t>
  </si>
  <si>
    <t>content analysis</t>
  </si>
  <si>
    <t>topic: automatic detection of salient objects in images</t>
  </si>
  <si>
    <t>topic: llinked open data</t>
  </si>
  <si>
    <t>topic: description of a semantic content management flow</t>
  </si>
  <si>
    <t>topic: semantic modelling of traditional data collection</t>
  </si>
  <si>
    <t>topic: description of an algorithm for computation of semantic similarity</t>
  </si>
  <si>
    <t>topic: design of a model for semantic specification of data types</t>
  </si>
  <si>
    <t>topic: strengths and weaknesses of open government data</t>
  </si>
  <si>
    <t>topic: similarities of open data and open source software</t>
  </si>
  <si>
    <t>topic: decription of an application architecture</t>
  </si>
  <si>
    <t>topic: description of an open-source system</t>
  </si>
  <si>
    <t>research note</t>
  </si>
  <si>
    <t>topic: determinants of trust</t>
  </si>
  <si>
    <t>topic: OGD policy evaluation</t>
  </si>
  <si>
    <t xml:space="preserve">topic: evaluation of Open Government Data implementation </t>
  </si>
  <si>
    <t>topic: description of approaches for sharing background information</t>
  </si>
  <si>
    <t>topic: description of a dialogue game approach</t>
  </si>
  <si>
    <t>topic: manuscript reproduction on the web</t>
  </si>
  <si>
    <t>topic: description of open data</t>
  </si>
  <si>
    <t>topic: the use of dashboards for information visualization</t>
  </si>
  <si>
    <t>topic: development of governmen policy on open data</t>
  </si>
  <si>
    <t>topic: civic technology adoption by local governments</t>
  </si>
  <si>
    <t>topic: relations between the OGD advocates and policymakers</t>
  </si>
  <si>
    <t>topic: digital inclusion</t>
  </si>
  <si>
    <t xml:space="preserve">topic: historical case study of open government data movement </t>
  </si>
  <si>
    <t>topic: description of framework for development of systems and information services</t>
  </si>
  <si>
    <t>topic: political impact of open data</t>
  </si>
  <si>
    <t>topic: URI design schemes for Open Government Data</t>
  </si>
  <si>
    <t>topic: survey of concept of Open Government</t>
  </si>
  <si>
    <t>topic: open access to research data</t>
  </si>
  <si>
    <t>topic: legal-normative conditions for transparency policy innovation</t>
  </si>
  <si>
    <t>topic: contribution of records managers to the Open Government</t>
  </si>
  <si>
    <t>topic: description of an evaluation index to measure OGD quality</t>
  </si>
  <si>
    <t>topic: content analysis of online community using text mining technique</t>
  </si>
  <si>
    <t>topic: adoption of open data initiative</t>
  </si>
  <si>
    <t>topic: implementation of the Right To Information law</t>
  </si>
  <si>
    <t>topic: regulation of diffusion of public sector information</t>
  </si>
  <si>
    <t xml:space="preserve">topic: OGD policy diffusion patterns </t>
  </si>
  <si>
    <t xml:space="preserve">topic: comparison of Open Government Data initiatives </t>
  </si>
  <si>
    <t>topic: analysis of the role of Open Government Data policy</t>
  </si>
  <si>
    <t xml:space="preserve">topic: evaluation of public sector information implementation </t>
  </si>
  <si>
    <t>topic: analysis of innovation consequences</t>
  </si>
  <si>
    <t>topic: impact of open government data on citizen empowerment</t>
  </si>
  <si>
    <t>topic: blockchain</t>
  </si>
  <si>
    <t>topic: description of a meta-model for empirical findings</t>
  </si>
  <si>
    <t>topic: vr-participation</t>
  </si>
  <si>
    <t>topic: determinants of open government data</t>
  </si>
  <si>
    <t>topic: virtual globes</t>
  </si>
  <si>
    <t>topic: commercial adoption of linked open data</t>
  </si>
  <si>
    <t>topic: marketplace of open source software data</t>
  </si>
  <si>
    <t>topic: strategies for balancing exploration and exploitation of open government</t>
  </si>
  <si>
    <t>topic: description of an approach to an adoption process of Web Semantic technologies</t>
  </si>
  <si>
    <t>topic: process patterns of corruption detection</t>
  </si>
  <si>
    <t>topic: social machine-oriented architecture</t>
  </si>
  <si>
    <t>topic: model and classification of data sources from Open Government Data portals</t>
  </si>
  <si>
    <t>topic: editor's forewords</t>
  </si>
  <si>
    <t>topic: e-government services</t>
  </si>
  <si>
    <t>topic: open data of international aid</t>
  </si>
  <si>
    <t>topic: comparison of data access trends</t>
  </si>
  <si>
    <t>topic: a method for integrating multiple sources of government agencies internal information systems</t>
  </si>
  <si>
    <t>topic: military transparency</t>
  </si>
  <si>
    <t>topic: pedagogical exercise to transparency</t>
  </si>
  <si>
    <t>topic: transparency-by-design</t>
  </si>
  <si>
    <t xml:space="preserve">topic: evaluation of data portal compliance with open government data principles </t>
  </si>
  <si>
    <t>topic: transparency for open data contests</t>
  </si>
  <si>
    <t>topic: overview of policy on open data</t>
  </si>
  <si>
    <t>topic: implementation of smart disclosure</t>
  </si>
  <si>
    <t>topic: features and content of open data portals</t>
  </si>
  <si>
    <t>topic: analysis of various political and socioeconomic backgrounds of an open data movement</t>
  </si>
  <si>
    <t>topic: online analysis platform</t>
  </si>
  <si>
    <t>topic: compute challenges of the global collaboration</t>
  </si>
  <si>
    <t>topic: description of a process architecture for identifying information responsibilities</t>
  </si>
  <si>
    <t>topic: application of a method and tool for ontology construction</t>
  </si>
  <si>
    <t>topic: a methodology for assessing the quality of linked data resources</t>
  </si>
  <si>
    <t>topic: a web-based 3D routing system</t>
  </si>
  <si>
    <t>topic: methods for building a system that can learn political preferences and topic of interest</t>
  </si>
  <si>
    <t>topic: approaches to support ICD-11 textual definitions authoring</t>
  </si>
  <si>
    <t>topic: visual exploratory data analysis</t>
  </si>
  <si>
    <t>topic: value creation on open government data</t>
  </si>
  <si>
    <t>topic: analytical framework to examine local government transparency practices</t>
  </si>
  <si>
    <t>topic: open data from company perspectives</t>
  </si>
  <si>
    <t>topic: virtual policy networks</t>
  </si>
  <si>
    <t>topic: a map for visualizing information</t>
  </si>
  <si>
    <t>topic: privacy and safety in social media</t>
  </si>
  <si>
    <t>topic: evaluation of government webportals</t>
  </si>
  <si>
    <t>topic: semantic literature querying</t>
  </si>
  <si>
    <t>topic: evaluation of transparency and collaboration of open data program</t>
  </si>
  <si>
    <t>topic: methods for developing retention and disposition specifications and formal schedules</t>
  </si>
  <si>
    <t>topic: adoption of open government policies</t>
  </si>
  <si>
    <t>topic: open data policy innovation diffusion</t>
  </si>
  <si>
    <t>topic: evaluation of open data portal implementation</t>
  </si>
  <si>
    <t>topic: framework for comparing open data policies</t>
  </si>
  <si>
    <t>topic: evaluation of open data policies implementation</t>
  </si>
  <si>
    <t>topic: public value e-governance evaluation framework</t>
  </si>
  <si>
    <t>topic: open data initiatives comparison</t>
  </si>
  <si>
    <t>topic: impact of democratic process on open data</t>
  </si>
  <si>
    <t>topic: evaluation of open data strategies</t>
  </si>
  <si>
    <t>topic: open data in public organisations</t>
  </si>
  <si>
    <t>topic: evaluation of open data initiatives</t>
  </si>
  <si>
    <t>topics: barriers for local government releasing open data</t>
  </si>
  <si>
    <t>topic: evaluation of national open data portals</t>
  </si>
  <si>
    <t>topic: government's motivations for open data adoption</t>
  </si>
  <si>
    <t xml:space="preserve">topic: government's motivations for opening up data </t>
  </si>
  <si>
    <t>topic: governance complexity and knowledge networks in transparency initiatives</t>
  </si>
  <si>
    <t>topic: challenges related to providing open access to government data</t>
  </si>
  <si>
    <t>topic: social media use for external collaboration:</t>
  </si>
  <si>
    <t>topic: mutual government-citizen understanding</t>
  </si>
  <si>
    <t>topic: impact of open data</t>
  </si>
  <si>
    <t>topic: factors that influence open government data capacity</t>
  </si>
  <si>
    <t>topic: process barriers to release public sector information</t>
  </si>
  <si>
    <t>topic: data value networks</t>
  </si>
  <si>
    <t>topic: evaluating public organizations using open data</t>
  </si>
  <si>
    <t>topic: evaluation of the quality of open data portal</t>
  </si>
  <si>
    <t>topic: obstacles for the implementation of open government</t>
  </si>
  <si>
    <t>topic: comparison of open data policies</t>
  </si>
  <si>
    <t>topic: framework for benchmarking open government data efforts</t>
  </si>
  <si>
    <t>topic: description of an architecture for open data</t>
  </si>
  <si>
    <t>topic: analysis of open data portal service capability</t>
  </si>
  <si>
    <t>topic: evaluation of local OGD portals</t>
  </si>
  <si>
    <t>topic: semantic network analysis of Open Public Data policy</t>
  </si>
  <si>
    <t>topic: evaluation of government open data platform</t>
  </si>
  <si>
    <t>topic: public value assessment</t>
  </si>
  <si>
    <t>topic: Volunteered Geographic Information</t>
  </si>
  <si>
    <t>topic: evaluation of governement websites</t>
  </si>
  <si>
    <t>topic: determinants of OGD adoption</t>
  </si>
  <si>
    <t>topic: analysis of open government portals</t>
  </si>
  <si>
    <t>topic: comparison of the quality of OGD portals</t>
  </si>
  <si>
    <t>topic: evaluation of open government data initiative</t>
  </si>
  <si>
    <t xml:space="preserve">topic: asymmetry of OGD framework </t>
  </si>
  <si>
    <t>topic: evaluation of open government data portals</t>
  </si>
  <si>
    <t>topic: barriers and strategies of open government data adoption</t>
  </si>
  <si>
    <t xml:space="preserve">topic: benchmark for Open Government </t>
  </si>
  <si>
    <t>topic: benchmarks for evaluating the progress of open data adoption</t>
  </si>
  <si>
    <t>topic: Big Data in health care systems</t>
  </si>
  <si>
    <t>topic: Big Data for policy initiatives</t>
  </si>
  <si>
    <t>topic: causal mechanisms of OGD initiatives</t>
  </si>
  <si>
    <t>topic: evaluation of Government 3.0</t>
  </si>
  <si>
    <t>topic: citizen-generated open data</t>
  </si>
  <si>
    <t>topic: comparison of metadata quality in open data portals</t>
  </si>
  <si>
    <t>topic: framework for open government data compliance assessment</t>
  </si>
  <si>
    <t>topic: national data infrastructure</t>
  </si>
  <si>
    <t>topic: topic of open data</t>
  </si>
  <si>
    <t>topic: open government ecosystem</t>
  </si>
  <si>
    <t>topic: comparison of Open Government programs</t>
  </si>
  <si>
    <t xml:space="preserve"> topic: open government development</t>
  </si>
  <si>
    <t>topic: e-participation</t>
  </si>
  <si>
    <t>topic: innovative solutions generated by Open Government Data</t>
  </si>
  <si>
    <t>topic: diffusion of open data and crowdsourcing practices</t>
  </si>
  <si>
    <t>topic: open government data use by business</t>
  </si>
  <si>
    <t>Challenges in publishing open government data: A study in Indian context</t>
  </si>
  <si>
    <t>2015-November</t>
  </si>
  <si>
    <t>10.1145/2846012.2846016</t>
  </si>
  <si>
    <t>National Informatics Centre, DeitY, Government of India, India; Department of Management Studies, Indian Institute of Technology Delhi, India</t>
  </si>
  <si>
    <t>Governments across the world are striving to bring more and more transparency in their functioning as well as engage with citizens to enable and empower them to participate in the process of governance. Open data is an important initiative in this direction. A number of country data portals have come up in recent years. However continued flow of high quality, high value data is a challenge for many countries. To understand the challenges faced by government agencies in releasing their data in open, a large scale survey was carried across government agencies in India. Challenges discovered during the survey were grouped into five factors i.e. governance, resource constraint, capacity building, technology and lack of awareness using principal component factor analysis. Non-availability of adequate and appropriate resources to implement open data makes it difficult to generate high quality data on sustained basis. Institutionalization of open data in government is critical. Proper allocation of responsibility, mechanisms of accountability need to be set up through appropriate governance instruments. Lack of awareness about concept of open data and its potential use also poses hurdles for nodal officers driving the open data initiative in their departments. Capacity building of government officials is critical for enabling them to identify high value datasets, publishing in open domain. Technology can play an important role in making e-gov systems compliant with open data, generating high quality data and making the whole initiative sustainable. © 2015 ACM.</t>
  </si>
  <si>
    <t>Challenges; Community engagement; Governance, capacity building; Institutionalization; Open government data; Platform</t>
  </si>
  <si>
    <t>2-s2.0-85068196073</t>
  </si>
  <si>
    <t>Tzermias Z., Prevelakis V., Ioannidis S.</t>
  </si>
  <si>
    <t>Privacy risks from public data sources</t>
  </si>
  <si>
    <t>Institute of Computer Science, Foundation for Research and Technology - Hellas (FORTH), Germany; Institute of Computer and Network Engineering, Technical University Carolo-Wilhelmina zu Braunschweig, Germany</t>
  </si>
  <si>
    <t>In the fight against tax evaders and other cheats, governments seek to gather more information about their citizens. In this paper we claim that this increased transparency, combined with ineptitude, or corruption, can lead to widespread violations of privacy, ultimately harming law-abiding individuals while helping those engaged in criminal activities such as stalking, identity theft and so on. In this paper we survey a number of data sources administrerd by the Greek state, offered as web services, to investigate whether they can lead to leakage of sensitive information. Our study shows that we were able to download significant portions of the data stored in some of these data sources (scraping). Moreover, for those datasources that were not ammenable to scraping we looked at ways of extracting information for specific individuals that we had identified by looking at other data sources. The vulnerabilities we have discovered enable the collection of personal data and, thus, open the way for a variety of impersonation attacks, identity theft, confidence trickster attacks and so on. We believe that the lack of a big picture which was caused by the piecemeal development of these datasources hides the true extent of the threat. Hence, by looking at all these data sources together, we outline a number of mitigation strategies that can alleviate some of the most obvious attack strategies. Finally, we look at measures that can be taken in the longer term to safeguard the privacy of the citizens. © IFIP International Federation for Information Processing 2014.</t>
  </si>
  <si>
    <t>2-s2.0-84926454270</t>
  </si>
  <si>
    <t>Luna-Reyes L.F.</t>
  </si>
  <si>
    <t>US open data policy: Advances and recommendations</t>
  </si>
  <si>
    <t xml:space="preserve"> a17</t>
  </si>
  <si>
    <t>10.1145/3209281.3209308</t>
  </si>
  <si>
    <t>University at Albany, 135 Western Avenue, United States</t>
  </si>
  <si>
    <t>The Federal Government in the United States has a long tradition in promoting citizen access to information. In the last years, and promoted by strong support from the Executive, Federal Government Agencies have engaged in understanding, cataloguing and publishing their data assets. Beyond the exercise of cataloguing data assets, Federal Agencies have also worked on specific projects in their own domain, and sometimes across domains or national borders. The main purpose of this paper is to assess current progress of the Open Government Data (OGD) policy in the US Federal Government, identify enablers and current challenges, also providing some recommendations to move forward with the vision of OGD. © 2018 is held by the owner/author(s).</t>
  </si>
  <si>
    <t>Case studies; Information policy; Open government data</t>
  </si>
  <si>
    <t>2-s2.0-85049030673</t>
  </si>
  <si>
    <t>topic: challenges on opening government data</t>
  </si>
  <si>
    <t>topic: policy review</t>
  </si>
  <si>
    <t>Sandoval-Almazan, R; Gil-Garcia, JR</t>
  </si>
  <si>
    <t>Toward an integrative assessment of open government: Proposing conceptual lenses and practical components</t>
  </si>
  <si>
    <t>J. Organ. Comp. Electron. Commer.</t>
  </si>
  <si>
    <t>10.1080/10919392.2015.1125190</t>
  </si>
  <si>
    <t>Open government, as a concept, should be understood through a holistic perspective. It is not enough to provide access to government information without redesigning processes and changing regulations. However, little work has been done to measure the components of open government and provide guidance for implementation. We argue that one way to start filling this gap is through the development of models that integrate concepts, theories, and practical perspectives. However, very few of the existing models attempt to explain the functions and characteristics of open government, which could then provide guidance for its development. This article is based on two main sources in order to propose an integrative open government assessment model: (1) a literature review of previous assessment models and theoretical perspectives to build a richer integrative model that goes beyond websites and (2) the results from a longitudinal research study performed from 2006 to 2012 using a multicomponent model to measure open government websites from a practitioners' perspective. As a result, this article identifies knowledge gaps and proposes a new evaluation approach to open government based on two sets of components: one from practice and the other one from theory. This model contributes to existing knowledge and helps government organizations to better understand and implement open government initiatives.</t>
  </si>
  <si>
    <t>Assessment models; collaboration and co-production; e-government; open data; open government; transparency</t>
  </si>
  <si>
    <t>Review</t>
  </si>
  <si>
    <t>WOS:000371930400009</t>
  </si>
  <si>
    <t>Daga E., Panziera L., Pedrinaci C.</t>
  </si>
  <si>
    <t>A BASILar approach for building web APIs on top of SPARQL endpoints</t>
  </si>
  <si>
    <t>CEUR Workshop Proceedings</t>
  </si>
  <si>
    <t>Knowledge Media Institute (KMI), Open University, Walton Hall, Milton Keynes, MK76AA, United Kingdom</t>
  </si>
  <si>
    <t>The heterogeneity of methods and technologies to publish open data is still an issue to develop distributed systems on the Web. On the one hand, Web APIs, the most popular approach to offer data services, implement REST principles, which focus on addressing loose coupling and interoperability issues. On the other hand, Linked Data, available through SPARQL endpoints, focus on data integration between distributed data sources. The paper proposes BASIL, an approach to build Web APIs on top of SPARQL endpoints, in order to benefit of the advantages from both Web APIs and Linked Data approaches. Compared to similar solution, BASIL aims on minimising the learning curve for users to promote its adoption. The main feature of BASIL is a simple API that does not introduce new specifications, formalisms and technologies for users that belong to both Web APIs and Linked Data communities.</t>
  </si>
  <si>
    <t>2-s2.0-84930723188</t>
  </si>
  <si>
    <t>Vieira, DI; Alvaro, A</t>
  </si>
  <si>
    <t>A centralized platform of open government data as support to applications in the smart cities context</t>
  </si>
  <si>
    <t>INT J WEB INF SYST</t>
  </si>
  <si>
    <t>10.1108/IJWIS-05-2017-0045</t>
  </si>
  <si>
    <t>[Vieira, Daniel Ianegitz; Alvaro, Alexandre] Fed Univ Sao Carlos UFSCar, Dept Comp, Sorocaba, Brazil</t>
  </si>
  <si>
    <t>Purpose The development of smart cities (SCs) is a costly process as it requires the implementation of physical infrastructure to meet the demand for data collection. On the other hand, there are open government data (OGD) that are open and free, and can be a first step from the current city evolution to SCs at a more affordable cost. However, these data are available in a decentralized way, in different formats and granularities. To date, the authors have not found any literature work that performs the centralization of OGDs on a single platform. The purpose of this paper is provide a centralized OGD platform. Design/methodology/approach This work investigates the state-of-the-art literature from the OGD, establishes the research question, design and develop the platform for OGD and accomplish the validation of the platform. Findings Through the validations of the platform, advantages were observed in relation to productivity gain for the development of solutions, in the SC context, using the proposed platform. Research limitations/implications The data have been collected in a manual way but for future works, the authors will use the web-crawler for the collection of data. Practical implications One town hall (Sorocaba) is interested in using the platform to analyze the data usage in the simple way and compare with the other nearby towns. Originality/value It is a recent work in literature using OGD, and there is no work that centralizes the information about several town halls to provide comparison between them and improve the decision-making.</t>
  </si>
  <si>
    <t>Case study; Smart cities; Open government data; Analytics platform</t>
  </si>
  <si>
    <t>WOS:000432184000001</t>
  </si>
  <si>
    <t>Salvador E., Sinnott R.</t>
  </si>
  <si>
    <t>A cloud-based exploration of open data: Promoting transparency and accountability of the federal government of Australia</t>
  </si>
  <si>
    <t>Department of Computing and Information Systems, University of Melbourne, Melbourne, Australia</t>
  </si>
  <si>
    <t>The Open Data movement has become more popular since governments such as USA, UK, Australia and New Zealand decided to open up much of their public information. Data is open if anyone is free to use, reuse and redistribute it. The main benefits that a government can obtain from Open Data include transparency, participation and collaboration. The aim of this research is to promote transparency and accountability of the Federal Government of Australia by using Cloud-related technologies to transform a set of publicly available data into human-friendly visualizations in order to facilitate its analysis. The datasets include details of politicians, parties, political opinions and government contracts among others. This paper describes the stages involved in transforming an extensive and diverse collection of data to support effective visualization that helps to highlight patterns in the datasets that would otherwise be difficult or impossible to identify.</t>
  </si>
  <si>
    <t>2-s2.0-84919685046</t>
  </si>
  <si>
    <t>Luthfi A., Janssen M.</t>
  </si>
  <si>
    <t>A conceptual model of decision-making support for opening data</t>
  </si>
  <si>
    <t>Communications in Computer and Information Science</t>
  </si>
  <si>
    <t>10.1007/978-3-319-71117-1_7</t>
  </si>
  <si>
    <t>Faculty of Technology, Policy and Management, Delft University of Technology, Jaffalaan 5, Delft, 2628 BX, Netherlands</t>
  </si>
  <si>
    <t>The trend of open data has spread widely in the government nowadays. The motivation to create transparency, accountability, stimulate citizen engagement and business innovation are drivers to open data. Nevertheless, governments are all too often reluctant to open their data as there might be risks like privacy violating and the opening of inaccurate data. The goal of the research presented in this paper is to develop a model for decision-making support for opening data by weighing potential risks and benefits using Bayesian belief networks. The outcomes can be used to mitigate the risks and still gain benefits of opening data by taking actions like the removing privacy-sensitive data from dataset. After the taking of actions the process can start over again and the risks and benefits can be weighed again. The iteration can continue till the resulting dataset can be opened. This research uses health patient stories dataset as an illustration of the iterative process. This shows how the decision-making support can help to open more data by decomposing datasets. © Springer International Publishing AG 2017.</t>
  </si>
  <si>
    <t>Bayesian belief networks; Benefits; Decision-making support; Open data; Risks</t>
  </si>
  <si>
    <t>2-s2.0-85035151036</t>
  </si>
  <si>
    <t>Trinh T.-D., Do B.-L., Wetz P., Anjomshoaa A., Kiesling E., Tjoa A.M.</t>
  </si>
  <si>
    <t>A drag-and-block approach for linked open data exploration</t>
  </si>
  <si>
    <t>Vienna University of Technology, Vienna, Austria</t>
  </si>
  <si>
    <t>Since its initial definition in 2007, the concept of Linked Open Data (LOD) has gained strong traction in the scientific community. However, mainstream adoption has been limited and the emergence of an envisioned global linked data space is still in its early stages. One possible explanation is the gap between the large amounts of published LOD datasets and the lack of end-user tools to effectively explore them. Because existing applications are tailored towards specific datasets and do not allow for reuse and extension, novice users have so far had limited means to access the rich data sources being published. To address this issue, we introduce a novel approach to support non-expert users in the exible exploration of LOD. To this end, we define a formal model that makes use of existing links between interconnected datasets. We implement the model in a mashup platform and illustrate its potential by means of use cases combining Open Data and Linked Open Data sources.</t>
  </si>
  <si>
    <t>2-s2.0-84908691401</t>
  </si>
  <si>
    <t>Montoya G., Vidal M.-E., Acosta M.</t>
  </si>
  <si>
    <t>A heuristic-based approach for planning federated SPARQL queries</t>
  </si>
  <si>
    <t>Universidad Simón Bolívar, Venezuela; Institute AIFB, Karlsruhe Institute of Technology, Germany</t>
  </si>
  <si>
    <t>A large number of SPARQL endpoints are available to access the Linked Open Data cloud, but query capabilities still remain very limited. Thus, to support effcient semantic data management of federations of endpoints, existing SPARQL query engines require to be equipped with new functionalities. First, queries need to be decomposed into sub-queries not only answered by the available endpoints, but also executable in a way that the bandwidth usage is minimized. Second, query engines have to be able to gather the answers produced by the endpoints and merge them following a plan that reduces intermediate results.We address these problems and propose techniques that only rely on information about the predicates of the datasets accessible through the endpoints, to identify bushy plans comprise of sub-queries that can be effciently executed. These techniques have been implemented on top of one existing RDF engine, and their performance has been studied on the FedBench benchmark. Experimental results show that our approach may support successful evaluation of queries, when other federated query engines fail, either because endpoints are unable to execute the sub-queries or federated query plans are too expensive.</t>
  </si>
  <si>
    <t>2-s2.0-84891953922</t>
  </si>
  <si>
    <t>Qiao C., Hu X.</t>
  </si>
  <si>
    <t>A Joint Neural Network Model for Combining Heterogeneous User Data Sources: An Example of At-Risk Student Prediction</t>
  </si>
  <si>
    <t>10.1002/asi.24322</t>
  </si>
  <si>
    <t>Division of Information and Technology Studies, University of Hong Kong, Hong Kong</t>
  </si>
  <si>
    <t>Information service providers often require evidence from multiple, heterogeneous information sources to better characterize users and offer personalized service. In many cases, statistic information (for example, users' profiles) and sequentially dynamic information (for example, logs of interaction with information systems) are two prominent sources that can be combined to achieve optimized results. Previous attempts in combining these two sources mainly exploited models designed for either static or sequential information, but not both. This study aims to fill the gap by proposing a novel joint neural network model that can naturally fit both static and sequential user data. To evaluate the effectiveness of the proposed method, this study uses the problem of at-risk student prediction as an example where both static data (personal profiles) and sequential data (event logs) are involved. A thorough evaluation was conducted on an open data set, with comparisons to a range of existing approaches including both static and sequential models. The results reveal superb performances of the proposed method. Implications of the findings on further research and applications of joint models are discussed. © 2019 ASIS&amp;T</t>
  </si>
  <si>
    <t>2-s2.0-85076431769</t>
  </si>
  <si>
    <t>Candela, G; Escobar, P; Carrasco, RC; Marco-Such, M</t>
  </si>
  <si>
    <t>A linked open data framework to enhance the discoverability and impact of culture heritage</t>
  </si>
  <si>
    <t>JOURNAL OF INFORMATION SCIENCE</t>
  </si>
  <si>
    <t>10.1177/0165551518812658</t>
  </si>
  <si>
    <t>[Candela, Gustavo; Escobar, Pilar; Carrasco, Rafael C.; Marco-Such, Manuel] Univ Alicante, Carretera St Vicent S-N, Alicante 03690, Spain</t>
  </si>
  <si>
    <t>Cultural heritage institutions have recently begun to consider the benefits of sharing their collections using linked open data to disseminate and enrich their metadata. As datasets become very large, challenges appear, such as ingestion, management, querying and enrichment. Furthermore, each institution has particular features related to important aspects such as vocabularies and interoperability, which make it difficult to generalise this process and provide one-for-all solutions. In order to improve the user experience as regards information retrieval systems, researchers have identified that further refinements are required for the recognition and extraction of implicit relationships expressed in natural language. We introduce a framework for the enrichment and disambiguation of locations in text using open knowledge bases such as Wikidata and GeoNames. The framework has been successfully used to publish a dataset based on information from the Biblioteca Virtual Miguel de Cervantes, thus illustrating how semantic enrichment can help information retrieval. The methods applied in order to automate the enrichment process, which build upon open source software components, are described herein.</t>
  </si>
  <si>
    <t>Bibliographic data; cultural heritage; interoperability; linked open data; metadata enrichment; ontology; semantic web</t>
  </si>
  <si>
    <t>WOS:000501082000003</t>
  </si>
  <si>
    <t>Inani A., Verma C., Jain S.</t>
  </si>
  <si>
    <t>A machine learning algorithm TSF k-Nn based on automated data classification for securing mobile cloud computing model</t>
  </si>
  <si>
    <t>2019 IEEE 4th International Conference on Computer and Communication Systems, ICCCS 2019</t>
  </si>
  <si>
    <t>10.1109/CCOMS.2019.8821756</t>
  </si>
  <si>
    <t>Computer Science and Engineering Department, Gurukul Institute of Engineering and Technology, Rajasthan Technical University, Kota, Rajasthan, India; Computer Science and Engineering Department, University College of Engineering; Computer Science Department, Neerja Modi School, India</t>
  </si>
  <si>
    <t>Mobile cloud computing (MCC) is fastest growing technology era in which the research society has recently embarked. Today, Mobile data can include financial transactions such as electronic payments, M-wallets and sensitive multimedia contents. The explosive volumes of mobile devices personal data, bring-up more attention to securely data storage rather than consideration on data privacy and confidentiality levels. In this scenario Machine Leaning (ML) brings an important role in the electronic data management. It is always expensive and hard to manage the data manually without adopting Machine learning techniques using metadata. Many Machine Learning algorithms have been proposed to comprehend diverse data management issues, yet the forecast of the top secret data and public data in a document is as yet a challenging exploration task. The contribution of this research article is to demonstrate a securing mobile data storage secrecy and privacy in cloud communication framework in terms of automatic data classification using mobile training datasets with help of Training dataset Filtration Key Nearest Neighbor (TsF-KNN) classifier which classifies the data based on the confidentiality level of the record with higher accuracy and powerful timelines as compared to the traditional K-NN algorithms and securing such confidential data category afterwards by applying various existing cryptographic solutions to assuring data privacy and confidentiality levels and simulation results demonstrates that reducing the overall cost and minimize procedural time, increasing system performance and sustainability. © 2019 IEEE.</t>
  </si>
  <si>
    <t>Asymmetric key cryptography; Data classification; Data security; Machine learning; Mobile cloud computing</t>
  </si>
  <si>
    <t>2-s2.0-85072956223</t>
  </si>
  <si>
    <t>Locoro A.</t>
  </si>
  <si>
    <t>A map is worth a thousand data: Requirements in tertiary human-data interaction to foster participation</t>
  </si>
  <si>
    <t>Dipartimento di Informatica, Sistemistica e Comunicazione, Università degli Studi di Milano Bicocca, Viale Sarca 336, Milano, 20126, Italy</t>
  </si>
  <si>
    <t>This paper aims to shed light on an emerging class of phenomena that are related to the abundance of data, which either come from personal life records or from open data portals, and to the strategies to tame this abundance to enable the human making of sense and decision. In particular, a new category can be introduced for these kind of data, which are neither primary (that is being deeply engrained into a work practice), nor secondary (i.e., processed by and for specialists, like the members of clerical, managerial or research staff) but, in a way, "tertiary", as they are consumed (when not directly produced) by "final customers". Hence, new ways of engaging users to either enable or facilitate the direct comprehension, and the ad-hoc manipulation and tailoring of data to unpredictable and unstructured tasks should be devised, also by means of more active and inter-active visualization techniques, in order to reduce the information overload and to let users shape their data landscapes in a virtuos cycle that may also return benefit to the same (primary) production and uses of data. In so doing, both data can partake in the end-users lives and these latter partake in improving the quality of data in face of the current (open) big data tide. Copyright © 2014 for the individual papers by the papers' authors.</t>
  </si>
  <si>
    <t>Data visualization; Human-data interaction; Mapping data; Tertiary data</t>
  </si>
  <si>
    <t>2-s2.0-84983334841</t>
  </si>
  <si>
    <t>Cheng C.-L., Hou J.-H.</t>
  </si>
  <si>
    <t>A Method of Mesh Simplification for Drone 3D Modeling with Architectural Feature Extraction</t>
  </si>
  <si>
    <t>10.1007/978-981-13-8410-3_12</t>
  </si>
  <si>
    <t>National Chiao Tung University, Hsinchu, Taiwan</t>
  </si>
  <si>
    <t>This paper proposes a method of mesh simplification for 3D terrain or city models generated photogrammetrically from drone captured images, enabled by the ability of extracting the architectural features. Compare to traditional geometric computational method, the proposed method recognizes and processes the features from the architectural perspectives. In addition, the workflow also allows exporting the simplified models and geometric features to open platforms, e.g. OpenStreetMap, for practical usages in site analysis, city generation, and contributing to the open data communities. © 2019, Springer Nature Singapore Pte Ltd.</t>
  </si>
  <si>
    <t>Machine learning; Mesh reconstruction; Mesh simplification; Photogrammetry; Procedural mode</t>
  </si>
  <si>
    <t>2-s2.0-85068209272</t>
  </si>
  <si>
    <t>Alexopoulos C., Loukis E., Charalabidis Y.</t>
  </si>
  <si>
    <t>A methodology for determining the value generation mechanism and the improvement priorities of open government data systems</t>
  </si>
  <si>
    <t>Computer Science and Information Systems</t>
  </si>
  <si>
    <t>10.2298/CSIS151210001A</t>
  </si>
  <si>
    <t>University of the Aegean, Karlovassi, Samos, GR-83200, Greece</t>
  </si>
  <si>
    <t>Government agencies all over the world are making big investments for developing information systems that open important data they possess to the society, in order to be used for scientific, commercial and political purposes. It is important to understand what value they create and how, and at the same time – since this is a relatively new type of information systems (IS) – to identify the main improvements they require. This paper contributes in this direction by presenting a methodology for determining the value generation mechanism of open government data (OGD) systems and also priorities for their improvement. It is based on the estimation of a ‗value model‘of the OGD system under evaluation from users‘ratings, which consists of several value dimensions and their corresponding value measures, organized in three ‘value layers‘, and also the relations among them. The proposed methodology has been successfully applied to an OGD system developed as part of the European project ENGAGE (‘An Infrastructure for Open, Linked Governmental Data Provision towards Research Communities and Citizens‘), and provided interesting insights and improvement priorities. This first application provides evidence that our methodology can be a useful decision support tool for important ODG systems investment, management and improvement decisions. © 2016, ComSIS Consortium. All rights reserved.</t>
  </si>
  <si>
    <t>Decision support system; Evaluation; Open government data; Public sector information; Value model</t>
  </si>
  <si>
    <t>2-s2.0-85000580079</t>
  </si>
  <si>
    <t>Cena F., Chiabrando E., Crevola A., Deplano M., Gena C., Perrero M.</t>
  </si>
  <si>
    <t>A movie timeline for a movie recommender</t>
  </si>
  <si>
    <t>University of Torino, Italy; 3Juice, Italy</t>
  </si>
  <si>
    <t>This paper describes the movie timeline design for the ReAL CODE (Recommendation Agent for Local Contents in an Open Data Environment) project. The timeline is aimed at providing a novel and engaging way of interacting with final users, highlighting the peculiarity of the ReAL CODE application, which differs from traditional movie recommendation sites: it also provides tools and facilities to manage movies according to user-relevant information such as people, places, and time connected to the movie. Moreover the timeline proactively visualizes the information according to the user model, first showing movies related to the user preferred features.</t>
  </si>
  <si>
    <t>Information visualization; Movie recommender; Timeline</t>
  </si>
  <si>
    <t>2-s2.0-84908249853</t>
  </si>
  <si>
    <t>Seffih H., Lamolle M., Pradelles A., Fluhr C., Chouchou A.</t>
  </si>
  <si>
    <t>A new smart citizen-centered transportation application without GPS</t>
  </si>
  <si>
    <t>11th International Conference on Management of Digital EcoSystems, MEDES 2019</t>
  </si>
  <si>
    <t>10.1145/3297662.3365801</t>
  </si>
  <si>
    <t>LIASD-EA4383, Montreuil, France; GeolSemantics, Gentilly, France; Transfero, Sétif, Algeria</t>
  </si>
  <si>
    <t>The smart city concept is a very recent one, that, nevertheless, has already been implemented in several cities around the world. The satisfactory results are encouraging more and more cities to focus on this concept. Given this trend, it can be anticipated that many more urban areas will follow a smart city roadmap. When participating in the Setif (Algeria) Start-ups Fair in November 2018, we noted a strong interest on the part of investors and local authorities in optimizing the efficiency of Setif management and services, and in enhancing related connections with its citizens. [3]. Setif is a student city with 60,000 students spread across three university campuses (Ferhat-Abbas University - Setif 1 / Mohamed-Lamine-Debaghine - Setif 2 / ElBez University Setif 3).[2] In this paper, we will discuss how an ordinary city can move towards being a smart city, regardless of its socio-economic environment. First, we will explore the smart city concept. Then we will provide examples of cities actively pursuing smart city strategies. Therefore, in order to propose a low-cost application, we rely on the collaboration of the inhabitants of, what we call, the smart citizen-centered city. This proof of concept transport application will be for use in Setif and will show how it is possible to adopt smart city strategies despite the lack of sophisticated systems based on open data, sensor networks, etc. © 2019 Association for Computing Machinery.</t>
  </si>
  <si>
    <t>Datamining; NLP; Smart city; Smart community; Smart transport</t>
  </si>
  <si>
    <t>2-s2.0-85078702787</t>
  </si>
  <si>
    <t>del Castillo P.R.</t>
  </si>
  <si>
    <t>A preliminary assessment of the traffic measures in Madrid city</t>
  </si>
  <si>
    <t>Instituto de Estudios Fiscales, Avda.Cardenal Herrera Oria 378, Madrid, 28035, Spain</t>
  </si>
  <si>
    <t>A potential source for producing reliable statistical information is the huge amount of data files created by the activity of electronic sensing devices. In particular, datasets collecting data on traffic sensors can be downloaded from the open data portal offered by the local government of Madrid City. The traffic sensors are a rich source of information, providing data not only on the vehicle count but also on, e.g., its speed. However, processing the data at the granularity level required involves complex workloads that exceed the capabilities of traditional data analytical processing technologies and require big data specific tools. The first part of the paper is devoted to the steps in producing short-term indicators of the evolution of the traffic flow variable in Madrid using the Spark big data platform. Taking advantage of the information on the sensors’ geographical location, the indicators are then analyzed to assess the impact of some recent local government measures addressed to reduce pollution and traffic congestion. Copyright © 2019 for this paper by its authors.</t>
  </si>
  <si>
    <t>Big Data; Short-term Indicators; Spark Platform; Traffic measures</t>
  </si>
  <si>
    <t>2-s2.0-85074656154</t>
  </si>
  <si>
    <t>Becker K., Jahangiri S., Knoblock C.A.</t>
  </si>
  <si>
    <t>A quantitative survey on the use of the cube vocabulary in the linked open data cloud</t>
  </si>
  <si>
    <t>Instituto de Informática, Universidade Federal do Rio Grande do Sul, Brazil; Information Sciences Institute, University of Southern California, United States</t>
  </si>
  <si>
    <t>There is a striking increase in the availability of statistical data in the Linked Open Data (LOD) cloud, and the Cube vocabulary has become the de facto standard for the description of multi-dimensional data. However, the reuse of a standard vocabulary needs to pair with modeling strategies that make it easy to locate, consume and integrate information. In this paper, we developed a quantitative study on how the main concepts of the Cube vocabulary are applied in practice, using the governmental datasets identifed in the 2014 LOD cloud census. Our focus was on the commonly used strategies for multi-dimensional modeling using Cube because they have an impact on the automatic location and consumption of data. The results provide feedback to work that addresses Cube usage and establish a baseline for evolution comparison.</t>
  </si>
  <si>
    <t>Cube; LOD; Multidimensional data; Quantitative analysis</t>
  </si>
  <si>
    <t>2-s2.0-84964555765</t>
  </si>
  <si>
    <t>Chen Y.-N.</t>
  </si>
  <si>
    <t>A review of practices for transforming library legacy records into linked open data</t>
  </si>
  <si>
    <t>10.1007/978-3-319-70863-8_12</t>
  </si>
  <si>
    <t>Department of Information and Library Science, Tamkang University, New Taipei City, 25137, Taiwan</t>
  </si>
  <si>
    <t>Current practices for transforming library legacy records into linked data for libraries were studied. The Linked Data Cookbook released by W3C was used as an analytical framework. A total of sixteen library linked data case studies focused on converting library catalogue data into linked open data were selected as subjects to analyze the details of transformation according to the following categories: identifying data, modeling data, naming with URIs, reusing existing terms, publishing human and machine readable descriptions, RDF conversion, license, download, host and announcement. It was found that although most tasks defined by the Linked Data Cookbook were adopted, some extensions and refinements were adopted to meet specific library-oriented requirements. Related issues including selection of data, selection of terms, 1-to-1 mapping principle and long-term preservation of library linked data are discussed. © Springer International Publishing AG 2017.</t>
  </si>
  <si>
    <t>Library legacy records; Library linked data; Linked open data</t>
  </si>
  <si>
    <t>2-s2.0-85036616253</t>
  </si>
  <si>
    <t>Singrodia V., Mitra A., Paul S.</t>
  </si>
  <si>
    <t>A Review on Web Scrapping and its Applications</t>
  </si>
  <si>
    <t>2019 International Conference on Computer Communication and Informatics, ICCCI 2019</t>
  </si>
  <si>
    <t>10.1109/ICCCI.2019.8821809</t>
  </si>
  <si>
    <t>Amity University, Newtown, Kolkata, India; Research Scholar, MAKAUT, Kalyani, India</t>
  </si>
  <si>
    <t>Internet grants a wide scope of facts and data source established by humans. Though, it shall consist of an enormous assortment of dissimilar and ailing organized data, challenging in collection in a physical means and problematical for its usage in mechanical processes. Since the recent past, procedures along-with various outfits have been developed to permit data gathering and alteration into organized information to be accomplished by B2C and B2B systems. This paper will focus on various aspects of web scraping, beginning with the basic introduction and a brief discussion on various software's and tools for web scrapping. We had also explained the process of web scraping with an elaboration on the various types of web scraping techniques and finally concluded with the pros and cons of web scraping and an in detail description on the various fields where it can be applied. The opportunities taking an advantage of these data are numerous which shall include expanses concerning Open Government Data, Big Data, Business Intelligence, aggregators and comparators, development of new applications and mashups amongst formers. © 2019 IEEE.</t>
  </si>
  <si>
    <t>Big Data; Business Intelligence.; Internet; Web Scrapping</t>
  </si>
  <si>
    <t>2-s2.0-85072924634</t>
  </si>
  <si>
    <t>Hanbal, RD; Prakash, A</t>
  </si>
  <si>
    <t>A Rights-based approach to Open Government Data</t>
  </si>
  <si>
    <t>PROCEEDINGS OF THE TENTH INTERNATIONAL CONFERENCE ON INFORMATION AND COMMUNICATION TECHNOLOGIES AND DEVELOPMENT (ICTD)</t>
  </si>
  <si>
    <t>10.1145/3287098.3287148</t>
  </si>
  <si>
    <t>[Hanbal, Rajesh Dinesh; Prakash, Amit] Int Inst Informat Technol, Bangalore, Karnataka, India</t>
  </si>
  <si>
    <t>Open Government Data(OGD) is the latest entrant to the field of Governance and to its sub-field of transparency and accountability. The data on many rights-based programmes are increasingly being published in the public domain to enable citizens to claim their rights. However, publishing data might not lead to effective use. Using the case of India's public works programme - the Mahatma Gandhi National Rural Employment Guarantee Act(MGNREGA), we argue that there is a mismatch between the rights-based approach of the development interventions and the assumptions of OGD. We conclude by arguing for the need to ground OGD initiatives in a rights-based framework.</t>
  </si>
  <si>
    <t>Open Government Data; Transparency; Accountability</t>
  </si>
  <si>
    <t>WOS:000478678100052</t>
  </si>
  <si>
    <t>Sicari S., Rizzardi A., Miorandi D., Cappiello C., Coen-Porisini A.</t>
  </si>
  <si>
    <t>A secure and quality-aware prototypical architecture for the Internet of Things</t>
  </si>
  <si>
    <t>Information Systems</t>
  </si>
  <si>
    <t>10.1016/j.is.2016.02.003</t>
  </si>
  <si>
    <t>Dipartimento di Scienze Teoriche e Applicate, Università Degli Studi dell'Insubria, via Mazzini 5, Varese, 21100, Italy; U-Hopper, via A. da Trento 8/2, Trento, 38122, Italy; Politecnico di Milano, Piazza Leonardo da Vinci 32, Milano, 20133, Italy</t>
  </si>
  <si>
    <t>The increasing diffusion of services enabled by Internet of Things (IoT) technologies raises several risks associated to security and data quality. Together with the high number of heterogeneous interconnected devices, this creates scalability issues, thereby calling for a flexible middleware platform able to deal with both security threats and data quality issues in a dynamic IoT environment. In this paper a lightweight and cross-domain prototype of a distributed architecture for IoT is presented, providing minimum data caching functionality and in-memory data processing. A number of supporting algorithms for the assessment of data quality and security are presented and discussed. In the presented system, users can request services on the basis of a publish/subscribe mechanism, data from IoT devices being filtered according to users requirements in terms of security and quality. The prototype is validated in an experimental setting characterized by the usage of real-time open data feeds presenting different levels of reliability, quality and security. © 2016 Elsevier Ltd. All rights reserved.</t>
  </si>
  <si>
    <t>Internet of Things; Middleware; Prototype; Quality; Security</t>
  </si>
  <si>
    <t>2-s2.0-84960156424</t>
  </si>
  <si>
    <t>Waeber J., Ledl A.</t>
  </si>
  <si>
    <t>A Semantic Web SKOS Vocabulary Service for Open Knowledge Organization Systems</t>
  </si>
  <si>
    <t>10.1007/978-3-030-14401-2_1</t>
  </si>
  <si>
    <t>Basel University Library, Basel, 4056, Switzerland</t>
  </si>
  <si>
    <t>In this article, the Basel Register of Thesauri, Ontologies &amp; Classications (BARTOC.org) is introduced to raise awareness for an integrated, full terminology registry for knowledge organization systems. Recently, researchers have shown an increased interest in such a single access point for controlled vocabularies. The paper outlines BARTOC’s technical implementation, system architecture, and services in the light of semantic technologies. Its central thesis is that if the KOS community agreed on BARTOC as one of their main terminology registries, all involved parties would benefit from linked open knowledge organization systems. © 2019, Springer Nature Switzerland AG.</t>
  </si>
  <si>
    <t>BARTOC; Knowledge organization systems; Semantic Web; SKOS; Skosmos; Terminology registry</t>
  </si>
  <si>
    <t>2-s2.0-85062681703</t>
  </si>
  <si>
    <t>Roa H.N., Loza-Aguirre E., Flores P.</t>
  </si>
  <si>
    <t>A survey on the problems affecting the development of open government data initiatives</t>
  </si>
  <si>
    <t>2019 6th International Conference on eDemocracy and eGovernment, ICEDEG 2019</t>
  </si>
  <si>
    <t>10.1109/ICEDEG.2019.8734452</t>
  </si>
  <si>
    <t>Facultad de Ingeniería, Pontificia Universidad Católica Del Ecuador, Quito, Ecuador; Facultad de Sistemas, Escuela Politécnica Nacional, Quito, Ecuador</t>
  </si>
  <si>
    <t>Open Government Data is an initiative that promotes transparency, accountability and value creation by making government data available to all. Open government data initiatives have become very popular worldwide because of the benefits that they can entail, especially in developed countries. However, many of these initiatives no always achieve the expected benefits. Although related research has reported that most of these initiatives face various problems affecting their success, little emphasis has been put on understanding such problems. Accordingly, in this study, we report our efforts to explore the main problems affecting open government data initiatives. Specifically, we performed a literature review to identify six problem categories, its subcategories, and its incidence. Additionally, using an Information Systems adoption process, we established the impact and occurrence of each of these problems before, during, and after an open government data initiative. © 2019 IEEE.</t>
  </si>
  <si>
    <t>IS adoption; Open data; Open data problems; Open government data</t>
  </si>
  <si>
    <t>2-s2.0-85068367066</t>
  </si>
  <si>
    <t>A Systematic Literature Study to Unravel Transparency Enabled by Open Government Data: The Window Theory</t>
  </si>
  <si>
    <t>Public Performance and Management Review</t>
  </si>
  <si>
    <t>10.1080/15309576.2019.1691025</t>
  </si>
  <si>
    <t>The opening of data has been credited for improving transparency and for providing a window on government functioning. Although this relationship is intuitively apparent, it is in fact complex and the mere opening of data might not actually yield transparency. In this paper, a comprehensive model of determinants that enable or impede transparency enabled by open government data and the expected effects have been derived by surveying public administration and information systems literature. Public administration literature tends to be focused on factors such as participation and trust, whereas information systems literature focuses on factors such as user interface, user experience, and data quality. Digital government literature attempts to bridge these elements. The Window Theory is introduced, in order to unify existing models by integrating a broad range of factors within a single model. The Window Theory can be used to develop context-dependent models that are both comprehensive and parsimonious. © 2019, © 2019. The Author(s). Pulished with license by Taylor &amp; Francis Group, LLC.</t>
  </si>
  <si>
    <t>accountability; anti-corruption; digital government; disclosure; open data; open government; open government data; participation; transparency</t>
  </si>
  <si>
    <t>2-s2.0-85076117775</t>
  </si>
  <si>
    <t>Feitosa, D; Dermeval, D; Avila, T; Bittencourt, II; Loscio, BF; Isotani, S</t>
  </si>
  <si>
    <t>A systematic review on the use of best practices for publishing linked data</t>
  </si>
  <si>
    <t>Online Inf. Rev.</t>
  </si>
  <si>
    <t>10.1108/OIR-11-2016-0322</t>
  </si>
  <si>
    <t>Purpose - Data providers have been increasingly publishing content as linked data (LD) on the Web. This process includes guidelines (i.e. good practices) to publish, share, and connect data on the Web. Several people in different areas, for instance, sciences, medicine, governments and so on, use these practices to publish data. The LD community has been proposing many practices to aid the publication of data on the Web. However, discovering these practices is a costly and time-consuming task, considering the practices that are produced by the literature. Moreover, the community still lacks a comprehensive understanding of how these practices are used for publishing LD. Thus, the purpose of this paper is to investigate and better understand how best practices support the publication of LD as well as identifying to what extent they have been applied to this field. Design/methodology/approach - The authors conducted a systematic literature review to identify the primary studies that propose best practices to address the publication of LD, following a predefined review protocol. The authors then identified the motivations for recommending best practices for publishing LD and looked for evidence of the benefits of using such practices. The authors also examined the data formats and areas addressed by the studies as well as the institutions that have been publishing LD. Findings - In summary, the main findings of this work are: there is empirical evidence of the benefits of using best practices for publishing LD, especially for defining standard practices, integrability and uniformity of LD; most of the studies used RDF as data format; there are many areas interested in dissemination data in a connected way; and there is a great variety of institutions that have published data on the Web. Originality/value - The results presented in this systematic review can be very useful to the semantic web and LD community, since it gathers pieces of evidence from the primary studies included in the review, forming a body of knowledge regarding the use best practices for publishing LD pointing out interesting opportunities for future research.</t>
  </si>
  <si>
    <t>Systematic review; Linked data; Web; Best practices for publishing linked data</t>
  </si>
  <si>
    <t>WOS:000419319800008</t>
  </si>
  <si>
    <t>Peterson, LE; Kovyrshina, T</t>
  </si>
  <si>
    <t>Adjustment of lifetime risks of space radiation-induced cancer by the healthy worker effect and cancer misclassification</t>
  </si>
  <si>
    <t>HELIYON</t>
  </si>
  <si>
    <t>e00048</t>
  </si>
  <si>
    <t>10.1016/j.heliyon.2015.e00048</t>
  </si>
  <si>
    <t>[Peterson, Leif E.; Kovyrshina, Tatiana] Houston Methodist Res Inst, Ctr Biostat, 6565 Fannin St,Suite MGJ6-031, Houston, TX 77030 USA</t>
  </si>
  <si>
    <t>Background. The healthy worker effect (HWE) is a source of bias in occupational studies of mortality among workers caused by use of comparative disease rates based on public data, which include mortality of unhealthy members of the public who are screened out of the workplace. For the US astronaut corp, the HWE is assumed to be strong due to the rigorous medical selection and surveillance. This investigation focused on the effect of correcting for HWE on projected lifetime risk estimates for radiation-induced cancer mortality and incidence. Methods. We performed radiation-induced cancer risk assessment using Poisson regression of cancer mortality and incidence rates among Hiroshima and Nagasaki atomic bomb survivors. Regression coefficients were used for generating risk coefficients for the excess absolute, transfer, and excess relative models. Excess lifetime risks (ELR) for radiation exposure and baseline lifetime risks (BLR) were adjusted for the HWE using standardized mortality ratios (SMR) for aviators and nuclear workers who were occupationally exposed to ionizing radiation. We also adjusted lifetime risks by cancer mortality misclassification among atomic bomb survivors. Results. For all cancers combined ("Nonleukemia"), the effect of adjusting the all-cause hazard rate by the simulated quantiles of the all-cause SMR resulted in a mean difference (not percent difference) in ELR of 0.65% and mean difference of 4% for mortality BLR, and mean change of 6.2% in BLR for incidence. The effect of adjusting the excess (radiation-induced) cancer rate or baseline cancer hazard rate by simulated quantiles of cancer-specific SMRs resulted in a mean difference of -1.2% in the all-cancer mortality ELR and mean difference of -6.4% in the mortality BLR. Whereas for incidence, the effect of adjusting by cancer-specific SMRs resulted in a mean change of -14.4% for the all-cancer BLR. Only cancer mortality risks were adjusted by simulated quantiles for misclassification, and results indicate a mean change of 1.1% for all-cancer mortality ELR, while the mean change in the all-cancer PC was approximately 4% for males and 6% for females. Conclusions. The typical life table approach for projecting lifetime risk of radiation-induced cancer mortality and incidence for astronauts and radiation workers can be improved by adjusting for HWE while simulating the uncertainty of input rates, input excess risk coefficients, and bias correction factors during multiple Monte Carlo realizations of the life table.</t>
  </si>
  <si>
    <t>Mathematical simulation; Epidemiology of cancer; Radiation biology</t>
  </si>
  <si>
    <t>WOS:000432002500002</t>
  </si>
  <si>
    <t>Haini S.I., Rahim N.Z.Ab., Zainuddin N.M.M.</t>
  </si>
  <si>
    <t>Adoption of open government data in local government context: Conceptual model development</t>
  </si>
  <si>
    <t>Part F148262</t>
  </si>
  <si>
    <t>10.1145/3323933.3324092</t>
  </si>
  <si>
    <t>Razak Faculty of Technology and Informatics, Universiti Teknologi Malaysia, Kuala Lumpur, Malaysia</t>
  </si>
  <si>
    <t>The significance of open data has benefited the public sector to leverage data in enhancing public service delivery, transparency, and accountability of organizational performance. Open data concept has also encouraged the public sector to release their data to the public without technical restriction and limitation. Nevertheless, there are lacks empirical studies that have examined the association between OGD and its adoption based on public sector perspective specifically in the local government context. Therefore, this paper aims to identify and analyze the influencing factors of OGD adoption by conducting Systematic Literature Review (SLR) and expert review with five (5) experts from a central agency, local authorities and public university. Sixteen (16) identified factors from the literature review and eleven (11) factors have been validated and individually ranked by the selected experts. A conceptual model of OGD adoption for local government which is based on Technology-Organisation-Environment, Diffusion of Innovation and Institutional Theory then proposed as the outcome of the study. © 2019 Association for Computing Machinery.</t>
  </si>
  <si>
    <t>Adoption; Factors; Local government; Open Data; Open Government Data; Public sector</t>
  </si>
  <si>
    <t>2-s2.0-85066802444</t>
  </si>
  <si>
    <t>Yan L., Wan S., Jin P., Zou C.</t>
  </si>
  <si>
    <t>Airplane Fine-Grained Classification in Remote Sensing Images via Transferred CNN-Based Models</t>
  </si>
  <si>
    <t>10.1007/978-981-13-0893-2_34</t>
  </si>
  <si>
    <t>School of Computer Science and Technology, University of Science and Technology of China, Hefei, 230027, China; Key Laboratory of Electromagnetic Space Information, Chinese Academy of Science, Hefei, 230027, China</t>
  </si>
  <si>
    <t>Airplane fine-grained classification is a challenging task in the field of remote sensing, because it requires for differentiating varieties of airplanes. Convolutional neural networks (CNNs) have recently achieved remarkable progress, due to their ability to learn high-level feature representations. However, training CNNs requires a large number of data, and there are few mature and public data sets concerned on airplane fine-grained classification in remote sensing images. In this paper, we propose a transferred CNN-based model that focus on airplane fine-grained classification by adopting a pre-trained CNN-based model with a large source data set and fine-tuning the model on a small task-specific data set. For fine-tuning the model, we collect a new data set, 11 Types of Airplanes in Remote Sensing Images (ARSI-11), which consists of 2200 images of 11 types of airplanes. The experimental results demonstrate that our transferred CNN-based model significantly improves the classification performance than the comparative methods. © 2018, Springer Nature Singapore Pte Ltd.</t>
  </si>
  <si>
    <t>Airplane fine-grained classification; Convolutional neural networks; Remote sensing images; Transferred CNN-based models</t>
  </si>
  <si>
    <t>2-s2.0-85049031762</t>
  </si>
  <si>
    <t>Stolz A., Hepp M.</t>
  </si>
  <si>
    <t>An adaptive faceted search interface for structured product offers on the web</t>
  </si>
  <si>
    <t>Universitaet der Bundeswehr Munich, Neubiberg, D-85579, Germany</t>
  </si>
  <si>
    <t>In the past few years, a growing amount of e-commerce information has been published online either as Linked Open Data or embedded as Microdata or RDFa markup inside HTML pages. Unfortunately, the usage of such data for product search and comparison is hampered by the products and services being themselves specific and heterogenous with regard to their relevant characteristics, and by the search process that involves learning about the option space. In this paper, we present an adaptive faceted search interface over product offers in RDF. Our search interface is directly based on the popularity of schema elements in the data and does not rely on a rigid conceptual schema with hard-wired product features, thereby being suitable for arbitrary product domains and product evolution. Further it supports learning during the search process. As a proof of concept of our work, we provide two use cases, namely one with product offers from an automobile database, and a second one with real product data collected from the Web.</t>
  </si>
  <si>
    <t>2-s2.0-84954537212</t>
  </si>
  <si>
    <t>Zhu X., Freeman M.A.</t>
  </si>
  <si>
    <t>An evaluation of U.S. municipal open data portals: A user interaction framework</t>
  </si>
  <si>
    <t>10.1002/asi.24081</t>
  </si>
  <si>
    <t>School of Information Sciences, University of Tennessee, Knoxville, TN, United States; Department of Anthropology, University of Tennessee, Knoxville, TN, United States</t>
  </si>
  <si>
    <t>As an increasing number of open government data (OGD) portals are created, an evaluation method is needed to assess these portals. In this study, we drew from the existing principles and evaluation methods to develop a User Interaction Framework, with concrete criteria in five dimensions: Access, Trust, Understand, Engage-integrate, and Participate. The framework was then used to evaluate the current OGD sites created and maintained by 34 U.S. municipal government agencies. The results show that, overall, portals perform well in terms of providing access, but not so well in helping users understand and engage with data. These findings indicate room for improvement in multiple areas and suggest potential roles for information professionals as data mediators. The study also reveals that portals using the Socrata platform performed better, regarding user access, trust, engagement, and participation. However, the variability among portals indicates that some portals should improve their platforms to achieve greater user engagement and participation. In addition, city governments need to develop clear plans about what data should be available and how to make them available to their public. © 2018 ASIS&amp;T</t>
  </si>
  <si>
    <t>2-s2.0-85056652070</t>
  </si>
  <si>
    <t>Senyoni W.F., Kimaro H.C., Braa J., Kumalija C.</t>
  </si>
  <si>
    <t>An institutional perspective on the adoption of open dashboard for health information systems in tanzania</t>
  </si>
  <si>
    <t>10.1007/978-3-030-18400-1_22</t>
  </si>
  <si>
    <t>University of Oslo, Blindern 0317, Oslo, Norway; University of Dar es Salaam, Dar es Salaam, Tanzania; Ministry of Health, Dar es Salaam, Tanzania</t>
  </si>
  <si>
    <t>This article attempts to understand the adoption and institutionalisation of open dashboards in the health information system in Tanzania as part of the national initiative in strengthening the routine health information systems through data-driven approaches. Using an institutional perspective, specifically the concept of institutional work, the article analyses the efforts of a group of actors aimed at disrupting existing structures, thereby creating new ones and diffusing them within and across organisations. We argue that for the institutionalisation of open dashboards in health information systems, serendipity moments are necessary and should be coupled with actors willing to mobilising others within the network. Furthermore, we argue that the use of participatory approach has the potential to align interests from diverse stakeholders hence providing a mechanism for transforming rooted organisational routines. © IFIP International Federation for Information Processing 2019.</t>
  </si>
  <si>
    <t>Dashboards; Institutional work; Open dashboard; Open data</t>
  </si>
  <si>
    <t>2-s2.0-85065322390</t>
  </si>
  <si>
    <t>Wirtz, BW; Muller, WM</t>
  </si>
  <si>
    <t>An integrated artificial intelligence framework for public management</t>
  </si>
  <si>
    <t>PUBLIC MANAGEMENT REVIEW</t>
  </si>
  <si>
    <t>10.1080/14719037.2018.1549268</t>
  </si>
  <si>
    <t>[Wirtz, Bernd W.; Mueller, Wilhelm M.] German Univ Adm Sci Speyer, Chair Informat &amp; Commun Management, Speyer, Germany</t>
  </si>
  <si>
    <t>Artificial intelligence (AI) extends the limits of current performance in data processing and analysis many times over. Since this states a great improvement in managing public data, this conceptual study discusses the use of AI in public management structures in connection with their risks and side effects. The exercise of state power and public influence through intelligent machines make ethical and political guidelines essential for their operation, constituting the cornerstones of the AI framework model developed here. The organizational structure and technical specification are additional aspects of the AI that determine design and functionality of the framework model in practical application.</t>
  </si>
  <si>
    <t>Artificial intelligence; framework; conceptual study; public administration; public business model</t>
  </si>
  <si>
    <t>WOS:000467733700006</t>
  </si>
  <si>
    <t>Papadaki M.-E., Papadakos P., Mountantonakis M., Tzitzikas Y.</t>
  </si>
  <si>
    <t>An interactive 3D visualization for the LOD cloud</t>
  </si>
  <si>
    <t>Institute of Computer Science, FORTH-ICS, Greece; Computer Science Department, University of Crete, Greece</t>
  </si>
  <si>
    <t>The LOD(Linked OpenData) cloud currently contains thousands of published datasets. Existing visualizations, like the Linking Open Data cloud diagram, are useful for getting an overview of its size, the datasets and their connectivity. An interesting question is whether we could come up with more informative and more interactive visualizations that could make evident more features of the datasets for aiding the inspection and the discovery of related datasets. To this end we propose an interactive 3D visualization that adopts the metaphor of urban area. In brief, each dataset is visualized as a building, whose features (e.g. volume) reect various dataset's features (e.g. number of triples), while the proximity of the buildings (and other features) indicates the commonalities of the datasets. The introduced approach supports various shapes of buildings and various placement algorithms:mountainside, orthogonal spiral, concentric spiral, and similarity-based adaptations of force-directed algorithms. The visualization is interactive, i.e. it allows the user to zoom in any part of the model, to change the perspective, to change the shape of the buildings and their placement, to see all the connections or only those of one dataset, and others. The paper details the construction process and provides examples over real datasets including the entire LOD cloud, and describes the pros and cons of each layout. © 2018 Copyright held by the owner/author(s).</t>
  </si>
  <si>
    <t>Connectivity of Linked datasets; Interactive 3D Visualization; Linked Data</t>
  </si>
  <si>
    <t>2-s2.0-85045410876</t>
  </si>
  <si>
    <t>Mohabeer, P; Santally, MI; Sungkur, RK</t>
  </si>
  <si>
    <t>An Investigation of the Potential Benefits of Big Data in the Public Sector of Mauritius</t>
  </si>
  <si>
    <t>JOURNAL OF THE KNOWLEDGE ECONOMY</t>
  </si>
  <si>
    <t>10.1007/s13132-018-0524-2</t>
  </si>
  <si>
    <t>[Mohabeer, Preethivirajsingh] Cent Informat Bur, Ebene, Mauritius; [Santally, Mohammad Issack] Univ Mauritius, Ctr Lifelong Learning, Moka, Mauritius; [Sungkur, Roopesh Kevin] Univ Mauritius, Fac Informat &amp; Commun Technol, Dept Software &amp; Informat Syst, Moka, Mauritius</t>
  </si>
  <si>
    <t>This study examines how big data analytics could optimize the use of public funds while ensuring delivery of quality service by public organizations to the citizens of Mauritius. Political Economic Social Technological (PEST) analysis has been carried out to scan the environment to identify at least two major policies and initiatives corresponding to big data that will be impacting the Mauritian Economy in the next 10 years. Subsequently, causal layered analysis (CLA) has been applied for the two signals to create transformative spaces for the creation of alternative futures. Indeed, the findings have demonstrated that open data initiative and the implementation of e-health project in Mauritius would certainly contribute positively to the government of Mauritius. However, this study has revealed through a matrix diagram for probable futures that the Mauritian government should bring amendments to existing conventional laws through reforms and regulations to fully take advantage of big data analytics applications. This is also one of the recommendations of the Mauritius e-Government 2013-2017-Formulation and Implementation of Data Sharing Policy. Considering only the recent emergence of big data analytics in governments, still there is certain aspect of it that needs careful consideration before the full potential of big data could be realized. This research also highlights the factors that need to be addressed for the successful use of Big Data in this particular context.</t>
  </si>
  <si>
    <t>Big data; Mauritius; Public sector; Causal layered analysis; Futures wheel; Data analytics</t>
  </si>
  <si>
    <t>WOS:000479145300017</t>
  </si>
  <si>
    <t>Ferilli S., Redavid D.</t>
  </si>
  <si>
    <t>An ontology and a collaborative knowledge base for history of computing</t>
  </si>
  <si>
    <t>Department of Computer Science, University of Bari, Bari, Italy; R and D Department, Artificial Brain S.r.l, Bari, Italy</t>
  </si>
  <si>
    <t>In recent years, the history of automatic computing devices and associated technologies has attracted more and more interest. The area is quite peculiar, very complex, very young, and involves rapid obsolescence. So, research practices and tools for handling it from a cultural heritage perspective are still immature. Still missing, and urgently needed, is an ontology that categorizes and systematizes the concepts of interest. Also, there is a pressing need to collect, preserve and make available precious knowledge that is at risk of going lost. It is currently scattered across many people spread all over the world. As a contribution to this area of research, this paper proposes: an ontology for computing devices and their history, the first version of a knowledge graph for this field, and GraphBRAIN, a general-purpose tool to design and collaboratively populate knowledge graphs, that also provides advanced consultation and analysis tools. It may be used as an intermediate layer to provide services to end-user applications aimed at personalized fruition of cultural heritage, also in a touristic perspective. Copyright c by the paper’s authors.</t>
  </si>
  <si>
    <t>2-s2.0-85067210109</t>
  </si>
  <si>
    <t>Foulonneau M., Djaghloul Y.</t>
  </si>
  <si>
    <t>An ontology based data collection service to support eGov service design</t>
  </si>
  <si>
    <t>343 CCIS</t>
  </si>
  <si>
    <t>10.1007/978-3-642-35233-1_12</t>
  </si>
  <si>
    <t>Tudor Research Centre, 29, av. John F. Kennedy, L-1855 Luxembourg, Luxembourg</t>
  </si>
  <si>
    <t>In the past few years, the eGovernment sector has engaged into the use of semantic representations for data models and datasets, in particular with the open government data movement and the creation of initiatives to share semantic resources (JoinUp portal) and create core vocabularies (e.g., Core Business). In the scope of the EU SPOCS project to implement a cross border service infrastructure, a semantic layer allows exchanging documents to support procedures related to the service directive. It highlighted the necessity to collect data from public administrations on the procedures and documents but also on the equivalence of documents issued by foreign countries. The implementation of a data collection system based on ontologies raises challenges in relation with the generation of questions from ontologies as well as the annotation and update of the ontology to create and validate the data collected. In order to address these challenges, we are implementing a mechanism to generate questions and trace the information over a question answer process with an annotation framework based on the W3C Open annotation model. © 2012 Springer-Verlag.</t>
  </si>
  <si>
    <t>eGovernment dataset; ontology annotation; ontology evolution; question generation</t>
  </si>
  <si>
    <t>2-s2.0-84869809299</t>
  </si>
  <si>
    <t>Buranarach M., Anutariya C., Kalayanapan N., Ruangrajitpakorn T., Wuwongse V., Supnithi T.</t>
  </si>
  <si>
    <t>An ontology-based approach to supporting knowledge management in government agencies: A case study of the Thai excise department</t>
  </si>
  <si>
    <t>IEICE Transactions on Information and Systems</t>
  </si>
  <si>
    <t>E101D</t>
  </si>
  <si>
    <t>10.1587/transinf.2016IIP0001</t>
  </si>
  <si>
    <t>National Electronics and Computer Technology Center (NECTEC), Thailand; Asian Institute of Technology, Thailand; Beehive Co., Ltd., Thailand; Mahidol University, Thailand</t>
  </si>
  <si>
    <t>Knowledge management is important for government agencies in improving service delivery to their customers and data interoperation within and across organizations. Building organizational knowledge repository for government agency has unique challenges. In this paper, we propose that enterprise ontology can provide support for government agencies in capturing organizational taxonomy, best practices and global data schema. A case study of a large-scale adoption for the Thailand's Excise Department is elaborated. A modular design approach of the enterprise ontology for the excise tax domain is discussed. Two forms of organizational knowledge: global schema and standard practices were captured in form of ontology and rule-based knowledge. The organizational knowledge was deployed to support two KM systems: excise recommender service and linked open data. Finally, we discuss some lessons learned in adopting the framework in the government agency. Copyright © 2018 The Institute of Electronics, Information and Communication Engineers.</t>
  </si>
  <si>
    <t>Enterprise ontology; Government information system; Organizational knowledge repository</t>
  </si>
  <si>
    <t>2-s2.0-85044737746</t>
  </si>
  <si>
    <t>Pan S., Zhu L., Qiao J.</t>
  </si>
  <si>
    <t>An open sharing pattern design of massive power big data</t>
  </si>
  <si>
    <t>2019 IEEE 4th International Conference on Cloud Computing and Big Data Analytics, ICCCBDA 2019</t>
  </si>
  <si>
    <t>10.1109/ICCCBDA.2019.8725750</t>
  </si>
  <si>
    <t>Artificial Intelligence on Electric Power System, State Grid Corporation Joint Laboratory, Global Energy Interconnection Research Institute Co. Ltd, Beijing, China</t>
  </si>
  <si>
    <t>Starting from the description of big data value, this article firstly introduced the main sources and the chief characteristics of power big data, secondly elicited the background, present status and primary requirements of open sharing for power big data, and thirdly elaborated the key technologies which were involved in the open sharing pattern of power big data. Then, based on the analysis of open sharing and the technologies, the overall framework and technical route for the open sharing pattern of massive power big data were designed. Then, the open sharing pattern of power big data were designed in detail from the following three aspects: The way of metadata management, the mode of user access control for data open sharing, and the route of sharing service gateway generation, and then, this article gave the complete process which describes the steps of an open sharing service building, and all of these can help to achieve open sharing of massive power big data. Finally this article analyzed the effectiveness of open sharing for power big data in data mining and data transaction, summarized the open sharing pattern of massive power big data, and gave the prospects for the next step of data open sharing work. © 2019 IEEE.</t>
  </si>
  <si>
    <t>container technology; data open sharing; multi-tenancy; power big data</t>
  </si>
  <si>
    <t>2-s2.0-85067510518</t>
  </si>
  <si>
    <t>Montoya G., Keles I., Hose K.</t>
  </si>
  <si>
    <t>Analysis of the effect of query shapes on performance over LDF interfaces</t>
  </si>
  <si>
    <t>Aalborg University, Aalborg, Denmark</t>
  </si>
  <si>
    <t>The adoption of Semantic Web technologies, and in particular the Open Data initiative, has contributed to the steady growth of the number of datasets and triples accessible on the Web. Most commonly, queries over RDF data are evaluated over SPARQL endpoints. Recently, however, alternatives such as TPF have been proposed with the goal of shifting query processing load from the server running the SPARQL endpoint towards the client that issued the query. Although these interfaces have been evaluated against standard benchmarks and testbeds that showed their benefits over previous work in general, an evaluation of the effects of the query shapes on query performance of the different available interfaces has never been done. In this paper, we present the results of our in-depth evaluation of query shapes impact on the performance of existing LDF interfaces. Using representative and diverse query loads that are designed to include relevant query shapes and are based on the query log of a public SPARQL endpoint, we stress test the different interfaces and identify their strengths and weaknesses. © 2019 for this paper by its authors. Use permitted under Creative Commons License Attribution 4.0 International (CC BY 4.0)</t>
  </si>
  <si>
    <t>2-s2.0-85075308403</t>
  </si>
  <si>
    <t>Kärle E., Fensel D.</t>
  </si>
  <si>
    <t>Annotation based automatic action processing</t>
  </si>
  <si>
    <t>Semantic Technology Institute, Universität Innsbruck, Innsbruck, Austria</t>
  </si>
  <si>
    <t>With a strong motivational background in search engine optimization the amount of structured data on the web is growing rapidly. The main search engine providers are promising great increase in visibility through annotation of the web page's content with the vocabulary of schema.org and thus providing it as structured data. But besides the usage by search engines the data can be used in various other ways, for example for automatic processing of annotated web services or actions. In this work we present an approach to consume and process schema.org annotated data on the web and give an idea how a best practice can look like.</t>
  </si>
  <si>
    <t>Open data; Schema.org; Semantic web; Semantic web services</t>
  </si>
  <si>
    <t>2-s2.0-85033480918</t>
  </si>
  <si>
    <t>Dorofeev A.V., Markov A.S., Tsirlov V.L.</t>
  </si>
  <si>
    <t>Application of open data in accordance with information security requirements</t>
  </si>
  <si>
    <t>NPO Echelon, Moscow, Russian Federation; Bauman Moscow State Technical University, Moscow, Russian Federation</t>
  </si>
  <si>
    <t>The paper discusses the existing inconsistency between information security requirements and requirements for government data accessibility. The paper provides the classification of open and public government data. It specifies generally accessible data sources that can be used for information security management. Completes and adequate measures to protect open resources in public information systems in Russia are provided. A conclusion is made on the adequacy and completeness of taxonomies in the area of web resource security. The authors conducted a comparative analysis of individual Internet portals on open data. The paper points out information security problems in relation to open data usage and some ways to solve them. Copyright 2019 for this paper by its authors.</t>
  </si>
  <si>
    <t>Open government data; Public information systems; Publicly available information</t>
  </si>
  <si>
    <t>2-s2.0-85077502067</t>
  </si>
  <si>
    <t>Carriero V.A., Gangemi A., Mancinelli M.L., Marinucci L., Nuzzolese A.G., Presutti V., Veninata C.</t>
  </si>
  <si>
    <t>ArCo ontology network and LOD on Italian Cultural Heritage</t>
  </si>
  <si>
    <t>STLab, ISTC CNR, Rome, Italy; FICLIT, Università di Bologna, Bologna, Italy; ICCD MiBAC, Rome, Italy</t>
  </si>
  <si>
    <t>ArCo (Architecture of Knowledge) is a collaborative project that involves the institute of the Italian Ministry of Cultural Heritage ICCD (Institute of Catalogue and Documentation) and the Institute of Cognitive Sciences and Technologies of CNR (Italian National Research Council). ArCo aims at modelling the wide domain of Italian cultural heritage for two main purposes: (i) building a network of ontologies, compatible and aligned whenever possible with existing ontologies, that can be used as a de facto standard for representing cultural heritage data; (ii) publishing ICCD data as LOD: about 800.000 publishable files stored in the ICCD General Catalogue database. In this paper, we present ArCo structure, design methods and tools, its growing community, and we delineate its importance, quality, and impact in using semantic technologies in the fruition of Cultural Heritage. © 2019 CEUR-WS. All rights reserved.</t>
  </si>
  <si>
    <t>2-s2.0-85067213083</t>
  </si>
  <si>
    <t>Neto M.C., Sarmento P.</t>
  </si>
  <si>
    <t>Assessing lisbon trees' carbon storage quantity, density, and value using open data and allometric equations</t>
  </si>
  <si>
    <t>Information (Switzerland)</t>
  </si>
  <si>
    <t>10.3390/info10040133</t>
  </si>
  <si>
    <t>NOVA Information Management School, Universidade Nova de Lisboa, Lisboa, 1070-312, Portugal</t>
  </si>
  <si>
    <t>Urban population has grown exponentially in recent years, leading to an increase of CO2 emissions and consequently contributing on a large scale to climate change. Urban trees are fundamental to mitigating CO2 emissions as they incorporate carbon in their biomass. It becomes necessary to understand and measure urban tree carbon storage. In this paper is studied the potential of open data to measure the quantity, density, and value of carbon stored by the seven most represented urban trees in the city of Lisbon. To compute carbon storage, the seven most represented urban tree species were selected from an open database acquired from an open data portal of the city of Lisbon. Through allometric equations, it was possible to compute the trees' biomass and calculate carbon storage quantity, density, and value. The results showed that the tree species Celtis australis is the species that contributes more to carbon storage. Central parishes of the city of Lisbon present higher-density values of carbon storage when compared with the border parishes despite the first ones presenting low-to-medium values of carbon storage quantity and value. Trees located in streets, present higher values of carbon storage, when compared with trees located in schools and green areas. Finally, the potential usage of this information to build a decision-support dashboard for planning green infrastructures was demonstrated. © 2019 by the authors.</t>
  </si>
  <si>
    <t>Allometric equation; Carbon storage; Open data; Urban trees</t>
  </si>
  <si>
    <t>2-s2.0-85065863911</t>
  </si>
  <si>
    <t>Automatic construction of a semantic knowledge base from CEUR workshop proceedings</t>
  </si>
  <si>
    <t>10.1007/978-3-319-25518-7_11</t>
  </si>
  <si>
    <t>Semantic Software Lab, Department of Computer Science and Software Engineering, Concordia University, Montréal, Canada</t>
  </si>
  <si>
    <t>We present an automatic workflow that performs text segmentation and entity extraction from scientific literature to primarily address Task 2 of the Semantic Publishing Challenge 2015. The goal of Task 2 is to extract various information from full-text papers to represent the context in which a document is written, such as the affiliation of its authors and the corresponding funding bodies. Our proposed solution is composed of two subsystems: (i) A text mining pipeline, developed based on the GATE framework, which extracts structural and semantic entities, such as authors’ information and references, and produces semantic (typed) annotations; and (ii) a flexible exporting module, the LODeXporter, which translates the document annotations into RDF triples according to custom mapping rules. Additionally, we leverage existing Named Entity Recognition (NER) tools to extract named entities from text and ground them to their corresponding resources on the Linked Open Data cloud, thus, briefly covering Task 3 objectives, which involves linking of detected entities to resources in existing open datasets. The output of our system is an RDF graph stored in a scalable TDB-based storage with a public SPARQL endpoint for the task’s queries. © Springer International Publishing Switzerland 2015.</t>
  </si>
  <si>
    <t>2-s2.0-84951320542</t>
  </si>
  <si>
    <t>Giannopoulos G., Karagiannakis N., Skoutas D., Athanasiou S.</t>
  </si>
  <si>
    <t>Automatic recommendations of categories for geospatial entities</t>
  </si>
  <si>
    <t>IMIS Institute, R.C. ATHENA, Greece</t>
  </si>
  <si>
    <t>Over the last years, thanks to Open Data initiative and the Semantic Web, there has been a vast increase on user contributed data. In several cases (e.g. Open Street Map, Geonames), the respective data include geospatial information, that is the coordinates and/or the precise geometries of buildings, roads, areas, etc. In such cases, proper schemas are defined to allow users to annotate the entities they con-tribute. However, browsing through a large and unstructured list of categories in order to select the most fitting one might be time consuming for the end users. In this paper, we present an approach for recommending categories for geospatial entities, based on previously annotated entities. Specifically, we define and implement a series of training features in order to represent the geospatial entities and capture their relation with the categories they are annotated with. These features involve spatial and textual properties of the entities. We evaluate two different approaches (SVM and kNN) on several combinations of the defined training features and we demonstrate that the best algorithm (SVM) can provide recommendations with high precision, utilizing the defined features. The aforementioned work is deployed in OSMRec, a plugin for JOSM tool for editing Open Street Map.</t>
  </si>
  <si>
    <t>Category recommendation; OSM; Spatial entities</t>
  </si>
  <si>
    <t>2-s2.0-84940108169</t>
  </si>
  <si>
    <t>Hitz-Gamper, BS; Neumann, O; Sturmer, M</t>
  </si>
  <si>
    <t>Balancing control, usability and visibility of linked open government data to create public value</t>
  </si>
  <si>
    <t>INTERNATIONAL JOURNAL OF PUBLIC SECTOR MANAGEMENT</t>
  </si>
  <si>
    <t>10.1108/IJPSM-02-2018-0062</t>
  </si>
  <si>
    <t>[Hitz-Gamper, Benedikt Simon; Neumann, Oliver; Sturmer, Matthias] Univ Bern, Inst Informat Syst, Bern, Switzerland</t>
  </si>
  <si>
    <t>Purpose Linked data is a technical standard to structure complex information and relate independent sets of data. Recently, governments have started to use this technology for bridging separated data "(silos)" by launching linked open government data (LOGD) portals. The purpose of this paper is to explore the role of LOGD as a smart technology and strategy to create public value. This is achieved by enhancing the usability and visibility of open data provided by public organizations. Design/methodology/approach In this study, three different LOGD governance modes are deduced: public agencies could release linked data via a dedicated triple store, via a shared triple store or via an open knowledge base. Each of these modes has different effects on usability and visibility of open data. Selected case studies illustrate the actual use of these three governance modes. Findings According to this study, LOGD governance modes present a trade-off between retaining control over governmental data and potentially gaining public value by the increased use of open data by citizens. Originality/value This study provides recommendations for public sector organizations for the development of their data publishing strategy to balance control, usability and visibility considering also the growing popularity of open knowledge bases such as Wikidata.</t>
  </si>
  <si>
    <t>Linked data; Open data; Public value; Data governance; Wikidata; Linked open government data</t>
  </si>
  <si>
    <t>WOS:000480506200002</t>
  </si>
  <si>
    <t>BASIL: A cloud platform for sharing and reusing SPARQL queries as web APIs</t>
  </si>
  <si>
    <t>One of the reasons why Web APIs are more used to consume open data compared to SPARQL endpoints is the expertise required to use the query language. Therefore, a tool for sharing and reusing existing real queries could help developers on adopting Linked Data. We propose BASIL, a cloud platform that supports sharing and reusing SPARQL queries. In BASIL, loaded queries generate Web APIs that can be used in applications instead of embedding the call to the SPARQL endpoints, thus facilitating query maintenance and evolution. Compared to similar solutions, BASIL aims on minimising the learning curve for users to promote its adoption. BASIL is a simple platform that does not introduce new specifications, formalisms and technologies for users that belong to both Web APIs and Linked Data communities.</t>
  </si>
  <si>
    <t>2-s2.0-84955592127</t>
  </si>
  <si>
    <t>Yakobi K., Scholtz B., Vom Berg B.W.</t>
  </si>
  <si>
    <t>Benefits and applications of social media analytics for citizen relationship management</t>
  </si>
  <si>
    <t>2019-October</t>
  </si>
  <si>
    <t>10.34190/ECDG.19.026</t>
  </si>
  <si>
    <t>Nelson Mandela University, Port Elizabeth, South Africa; University of Applied Science, Bremerhaven, Germany</t>
  </si>
  <si>
    <t>Citizen Relationship Management (CzRM) can improve governmental service delivery and offer citizens an opportunity for e-participation and collaboration and improved service delivery. Social Media Analytics (SMA) holds the potential to provide a decision making framework that can measure the activities of citizens from social media data and thereby facilitate CzRM. However, the benefits and potential applications of SMA are rarely realised by governments. The purpose of this paper is to critically analyse literature to classify the benefits and applications of SMA as a potential solution for supporting CzRM. Grounded theory was used to identify core categories related to SMA and the relationships between categories. These were then analysed in more detail to compile a classification of six main categories of benefits of SMA to government, with several related applications. The benefits are 1) improved CzRM and service delivery; 2) improved decision making; 3) transparency, engagement and Open Government Data (OGD); 4) improved data management and quality; 5) data analysis and intelligence; and 6) data value for innovation. The analysis of SMA benefits and applications can be used to assist governments with planning SMA projects and to ensure the greatest opportunity for success. Researchers can use the findings to undergird further empirical research related to SMA particularly in the context of e-participation, decision making in government and CzRM. © The Authors, 2019. All Rights Reserved.</t>
  </si>
  <si>
    <t>Big Data; Citizen Relationship Management; Data Analytics; Social Media Analytics</t>
  </si>
  <si>
    <t>2-s2.0-85075282176</t>
  </si>
  <si>
    <t>Kitsios F., Kamariotou M.</t>
  </si>
  <si>
    <t>Beyond open data hackathons: Exploring digital innovation success</t>
  </si>
  <si>
    <t>10.3390/info10070235</t>
  </si>
  <si>
    <t>Department of Applied Informatics, University of Macedonia, Thessaloniki, 54636, Greece</t>
  </si>
  <si>
    <t>Previous researchers have examined the motivations of developers to participate in hackathons events and the challenges of open data hackathons, but limited studies have focused on the preparation and evaluation of these contests. Thus, the purpose of this paper is to examine factors that lead to the effective implementation and success of open data hackathons and innovation contests. Six case studies of open data hackathons and innovation contests held between 2014 and 2018 in Thessaloniki were studied in order to identify the factors leading to the success of hackathon contests using criteria from the existing literature. The results show that the most significant factors were clear problem definition, mentors' participation to the contest, level of support to participants by mentors in order to launch their applications to the market, jury members' knowledge and experience, the entry requirements of the competition, and the participation of companies, data providers, and academics. Furthermore, organizers should take team members' competences and skills, as well as the support of post-launch activities for applications, into consideration. This paper can be of interest to organizers of hackathon events because they could be knowledgeable about the factors that should take into consideration for the successful implementation of these events. © 2019 by the authors.</t>
  </si>
  <si>
    <t>Contests; Digitalization; Hackathon event; Innovation; Open data</t>
  </si>
  <si>
    <t>2-s2.0-85070111419</t>
  </si>
  <si>
    <t>Keen, J; Calinescu, R; Paige, R; Rooksby, J</t>
  </si>
  <si>
    <t>Big Data</t>
  </si>
  <si>
    <t>[Keen, Justin] Univ Leeds, Leeds, W Yorkshire, England; [Calinescu, Radu; Paige, Richard] Univ York, York, N Yorkshire, England; [Rooksby, John] Univ Glasgow, Glasgow, Lanark, Scotland</t>
  </si>
  <si>
    <t>There is a great deal of enthusiasm about the prospects for Big Data held in health care systems around the world. Health care appears to offer the ideal combination of circumstances for its exploitation, with a need to improve productivity on the one hand and the availability of data that can be used to identify opportunities for improvement on the other. The enthusiasm rests on two assumptions. First, that the data sets held by hospitals and other organizations, and the technological infrastructure needed for their acquisition, storage, and manipulation, are up to the task. Second, that organizations outside health care systems will be able to access detailed datasets. We argue that both assumptions can be challenged. The article uses the example of the National Health Service in England to identify data, technology, and information governance challenges. The public acceptability of third party access to detailed health care datasets is, at best, unclear.</t>
  </si>
  <si>
    <t>Big Data; Open Data; health care; information technologies</t>
  </si>
  <si>
    <t>WOS:000214114500006</t>
  </si>
  <si>
    <t>Marrara S., Pelucchi M., Psaila G.</t>
  </si>
  <si>
    <t>Blind queries applied to JSON document stores</t>
  </si>
  <si>
    <t>10.3390/info10100291</t>
  </si>
  <si>
    <t>Department of Management, Information and Production Engineering, University of Bergamo, Bergamo, 24129, Italy; Tabulaex - A Burning-Glass Company, Milano, 20126, Italy</t>
  </si>
  <si>
    <t>Social Media, Web Portals and, in general, information systems offer their own Application Programming Interfaces (APIs), used to provide large data sets concerning every aspect of day-by-day life. APIs usually provide data sets as collections of JSON documents. The heterogeneous structure of JSON documents returned by different APIs constitutes a barrier to effectively query and analyze these data sets. The adoption of NoSQL document stores, such as MongoDB, is useful for gathering these data sets, but does not solve the problem of querying the final heterogeneous repository. The aim of this paper is to provide analysts with a tool, named HammerJDB, that allows for blind querying collections of JSON documents within a NoSQL document database. The idea below is that users may know the application domain but it may be that they are not aware of the real structures of the documents stored in the database-the tool for blind querying tries to bridge the gap, by adopting a query rewriting mechanism. This paper is an evolution of a technique for blind querying Open Data portals and of its implementation within the Hammer framework, presented in some previous work. In this paper, we evolve that approach in order to query a NoSQL document database by evolving the Hammer framework into the HammerJDB framework, which is able to work on MongoDB databases. The effectiveness of the new approach is evaluated on a data set (derived from a real-life one), containing job-vacancy ads collected from European job portals. © 2019 by the authors.</t>
  </si>
  <si>
    <t>Blind querying; JSON documents; Retrieval from NoSql Databases; Single document extraction</t>
  </si>
  <si>
    <t>2-s2.0-85074033449</t>
  </si>
  <si>
    <t>Basile P., Greco C., Suglia A., Semeraro G.</t>
  </si>
  <si>
    <t>Bridging the gap between linked open data-based recommender systems and distributed representations</t>
  </si>
  <si>
    <t>10.1016/j.is.2019.07.001</t>
  </si>
  <si>
    <t>Department of Computer Science, University of Bari Aldo Moro, Via E. Orabona, Bari, 4 - 70125, Italy</t>
  </si>
  <si>
    <t>Recently, several methods have been proposed for introducing Linked Open Data (LOD) into recommender systems. LOD can be used to enrich the representation of items by leveraging RDF statements and adopting graph-based methods to implement effective recommender systems. However, most of those methods do not exploit embeddings of entities and relations built on knowledge graphs, such as datasets coming from the LOD. In this paper, we propose a novel recommender system based on holographic embeddings of knowledge graphs built from Wikidata, a free and open knowledge base that can be read and edited by both humans and machines. The evaluation performed on three standard datasets such as Movielens 1M, Last.fm and LibraryThing shows promising results, which confirm the effectiveness of the proposed method. © 2019 Elsevier Ltd</t>
  </si>
  <si>
    <t>Knowledge graph embedding; Linked data; Recommender systems</t>
  </si>
  <si>
    <t>2-s2.0-85068474719</t>
  </si>
  <si>
    <t>Pan J., Wang H., Yu Y.</t>
  </si>
  <si>
    <t>Building large scale relation KB from text</t>
  </si>
  <si>
    <t>APEX Data and Knowledge Management Lab., Shanghai Jiao Tong University, 800 Dongchuan Rd., Shanghai 200240, China</t>
  </si>
  <si>
    <t>Recently more and more structured data in form of RDF triples have been published and integrated into Linked Open Data (LOD). While the current LOD contains hundreds of data sources with billions of triples, it has a small number of distinct relations compared with the large number of entities. On the other hand, Web pages are growing rapidly, which results in much larger number of textual contents to be exploited. With the popularity and wide adoption of open information extraction technology, extracting entities and relations among them from text at the Web scale is possible. In this paper, we present an approach to extract the subject individuals and the object counterparts for the relations from text and determine the most appropriate domain and range as well as the most confident dependency path patterns for the given relation based on the EM algorithm. As a preliminary results, we built a knowledge base for relations extracted from Chinese encyclopedias. The experimental results show the effectiveness of our approach to extract relations with reasonable domain, range and path pattern restrictions as well as high-quality triples.</t>
  </si>
  <si>
    <t>Expectation maximization; Linked data; Relation extraction</t>
  </si>
  <si>
    <t>2-s2.0-84893259366</t>
  </si>
  <si>
    <t>Building standardized Semantic Web RESTful services to support ICD-11 revision</t>
  </si>
  <si>
    <t>Department of Health Sciences Research, Division of Biomedical Statistics and Informatics, Mayo Clinic College of Medicine, Rochester, MN, United States</t>
  </si>
  <si>
    <t>For the beta phase of the 11th revision of International Classification of Diseases (ICD-11), the World Health Organization (WHO) intends to accept public input through a distributed model of authoring. To enable social computation and collaboration among broader communities, it is imperative but remains challenging to have an open-data access solution for ICD-11 contents. The objective of the present study is to describe our experiences and challenges on building the Simple Knowledge Organization System (SKOS) compliant Semantic Web RESTful services that aim to support the authoring application development of ICD-11. We propose a framework of building such services, which is composed of four layers: a semantic normalization layer, a semantic repository layer, a semantic services layer and an application layer. For the prototype implementation, we first generated the normalized ICD-11 linked RDF data through utilizing WHO ICD URI scheme and SKOS RDF data model. We used the Linked Data API and developed simple RESTful services for the standardized ICD-11 contents. We performed a preliminary evaluation on the usefulness of the system in terms of the feasibility of the services and its potential in support of building the Common Terminology Services 2 (CTS2) compliant services. In conclusion, we developed an effective framework of building standardized Semantic Web RESTful services on ICD-11 linked data, which would be useful to support ICD-11 revision.</t>
  </si>
  <si>
    <t>Common Terminology Services 2 (CTS2); ICD-11 Revision; Linked Open Data (LOD); Simple Knowledge Organization System (SKOS)</t>
  </si>
  <si>
    <t>2-s2.0-84922718874</t>
  </si>
  <si>
    <t>Van Belle, JP; Hlabano, M</t>
  </si>
  <si>
    <t>Building Urban Resilience in the Face of Severe Drought through the Innovative Use of Open Data</t>
  </si>
  <si>
    <t>2019 4TH MEC INTERNATIONAL CONFERENCE ON BIG DATA AND SMART CITY (ICBDSC)</t>
  </si>
  <si>
    <t>[Van Belle, Jean-Paul; Hlabano, Mbongeni] Univ Cape Town, Dept Informat Syst, CITANDA, Cape Town, South Africa</t>
  </si>
  <si>
    <t>This paper presents a case study that explores the important role played by Open Data when the City of Cape Town was faced with an imminent water "Day Zero" event after a sustained three-year drought. The local government employed several strategies, not only to save and augment dwindling water supplies, but also to reduce domestic consumption. Its dramatic success in getting its population to reduce water consumption by more than 50% in just a few months is unprecedented when compared to similar initiatives elsewhere and rightly regarded as breaking new ground. This paper isolates those interventions which employed novel open data strategies to achieve the above outcome. It is hoped that this may inform the policies and strategies of the many other cities which will face similar challenges.</t>
  </si>
  <si>
    <t>Urban resilience; open data; open government data; crowdsourcing; micro-data; data visualization; drought resilience; data to change behaviour</t>
  </si>
  <si>
    <t>WOS:000469429600001</t>
  </si>
  <si>
    <t>Quix C., Chakrabarti A., Kleff S., Pullmann J.</t>
  </si>
  <si>
    <t>Business process modelling for a data exchange platform</t>
  </si>
  <si>
    <t>Fraunhofer Institute for Applied Information Technology FIT, Germany; Databases and Information Systems, RWTH Aachen University, Germany; Fraunhofer Institute for Material Flow and Logistics IML, Germany</t>
  </si>
  <si>
    <t>The digitization of companies and their business processes is a central component of Industry 4.0. Secure and trusted data exchange is crucial in this context, but providing data without sacrificing the control over their data is a challenge. The Industrial Data Space project seeks to define and implement such a platform supporting reliable, secure data exchange and governance enforcement among networked peers. In this paper, we report on our initial results in applying business process modeling for defining standardized processes in an open data exchange platform. We identified several participant roles and model their respective interactions. A transparent process modeling is expected to increase the trust in a data exchange platform and contribute to its acceptance and subsequent standardization. Copyright 2017 for this paper by its authors.</t>
  </si>
  <si>
    <t>2-s2.0-85020533090</t>
  </si>
  <si>
    <t>Craveiro G.S., Martano A.M.</t>
  </si>
  <si>
    <t>Caring for my neighborhood: A platform for public oversight</t>
  </si>
  <si>
    <t>University of São Paulo, Av. Arlindo Bettio, 1000, Sao Paulo, SP  03828-000, Brazil</t>
  </si>
  <si>
    <t>Social participation is one of the strong claims that have been done about benefits derived from open government data, but to achieve this goal there are many social, technical and congnitive barriers to discuss. Regarding the specific example of budget transparency, despite there is data supply on governments portals, it is not understandable yet for a broader audience. In order to address this challenge we present in this paper Cuidando do Meu Bairro (Caring for My Neighborhood), a tool that was adopted in S˜ao Paulo city to promote citizen engagement and better visualization of public budget expenditures. From unstructured and semi structured information about public spending, some expenditures are geocoded and exhibited on the city map. The color code used in their pins reflects the real time spending status, which delivers budgetary content in a more accessible form to the public. We also discuss some challenges faced, the initial users demands and others ideas to discuss in our ongoing work, the Project Cuidando do Meu Bairro. A broader picture of this project is presented in order to give an idea of potential for linking government information about budget actions, budget amendments from the municipal legislative, and the citizen participation in the budgetary process. © Springer-Verlag Berlin Heidelberg 2015.</t>
  </si>
  <si>
    <t>Data visualization; Geocoding public budget; Open government data</t>
  </si>
  <si>
    <t>2-s2.0-84922762709</t>
  </si>
  <si>
    <t>Spiliotopoulos D., Margaris D., Vassilakis C.</t>
  </si>
  <si>
    <t>Citizen engagement for transparent and accountable policy modelling</t>
  </si>
  <si>
    <t>10.1145/3297662.3365813</t>
  </si>
  <si>
    <t>Department of Informatics and Telecommunications, University of the Peloponnese, Tripoli, Greece; Department of Informatics and Telecommunications, University of the Athens, Athens, Greece</t>
  </si>
  <si>
    <t>This work presents a platform for linked legislative data to engage citizens in transparent and effective democracies. With a focus on scaling up participatory approaches from local to national level, the approach extends well established and open source tools and technologies, to build mobile monitoring and analysis tools that increase transparency of law-making and implementation to citizens. This is achieved by combining open data and open services with user and citizen generated content, in order to address citizen's needs in the context of open government. Data and feeds from trusted sources are interconnected with new and re-purposed data feeds generated by users via the social web to form a meaningful, searchable, customizable, re-usable and open data-focused personalised mobile public service approach. The framework exploits the social aspects of open data, as well as the training of users, citizens and public servants to be able to understand and demand useful public open data, as well as facilitate the opening of more data. © 2019 Copyright is held by the owner/author(s).</t>
  </si>
  <si>
    <t>Accountability; Citizen Engagement; e-Government; Legislation; Mobile Public Services; Natural Language Processing; Policy Modelling; Transparency</t>
  </si>
  <si>
    <t>2-s2.0-85078694601</t>
  </si>
  <si>
    <t>Bershadskaya L., Chugunov A., Bershadsky A.</t>
  </si>
  <si>
    <t>Citizens’ discussions on e-Government topics: The perspective for social media analysis</t>
  </si>
  <si>
    <t>10.1007/978-3-319-23766-4_43</t>
  </si>
  <si>
    <t>ITMO University, St. Petersburg, Russian Federation; Penza State University, Penza, Russian Federation</t>
  </si>
  <si>
    <t>This article presents the results of citizen discussions in social media analysis on topics related to online services, e-cards, open data publication and e-petition portal, with the purpose to assess citizen involvement and participation in this area. The research focused on the Russian Federation with its separation into six federal districts. The social media monitoring service IQBuzz was selected as a research instrument. The study determined that social networks can be sources for detecting citizen interest in different topics. The larger the percentage of Internet users in a federal district, the more they posted messages on social media related to e-government, open data, e-cards and e-petition portal. The research also revealed that if citizens were not satisfied with transparency as it related to the authorities, this did not indicate their intention or will to publish petitions on Russian e-petition portal (RPI). The research revealed that the happier people were, the less they published initiatives on the e-petition portal. Increases in citizen incomes in federal district boosted their interest in publishing posts about RPI growth. © Springer International Publishing Switzerland 2015.</t>
  </si>
  <si>
    <t>Crawler; e-card; e-governance; e-participation; e-petition; Open data; Social media</t>
  </si>
  <si>
    <t>2-s2.0-84951756446</t>
  </si>
  <si>
    <t>Goeuriot L., Mulhem P., Sanjuan E.</t>
  </si>
  <si>
    <t>CLEF 2017 MC2 search and timeline tasks overview</t>
  </si>
  <si>
    <t>Univ. Grenoble Alpes, CNRS, Grenoble INP, LIG, Grenoble, F-38000, France; LIA, Université d'Avignon, France</t>
  </si>
  <si>
    <t>MC2 CLEF 2017 lab investigates the relationship between cultural microblogs and their social context. This involves microblog search, classification, filtering, language recognition, localization, entity extraction, linking open data, and summarization. The goal of the timeline illustration track is to study approaches that better retrieve mi-croblogs issued during a cultural event, in order to get a glimpse of the attendees' perception. Regular Lab participants have access to the private massive multilingual microblog stream of The Festival Galleries project. Festivals have a large presence on social media. The topics were in four languages: Arabic, English, French and Spanish, and results were expected in any language.</t>
  </si>
  <si>
    <t>2-s2.0-85034735753</t>
  </si>
  <si>
    <t>Kejriwal M., Szekely P.</t>
  </si>
  <si>
    <t>Co-lod: Continuous space linked open data</t>
  </si>
  <si>
    <t>Information Sciences Institute, University of Southern California, United States</t>
  </si>
  <si>
    <t>The Linked Open Data (LOD) initiative has been one of the successful manifestations of Semantic Web efforts over the last two decades, with near-exponential growth of LOD datasets in the initial years. Entities and datasets on LOD are naturally discrete, making them amenable to both well-defined reasoning and retrieval procedures that ultimately return lists or sets of resource identifiers fulfilling some criteria (whether stating user intent or using pattern-matching query languages like SPARQL). In recent years, representation learning algorithms have witnessed a powerful ascent in mainstream Artificial Intelligence, fueled in part by the adoption and refinement of neural network architectures like Recurrent Neural Nets and skip-grams, and by empirical successes such as achieved in the natural language processing and knowledge discovery communities by word and graph embeddings. Large datasets, which are almost always required by such algorithms, make it possible to train and release models openly. In some cases, open models can even be released based on proprietary datasets like Twitter corpora. We propose that the Semantic Web community position itself as a pre-eminent research leader in this space by leveraging the vast and diverse collection of structured datasets that are currently available on Linked Open Data, to build out a corresponding continuous-space equivalent. Copyright 2019 for this paper by its authors.</t>
  </si>
  <si>
    <t>Continuous Space; Embeddings; Knowledge Graphs; Linked Open Data; Representation Learning</t>
  </si>
  <si>
    <t>2-s2.0-85073207529</t>
  </si>
  <si>
    <t>Kalampokis E., Karamanou A., Tarabanis K.</t>
  </si>
  <si>
    <t>Combining statistical data for machine learning analysis</t>
  </si>
  <si>
    <t>University of Macedonia, Thessaloniki, Greece</t>
  </si>
  <si>
    <t>Machine learning represents a pragmatic breakthrough in making predictions by finding complex structures and patterns in large volumes of data. Open Statistical Data (OSD), which are highly structured and generally of high quality, can be used in advanced decision making scenarios that involve machine learning analysis. Linked data technologies facilitate the discovery, retrieval, and combination of data on the Web. They enable this way the wide exploitation of OSD in machine learning. A challenge in such analyses is to specify the criteria for selecting the proper datasets to combine and construct a predictive model. This paper presents a case study that aims at creating a model to predict house sales prices in fine grained geographical areas in Scotland using a large variety of Linked Open Statistical Data (LOSD) from the Scottish official statistics portal. To this end, we present the machine learning analysis steps that can be enhanced using LOSD and we define a set of compatibility criteria. A software tool is also presented as a proof of concept for facilitating the exploitation of LOSD in machine learning. The case study proves the importance of discovering and combining compatible datasets when implementing machine learning scenarios for decision-making. © 2018 CEUR-WS. All rights reserved.</t>
  </si>
  <si>
    <t>Compatibility; Machine learning; Statistical data</t>
  </si>
  <si>
    <t>2-s2.0-85062649682</t>
  </si>
  <si>
    <t>Rajabiun R., McKelvey F.</t>
  </si>
  <si>
    <t>Complementary realities: Public domain Internet measurements in the development of Canada’s universal access policies</t>
  </si>
  <si>
    <t>Information Society</t>
  </si>
  <si>
    <t>10.1080/01972243.2019.1574533</t>
  </si>
  <si>
    <t>Ted Rogers School of Information Technology Management, Ryerson University, Toronto, Canada; Algorithmic Media Observatory, Concordia University, Montreal, Canada; Department of Communication Studies, Concordia University, Montreal, Canada</t>
  </si>
  <si>
    <t>As access to the Internet has become increasingly essential for social and economic participation, public domain Internet measurements have become indispensable for users to validate quality of service their network operator delivers and for policymakers to identify and address gaps in broadband infrastructure. This article evaluates public domain Internet performance measurements available for assessing the state of connectivity and developing universal access service quality standards in Canada. The analysis suggests that different approaches to Internet measurement represent complementary windows into a complex and fast evolving reality of broadband connectivity. Despite their potential shortcomings, large-scale crowdsourced open data network testing platforms have a central role to play in enabling broadband infrastructure policy coordination across different levels of government, empowerment of consumers, and achievement of universal service objectives for quality of service users experience when accessing the open Internet. ©, Published with license by Taylor &amp; Francis. ©, © Reza Rajabiun and Fenwick McKelvey.</t>
  </si>
  <si>
    <t>Canada; digital divide; internet connectivity; open data; universal access</t>
  </si>
  <si>
    <t>2-s2.0-85063569959</t>
  </si>
  <si>
    <t>Imran A., Gregor S.</t>
  </si>
  <si>
    <t>Conceptualising an IT mindset and its relationship to IT knowledge and intention to explore IT in the workplace</t>
  </si>
  <si>
    <t>Information Technology and People</t>
  </si>
  <si>
    <t>10.1108/ITP-04-2017-0115</t>
  </si>
  <si>
    <t>School of Information Technology and Systems, Faculty of Science and Technology, University of CanberraACT, Australia; School of Management, Australian National UniversityACT, Australia</t>
  </si>
  <si>
    <t>Purpose: An “IT mindset” significantly influences public sector information technology (IT) adoption in least developed countries (LDCs). The purpose of this paper is to explore the IT mindset concept and its relationship with IT knowledge and intention to explore IT in the workplace. Design/methodology/approach: The research used a mixed-methods approach in two phases. Qualitative work was conducted to formulate the conceptual framework and hypotheses, followed by a survey of 228 public sector officials in Bangladesh to test the hypotheses. Findings: The study showed that an IT mindset can be conceptualised as comprising personal innovativeness with IT and IT beliefs. The IT mindset was significantly related to intention to explore IT use in the workplace and its components were influenced by an individual’s IT skills and IT awareness. Research limitations/implications: Future research could further explore the IT mindset concept and its antecedents and consequences in LDCs, where it is often related to successful IT adoption, and also in public and private organisations elsewhere. Practical implications: The study furthers understanding of barriers to IT adoption in LDCs’ public sectors. Building IT knowledge through IT skills and awareness is required to orient mindsets to IT adoption. Social implications: Improved efficiency, productivity and transparency in the public sector through IT use have flow-on societal and economic benefits. The paper provides insights into greater facilitation of e-government and IT in the public sector. Originality/value: The study is theoretically significant because the IT mindset concept has lacked in-depth study and requires clarification of its nature and role. © 2019, Emerald Publishing Limited.</t>
  </si>
  <si>
    <t>Behaviour change; Capacity building; Cross-cultural issues; Decision making; Developing countries; E-government; Global IT management; Knowledge adoption</t>
  </si>
  <si>
    <t>2-s2.0-85063399520</t>
  </si>
  <si>
    <t>Liebig T., Vialard V., Opitz M.</t>
  </si>
  <si>
    <t>Connecting the dots in million-nodes knowledge graphs with SemSpect</t>
  </si>
  <si>
    <t>Derivo GmbH, Ulm, Germany</t>
  </si>
  <si>
    <t>Knowledge Graphs are becoming more common within industrial and scientific applications. Field experience with our customers have revealed that existing graph visualization and querying tools fail to adequately support users in understanding and querying real-world datasets. We present SemSpect, a solution that enables users to visualize, interactively explore and easily retrieve answers to sophisticated request from large RDF/OWL knowledge graphs without being fluent in a query language. The demo will showcase its usage with various datasets such as Springer Nature's SciGraph1, the Panama Papers2 or legislative open data from GovTrack.us3 and invites attendees to gain insight into the data by hands on experience.</t>
  </si>
  <si>
    <t>2-s2.0-85033498799</t>
  </si>
  <si>
    <t>Lu, XF; Zhang, SF; Yi, SW</t>
  </si>
  <si>
    <t>Continuous authentication by free-text keystroke based on CNN plus RNN</t>
  </si>
  <si>
    <t>2018 INTERNATIONAL CONFERENCE ON IDENTIFICATION, INFORMATION AND KNOWLEDGE IN THE INTERNET OF THINGS</t>
  </si>
  <si>
    <t>10.1016/j.procs.2019.01.270</t>
  </si>
  <si>
    <t>[Lu Xiaofeng; Zhang Shengfei] Beijing Univ Posts &amp; Telecommun, 10 Xi Tucheng Rd, Beijing 100876, Peoples R China; [Yi Shengwei] Informat Technol Secur Evaluat Ctr, 8 Shangdi West Rd, Beijing 100085, Peoples R China</t>
  </si>
  <si>
    <t>Personal keystroke mode is difficult to imitate and can therefore be used for identity authentication. According to the keystroke data when a person inputs free text, the keystroke habit of the person can be learned. Detecting a user's keystroke habits as the user enters text can continuously verify the user's identity without affecting user input. This paper proposes to divide the user keystroke data into a fixed-length keystroke sequence, and convert the keystroke sequence into a keystroke vector sequence according to the time feature of the keystroke. A model of a recursive neural network plus a convolutional neural network is used to learn a sequence of individual keystroke vectors to obtain individual keystroke features for identity authentication. The model was tested using an open data set and the best False Rejection Rate(FRR) was 1.95%, False Acceptance Rate (FAR) was 4.12% and Equal Error Rate(EER) was 3.04%. (C) 2019 The Authors. Published by Elsevier B. V.</t>
  </si>
  <si>
    <t>Authentication; Keystroke dynamics; Free-text; CNN; RNN</t>
  </si>
  <si>
    <t>WOS:000470960800049</t>
  </si>
  <si>
    <t>Anderson J., Sarkar D., Palen L.</t>
  </si>
  <si>
    <t>Corporate editors in the evolving landscape of OpenStreetMap</t>
  </si>
  <si>
    <t>10.3390/ijgi8050232</t>
  </si>
  <si>
    <t>Department of Computer Science, University of Colorado Boulder, Boulder, CO  80309, United States; Department of Geography, National University of Singapore, Singapore, 119077, Singapore; Department of Information Science, University of Colorado Boulder, Boulder, CO  80309, United States</t>
  </si>
  <si>
    <t>OpenStreetMap (OSM), the largest Volunteered Geographic Information project in the world, is characterized both by its map as well as the active community of the millions of mappers who produce it. The discourse about participation in the OSM community largely focuses on the motivations for why members contribute map data and the resulting data quality. Recently, large corporations including Apple, Microsoft, and Facebook have been hiring editors to contribute to the OSM database. In this article, we explore the influence these corporate editors are having on the map by first considering the history of corporate involvement in the community and then analyzing historical quarterly-snapshot OSM-QA-Tiles to show where and what these corporate editors are mapping. Cumulatively, millions of corporate edits have a global footprint, but corporations vary in geographic reach, edit types, and quantity. While corporations currently have a major impact on road networks, non-corporate mappers edit more buildings and points-of-interest: representing the majority of all edits, on average. Since corporate editing represents the latest stage in the evolution of corporate involvement, we raise questions about how the OSM community—and researchers—might proceed as corporate editing grows and evolves as a mechanism for expanding the map for multiple uses. © 2019 by the authors.</t>
  </si>
  <si>
    <t>Corporations; Geospatial data; Open data; OpenStreetMap; Volunteered Geographic Information</t>
  </si>
  <si>
    <t>2-s2.0-85066297054</t>
  </si>
  <si>
    <t>Kalampokis E., Karamanou A., Nikolov A., Haase P., Cyganiak R., Roberts B., Hermans P., Tambouris E., Tarabanis K.</t>
  </si>
  <si>
    <t>Creating and utilizing linked open statistical data for the development of advanced analytics services</t>
  </si>
  <si>
    <t>Centre for Research and Technology - Hellas, 6th km Xarilaou-Thermi57001, Greece; University of Macedonia, Egnatia 156, Thessaloniki, 54006, Greece; Fluid Operations AG, Altrottstraße 31, Walldorf, 54006, Germany; Insight Centre for Data Analytics, Galway, Ireland; IT Limited, 20 Dale Street, Manchester, M1 1EZ, United Kingdom; ProXML BVBA, Narcisweg 17, Keebergen, 3149, Belgium</t>
  </si>
  <si>
    <t>A major part of Open Data concerns statistics such as population figures, economic and social indicators. The adoption of the Linked Data principles and technologies has promised to enhance the analysis of statistical data at a Web scale. Statistical data, however, is typically organized in data cubes where a numeric fact is categorized by dimensions. Both data cubes and Linked Data introduce complexity that raises the barrier for opening up and reusing statistical data. In this paper we describe the first release of the OpenCube toolkit that aims at supporting the whole lifecycle of linked data cubes. In particular, the OpenCube toolkit supports transforming raw data into RDF data cubes, attaching metadata, and providing query access to them. In addition, the toolkit enables linked data cube browsing and exploration as well as performing data analytics in an easy manner.</t>
  </si>
  <si>
    <t>Analytics; Data cube; Linked data; Multi-dimensional data; OLAP.; Statistics; Visualization</t>
  </si>
  <si>
    <t>2-s2.0-84984846447</t>
  </si>
  <si>
    <t>Narducci F., Palmonari M., Semeraro G.</t>
  </si>
  <si>
    <t>Cross-language semantic matching for discovering links to e-gov services in the LOD cloud</t>
  </si>
  <si>
    <t>Department of Information Science, Systems Theory, and Communication, University of Milano-Bicocca, Italy; Department of Computer Science, University of Bari Aldo Moro, Italy</t>
  </si>
  <si>
    <t>The large diffusion of e-gov initiatives is increasing the attention of public administrations towards the Open Data initiative. The adoption of open data in the e-gov domain produces different advantages in terms of more transparent government, development of better public services, economic growth and social value. However, the process of data opening should adopt standards and open formats. Only in this way it is possible to share experiences with other service providers, to exploit best practices from other cities or countries, and to be easily connected to the Linked Open Data (LOD) cloud. In this paper we present CroSeR (Cross-language Service Retriever), a tool able to match and retrieve cross-language e-gov services stored in the LOD cloud. The main goal of this work is to help public administrations to connect their e-gov services to services, provided by other administrations, already connected to the LOD cloud. We adopted a Wikipedia-based semantic representation in order to overcome the problems related to match really short textual descriptions associated to the services. A preliminary evaluation on an open catalog of e-gov services showed that the adopted techniques are promising and are more effective than techniques based only on keyword representation.</t>
  </si>
  <si>
    <t>2-s2.0-84922538421</t>
  </si>
  <si>
    <t>Li Z., Pi D.</t>
  </si>
  <si>
    <t>Data clustering algorithm based on artificial immune network</t>
  </si>
  <si>
    <t>10.1007/978-981-10-6388-6_44</t>
  </si>
  <si>
    <t>College of Computer Science and Technology, Nanjing University of Aeronautics and Astronautics, 29 Jiangjun Street, Nanjing, Jiangsu  211106, China</t>
  </si>
  <si>
    <t>For the problem that the termination condition of artificial immune network algorithm aiNet is difficult to determine, an intelligent artificial immune network algorithm S-aiNet is proposed. The S-aiNet determines whether the network is saturated by monitoring the change trend of new generation population in the iterative process according to the affinity of the new generation of network cells and existing cells. The algorithm improves the adaptability of aiNet and reduces the number of parameters. For the problem that the network of aiNet updates slowly, a regional search optimization algorithm AS-aiNet is proposed. The AS-aiNet equally divides the antibody space where the network cells and antigen located, and only searches the antibody cells located in the same region as antigens in the immune response. The AS-aiNet reduces the workload of search in the process of immune response and effectively enhances the time efficiency of algorithm operation. Adopting public data set, experiments show that the time efficiency of AS-aiNet is 10% better than that of aiNet. © 2017, Springer Nature Singapore Pte Ltd.</t>
  </si>
  <si>
    <t>Artificial immune; Data clustering; Region searching; Stopping rule</t>
  </si>
  <si>
    <t>2-s2.0-85030091132</t>
  </si>
  <si>
    <t>Palomo B., Teruel L., Blanco-Castilla E.</t>
  </si>
  <si>
    <t>Data Journalism Projects Based on User-Generated Content. How La Nacion Data Transforms Active Audience into Staff</t>
  </si>
  <si>
    <t>Digital Journalism</t>
  </si>
  <si>
    <t>10.1080/21670811.2019.1626257</t>
  </si>
  <si>
    <t>Department of Journalism, University of Malaga, Malaga, Spain</t>
  </si>
  <si>
    <t>This article aims to contribute to the debate on audience participation in the media from three points of view: (1) demonstrating how data journalism enables an effective participation by the public in news production, (2) establishing a typology of the forms of contribution, and (3) performing an in-depth study of La Nación (Argentina), as an example of success in collaborative data projects carried out in Latin America. In order to achieve these objectives, firstly, all the Global Editors Network Data Journalism Awards were analysed with the purpose of detecting projects involving user-generated content. Secondly, La Nación was studied from an ethnographic perspective, as it is the medium with the most prizes in which citizen participation was detected. The results show that collaboration between media and audience can make large-scale journalism projects a reality, and also that citizens in Argentina are recruited by LN Data specially to boost political accountability. © 2019, © 2019 Informa UK Limited, trading as Taylor &amp; Francis Group.</t>
  </si>
  <si>
    <t>Active audience; collaborative journalism; data journalism; open data; participation; reciprocal journalism; user-generated content</t>
  </si>
  <si>
    <t>2-s2.0-85067502155</t>
  </si>
  <si>
    <t>Sylvan E.</t>
  </si>
  <si>
    <t>Data literacy as storytelling practice in the open data/open minds project</t>
  </si>
  <si>
    <t>NEXMAP, San Francisco, CA, United States</t>
  </si>
  <si>
    <t>Open Data/Open Minds is a series of educational initiatives that engage young learners and their educators in telling stories of their local concerns using science journaling, crafted visualization, and data investigation. A cohort of STEM and English Language Arts educators from two organizations have become close collaborator in efforts to teach data literacy in various subjects throughout the school-day. Together we have explored how the physicality of materials impacts experiential learning, how data literacy and technological fluency is critical to equitable education, and how storytelling is foundational to a multimodal literacy of technological fluency, data literacy, and physical materials. © 2018. CEUR-WS . All right reserved.</t>
  </si>
  <si>
    <t>2-s2.0-85049836617</t>
  </si>
  <si>
    <t>Grimaldi D., Diaz J., Arboleda H., Fernandez V.</t>
  </si>
  <si>
    <t>Data maturity analysis and business performance. A Colombian case study</t>
  </si>
  <si>
    <t>Heliyon</t>
  </si>
  <si>
    <t xml:space="preserve"> e02195</t>
  </si>
  <si>
    <t>10.1016/j.heliyon.2019.e02195</t>
  </si>
  <si>
    <t>Department of Strategy, Entrepreneurship and Innovation, La Salle Campus, Ramon Llull University, Sant Joan de La Salle, 42, Barcelona, 08022, Spain; Universidad Icesi, Calle 18 No. 122-135, Pance, Cali, Colombia; Department of Management, Universitat Politècnica de Catalunya BarcelonaTech, ETSEIAT, Colom 11, TR6, 3.17, Terrassa, 08222, Spain</t>
  </si>
  <si>
    <t>Context: Colombia over the last decade has experienced a historic economic boom and Information Technology (IT) has been emerging as a tool to enable the competitiveness of companies. The last government (2014–2018) took different actions to explain how the use of data science and open data improve the business activity. The question to identify if there is a relationship between IT capacities, the organizational structure and the performance of the companies remains unresolved and is certainly an urgent issue for new government of Iván Duque. Purpose: Our study analyses the relationship between data structure and business performance measured through the efficiency of customer experience and provider operations processes. Methodology: our methodology is novel compared to previous researches which develop linear regression. It is based on the use of a fuzzy-set qualitative comparative analysis (fsQCA). Originality/value: our method allows to reveal multiple and complementary paths to achieve possible correlations between data and business performance. Findings: Our results show that data consistency, data usage and data protection are the three more frequent conditions to a better customer experience and provider operations efficiency. Surprisingly, data-driven profile is a necessary but not sufficient condition. Practical implications: our conclusions allow practitioners to uncover the strength of the data to orientate their digital strategy. Our recommendations could be used for the new governmental program of digital revival for Small and Medium Enterprises. © 2019 The Authors</t>
  </si>
  <si>
    <t>Business; Business performance; Colombia; Competitive analytics; Computer science; Data science; Economics; Information science; Qualitative comparative analysis</t>
  </si>
  <si>
    <t>2-s2.0-85070292790</t>
  </si>
  <si>
    <t>Lin C.S., Yang H.-C.</t>
  </si>
  <si>
    <t>Data quality assessment on Taiwan’s open data sites</t>
  </si>
  <si>
    <t>National University of Kaohsiung, Kaohsiung, Taiwan</t>
  </si>
  <si>
    <t>Open data has emerged to be a hot topic recently and attracted lots of attention from both researchers and practitioners. Many governments around the world are publishing government open data for public well-being, information disclosure, service innovation, and so on. Enormous amount of data and applications have been released and built in recent years. In accordance to such trend, authorities of Taiwan government are also striving to establish platforms for users to access and employ open data. However, the status and usage of these platforms are still unclear. This study conducts an exploratory investigation on the open data platforms in Taiwan to reveal their feasibility. Besides, we also try to assess the data quality of these platforms by examining medical facilities datasets published in these platforms. We hope that this research can provide a step stone for building better open datasets as well as platforms in Taiwan. © Springer-Verlag Berlin Heidelberg 2014.</t>
  </si>
  <si>
    <t>Data Assessment; Data Quality; Open Data; Open Data Platform</t>
  </si>
  <si>
    <t>2-s2.0-84921950155</t>
  </si>
  <si>
    <t>Akatkin, Y; Yasinovskaya, E</t>
  </si>
  <si>
    <t>Data-Centricity as the Key Enabler of Digital Government: Is Russia Ready for Digital Transformation of Public Sector</t>
  </si>
  <si>
    <t>ELECTRONIC GOVERNANCE AND OPEN SOCIETY: CHALLENGES IN EURASIA, EGOSE 2018</t>
  </si>
  <si>
    <t>10.1007/978-3-030-13283-5_33</t>
  </si>
  <si>
    <t>[Akatkin, Yury; Yasinovskaya, Elena] Plekhanov Russian Univ Econ, 36 Stremyanny Per, Moscow 117997, Russia</t>
  </si>
  <si>
    <t>The leaders of digitalization are developing digital government as a platform that stimulates public-private partnerships in the creation of innovative applications and services. The primary and permanent core of this platform is data, and it is the data ready for the information sharing and the provision of seamless public services. Growing digital world has formed the culture of interaction between government and society based on Open Data. The great importance has the ability of consumers to understand the meaning (semantics) determined by the provider, which is essential for the publication of Linked Open Data. The application and dissemination of data models serve for adequate semantic interpretation during information sharing and aim to achieve semantic interoperability. Both data-centric and model-oriented approaches are fundamental for the digital transformation of public administration. In this paper, we give a brief review of the leading countries digitalization experience and use it to outline the criteria characterizing the implementation of a data-centric paradigm. We have conducted the study showing if Russian e-government is ready for the digitalization in terms of the following areas: (1) the practice of information sharing; (2) the preconditions for the shift to a data-centric and model-oriented paradigm; (3) the regulatory barriers of digital transformation. We believe that the lack of data-centricity can become a serious obstacle to fulfill the plans of the "Digital Economy of Russian Federation" program. Therefore, we give some recommendations to introduce the data-centric approach that would enable the use of disruptive digital technologies and support the development of digital government in Russia.</t>
  </si>
  <si>
    <t>Digital government; E-government; Digitalization; Interoperability; Semantic interoperability; Data-centricity; Model-oriented approach; Information sharing</t>
  </si>
  <si>
    <t>WOS:000465515500033</t>
  </si>
  <si>
    <t>McLoughlin, I; McNicoll, Y; Cornford, J; Davenport, S</t>
  </si>
  <si>
    <t>Data-driven innovation in the social sector in Australasiadata ecosystems and interpretive communities</t>
  </si>
  <si>
    <t>PUBLIC MONEY &amp; MANAGEMENT</t>
  </si>
  <si>
    <t>10.1080/09540962.2019.1611235</t>
  </si>
  <si>
    <t>[McLoughlin, Ian; Davenport, Sally] Monash Univ, Clayton, Vic, Australia; [McNicoll, Yolande] Victoria Univ Wellington, Wellington, New Zealand; [Cornford, James] Univ East Anglia, Norwich Business Sch, Norwich, Norfolk, England</t>
  </si>
  <si>
    <t>Much has been made of the potential for government and public agencies to address the challenges and problems they face through the more effective linkage, sharing and use of data. The authors review the opportunities and issues involved, with a particular focus on the social (including human) services sector, where some of the most challenging problems facing government exist and some of the most far-reaching and transformational changes might be achieved. Using recent developments in Australasia as illustration, the paper explores how different stakeholders see the opportunities and challenges involved and the issues and problems to be overcome. IMPACTMore effective use of data clearly holds promise but it also involves challenges. Data does not speak for itself' and public managers need to accept that they will have less monopoly over its interpretation. Instead, while remaining custodians of the public interest, they need to acknowledge a broader range of community views about how data might drive innovation.</t>
  </si>
  <si>
    <t>Data; ecosystems; information; interpretive communities; social sector</t>
  </si>
  <si>
    <t>WOS:000472042900005</t>
  </si>
  <si>
    <t>Di Giorgio S., Felicetti A., Martini P., Masci E.</t>
  </si>
  <si>
    <t>Dati.CulturaItalia: A use case of publishing linked open data based on CIDOC-CRM</t>
  </si>
  <si>
    <t>Central Institute for the Union Catalogue of Italian Libraries (ICCU), Italian Ministry of Cultural Heritage, Activities and Tourism (MiBACT), Rome, Italy; PIN, VAST-LAB, Prato, Italy; MIUR, Italy</t>
  </si>
  <si>
    <t>In this paper we describe the pilot project dati.culturaitalia.it, which started in 2012 to build up a Linked Open Data (LOD) Service that will progressively make available open datasets from the web-portal CulturaItalia 1, the Italian national aggregator for Europeana 2. CIDOC-CRM Ontology was used for transformation and representation of data widely pertaining to the cultural domain. RDF triples mapped into Erlangen CRM were then enriched with links to URIs identifying instances of internationally established RDF resources for geographic names, and instances of authority files for personal and corporate names, such as GeoNames and Virtual International Authority File (VIAF). CulturaItalia is the Portal of Italian Culture, promoted by the Italian Ministry of cultural heritage, activities and tourism (MiBACT), in which cultural institutions from all sectors and levels (national, regional and local) are involved. CulturaItalia also plays an important role for the development of Europeana, making available cooperative networks and agreements and coordinating technical activities leading to the establishment of Europeana environment. © 2015, CEUR-WS. All rights reserved.</t>
  </si>
  <si>
    <t>CIDOC-CRM; Cross domain portal; Data integration; Linked open data; Metadata crosswalks; Semantic web; System interoperability</t>
  </si>
  <si>
    <t>2-s2.0-84987740635</t>
  </si>
  <si>
    <t>Arndt, N; Martin, M</t>
  </si>
  <si>
    <t>Decentralized Collaborative Knowledge Management using Git</t>
  </si>
  <si>
    <t>COMPANION OF THE WORLD WIDE WEB CONFERENCE (WWW 2019 )</t>
  </si>
  <si>
    <t>10.1145/3308560.3316523</t>
  </si>
  <si>
    <t>[Arndt, Natanael] Univ Leipzig, Inst Informat, Inst Angew Informat InfAI eV, Agile Knowledge Engn &amp; Semant Web AKSW, Leipzig, Germany; [Martin, Michael] Inst Angew Informat InfAI eV, Agile Knowledge Engn &amp; Semant Web AKSW, Leipzig, Germany</t>
  </si>
  <si>
    <t>Apart from documents, datasets are gaining more attention on the World Wide Web. An increasing number of the datasets on the Web are available as Linked Data, also called the Linked Open Data Cloud' or Giant Global Graph2. Collaboration of people and machines is a major aspect of the World Wide Web and as well of the Semantic Web. Currently, the access to RDF data on the Semantic Web is possible by applying the Linked Data principles3, and the SPARQL specification'', which enables clients to access and retrieve data stored and published via SPARQL endpoints. RDF resources in the Semantic Web are interconnected and often correspond to previously created vocabularies and patterns. This way of reusing existing knowledge facilitates the modeling and representation of information and may optimally reduce the development costs of a knowledge base. As a result of the collaborative reuse process, structural and content interferences as well as varying models and contradictory statements are inevitable.</t>
  </si>
  <si>
    <t>Versioning; RDF; Semantic Web; Git; Distributed Version Control System; Distributed Collaboration; Knowledge Engineering; Quit Store</t>
  </si>
  <si>
    <t>WOS:000474353100148</t>
  </si>
  <si>
    <t>Regalia B.</t>
  </si>
  <si>
    <t>Decentralizing the persistence and querying of RDF datasets through browser-based technologies</t>
  </si>
  <si>
    <t>STKO Lab, University of California, Santa Barbara, United States</t>
  </si>
  <si>
    <t>Even though linked open data are inherently capable of persisting in a decentralized fashion, the SemanticWeb community is currently lacking effective workflows for seamlessly sharing and querying RDF datasets beyond relatively small scales. The most accessible methods for cloning and subsequently querying an RDF dataset are quite involved, often requiring users to locate and download a data dump, install and run a local SPARQL engine, load data into the triplestore, and then query their endpoint using some interface. While these actions may qualify as the first step towards decentralization, the incentive for such a user to then make their local endpoint available to the World Wide Web and thus act as an auxiliary host or 'mirror' is hard to surmise. In this work, we answer the intelligent client challenge by presenting a browser-based RDF query engine coupled with web-based peer-to-peer networks to illustrate the decentralized persistence and use of RDF datasets via intelligent peers.</t>
  </si>
  <si>
    <t>2-s2.0-85030793078</t>
  </si>
  <si>
    <t>Lefort L., Leroux H.</t>
  </si>
  <si>
    <t>Design and generation of linked clinical data cubes</t>
  </si>
  <si>
    <t>CSIRO, ICT Centre, Canberra, ACT, Australia; Australian E-Health Research Centre, CSIRO, Brisbane, QLD, Australia</t>
  </si>
  <si>
    <t>Clinical Study Data Exchange technologies, based on XML, have improved the data capture phase of clinical data and enabled larger and more diverse longitudinal clinical research studies. There is now a growing interest in this community for solutions based on Semantic Web standards. Healthcare and life sciences metadata resources such as medication classifications are now shared via linked data platforms. The increasing pressure to make clinical trial data more open is another strong incentive for the adoption of linked open data technologies. This paper describes the application of semantic statistics vocabularies to deliver clinical data as linked data in a form that is easy to consume by statisticians and easy to enrich with links to complementary data sources. We combine the strengths of the RDF Data Cube and DDI-RDF vocabularies to propose a Linked Clinical Data Cube (LCDC), a set of modular data cubes that helps us manage the multi-disciplinary nature of the source data. We validate our approach on the Australian, Imaging, Biomarker and Lifestyle study of Ageing (AIBL). This dataset, comprising more than 1600 variables clustered in 25 different sub-domains, has been fully converted into RDF with one general data cube and one specialised data cube for each sub-domain. This implementation demonstrates the effectiveness of the association of the RDF Data Cube and DDI-RDF vocabularies for the publication of large and diverse clinical datasets as linked data. We also show that the structure of the LCDC overcomes the monolithic nature of clinical data exchange standards and expedites the navigation and querying of the data from multiple views.</t>
  </si>
  <si>
    <t>Clinical study; Data cube; Linked data; Semantic statistics</t>
  </si>
  <si>
    <t>2-s2.0-84964443921</t>
  </si>
  <si>
    <t>Thoms, G; Muresan, R; Al-Dweik, A</t>
  </si>
  <si>
    <t>Design of Chaotic Block Cipher Operation Mode for Intelligent Transportation Systems</t>
  </si>
  <si>
    <t>2019 IEEE INTERNATIONAL CONFERENCE ON CONSUMER ELECTRONICS (ICCE)</t>
  </si>
  <si>
    <t>[Thoms, Graham; Muresan, Radu] Univ Guelph, Sch Engn, Guelph, ON, Canada; [Al-Dweik, Arafat] Khalifa Univ, Elect &amp; Comp Engn Dept, Abu Dhabi, U Arab Emirates</t>
  </si>
  <si>
    <t>Information security is a vital aspect of Intelligent Transportation Systems (ITS) involving public data collection. Road images captured for use as a basis of traffic manipulation in ITS should take all precautions for encrypting the wirelessly transferred image. This paper presents an Enhanced Cipher Block Chaining (ECBC) operation mode to ensure optimal cryptographic properties in a block cipher image encryption scheme. ECBC is based on the Cipher Block Chaining (CBC) operation mode and uses chaos based initialization vectors. Results show ECBC yields better information entropy and correlation coefficients than CBC.</t>
  </si>
  <si>
    <t>Intelligent Transportation Systems; Enhanced Cipher Block Chaining; Image Encryption; Chaotic Initialization Vectors</t>
  </si>
  <si>
    <t>WOS:000462912600071</t>
  </si>
  <si>
    <t>Eskelinen, T; Rasanen, T; Santti, U; Happonen, A; Kajanus, M</t>
  </si>
  <si>
    <t>Designing a Business Model for Environmental Monitoring Services Using Fast MCDS Innovation Support Tools</t>
  </si>
  <si>
    <t>TECHNOL INNOV MANAG</t>
  </si>
  <si>
    <t>10.22215/timreview/1119</t>
  </si>
  <si>
    <t>[Eskelinen, Tuomo; Kajanus, Miika] Savonia Univ Appl Sci, Kuopio, Finland; [Rasanen, Teemu] Savonia Univ Appl Sci UAS, Kuopio, Finland; [Rasanen, Teemu] Savonia UAS Environm Technol Degree Program, Kuopio, Finland; [Santti, Ulla] Savonia Univ Appl Sci, Business Adm &amp; Mkt, Kuopio, Finland; [Happonen, Ari] LUT, Sch Business &amp; Management, Comp Sci Bachelor Programme, Lappeenranta, Finland; [Happonen, Ari] Akseli Project, Lappeenranta, Finland</t>
  </si>
  <si>
    <t>The free availability of open data provides opportunities to start new businesses and gain business intelligence. However, although data is often used to support decisions and actions, the possibilities offered by modern sensor technologies with connections to cloud-based data collection services are not being effectively capitalized. Data collection systems are also not generally open source solutions, even though open and flexibly adjustable systems would broaden the opportunities for solutions and larger revenue streams. In this article, we used action research methods to discover new business opportunities in a semi-open information system that utilizes environmental monitoring data. We applied a four-stage innovation process for industry, which included context definition, idea generation, and selection, and produced multi-criteria decision support (MCDS) data to help the design of business model. This was done to reveal business opportunities for an environmental monitoring service. Among these opportunities, one service-style business model canvas was identified as feasible and selected for further development. We identified items that are needed in the commercialization process of environmental monitoring services. Our process combines open environmental monitoring data, participative innovation process, and MCDS support, and it supports and accelerates a co-creative business model creation process that is cost-beneficial in terms of saving time. The results are applicable to the creation of an open data information system that supports data-driven innovation.</t>
  </si>
  <si>
    <t>open data; environmental monitoring; data collection; service innovation; MCDS; business model</t>
  </si>
  <si>
    <t>WOS:000417392300005</t>
  </si>
  <si>
    <t>Fitriani, WR; Hidayanto, AN; Sandhyaduhita, PI; Purwandari, B; Kosandi, M</t>
  </si>
  <si>
    <t>Determinants of Continuance Intention to Use Open Data Website: An Insight from Indonesia</t>
  </si>
  <si>
    <t>PACIFIC ASIA JOURNAL OF THE ASSOCIATION FOR INFORMATION SYSTEMS</t>
  </si>
  <si>
    <t>10.17705/1pais.11205</t>
  </si>
  <si>
    <t>[Fitriani, Widia Resti] Univ Indonesia, Fac Comp Sci, Informat Syst, Depok, Indonesia; [Hidayanto, Achmad Nizar] Univ Indonesia, Fac Comp Sci, Informat Syst Informat Technol Stream, Depok, Indonesia; [Sandhyaduhita, Puspa, I] Univ Indonesia, Fac Comp Sci, Depok, Indonesia; [Purwandari, Betty] Univ Indonesia, Fac Comp Sci, Master Program Informat Technol, Depok, Indonesia; [Kosandi, Meidi] Univ Indonesia, Fac Social &amp; Polit Sci, Depok, Indonesia</t>
  </si>
  <si>
    <t>Open data is a flagship initiative in open government program to increase transparency, social and commercial value, and participatory governance. Open data is a relatively new field and the factors affecting its continuance use by citizen has not been widely studied. A better understanding of these factors can help government to formulate policies and strategies that can improve the acceptance and use of open data website. The research model is based on the Theory of Planned Behavior and integrated with the technology quality and trust factors. Data collection was conducted using questionnaire. Structural Equation Modeling (SEM) was used to test the research model. The results show that attitude, subjective norm, perceived behavioral control and trust directly affect continuance intention to use open data website. Systems quality affects perceived ease of use, while information quality positively affects perceived usefulness, perceived ease of use, and trust. Both perceived usefulness and perceived ease of use affect user's attitude. The analysis of this study suggests that each influencing factor provides implications for government to stimulate the continuance use of open data website.</t>
  </si>
  <si>
    <t>continuance intention; open data; Theory of Planned Behavior; Technology Acceptance Model; trust; Indonesia</t>
  </si>
  <si>
    <t>WOS:000471291900005</t>
  </si>
  <si>
    <t>Talukder M.S., Shen L., Hossain Talukder M.F., Bao Y.</t>
  </si>
  <si>
    <t>Determinants of user acceptance and use of open government data (OGD): An empirical investigation in Bangladesh</t>
  </si>
  <si>
    <t>Technology in Society</t>
  </si>
  <si>
    <t>10.1016/j.techsoc.2018.09.013</t>
  </si>
  <si>
    <t>Center for Modern Information Management, School of Management, Huazhong University of Science and Technology, Wuhan, 430074, China; Center for Big Data Analytics, Jiangxi University of Engineering, Xinyu, Jiangxi Province  338000, China; Department of Management, Bangladesh University of Business and Technology, Bangladesh</t>
  </si>
  <si>
    <t>Despite the benefits of transparency, accountability, and participation of open government data (OGD), low acceptance and use of OGD have been observed. However, the acceptance and use of OGD has not been adequately addressed in existing literature. Therefore, this study aimed to synthesize the strengths of two well-established theories; the unified theory of acceptance and use of technology (UTAUT) and IS success model as there is a need to develop a parsimonious model. The research model was empirically validated using 385 responses from a developing Country-Bangladesh. Data were analyzed using partial least square (PLS) technique, a statistical tools based on structured equation modeling (SEM). The results revealed that performance expectancy, effort expectancy, social influence, system quality, and information quality had significant direct and indirect effects on OGD adoption. Theoretically, this research provides a basis for advance enhancement of individual models of technology acceptance. Practically, this research provides several valuable policy guidelines to carry out the better policies and strategies to endorse the acceptance and use of OGD. © 2018 Elsevier Ltd</t>
  </si>
  <si>
    <t>Developing countries; IS success model; Open data; Open government data; Technology adoption; UTAUT</t>
  </si>
  <si>
    <t>2-s2.0-85053875610</t>
  </si>
  <si>
    <t>Lnenicka, M; Komarkova, J</t>
  </si>
  <si>
    <t>Developing a government enterprise architecture framework to support the requirements of big and open linked data with the use of cloud computing</t>
  </si>
  <si>
    <t>INTERNATIONAL JOURNAL OF INFORMATION MANAGEMENT</t>
  </si>
  <si>
    <t>10.1016/j.ijinfomgt.2018.12.003</t>
  </si>
  <si>
    <t>[Lnenicka, Martin; Komarkova, Jitka] Univ Pardubice, Fac Econ &amp; Adm, Pardubice, Czech Republic</t>
  </si>
  <si>
    <t>Governmental and local authorities are facing many new information and communication technologies challenges. The amount of data is rapidly increasing. The data sets are published in different formats. New services are based on linking and processing differently structured data from various sources. Users expect openness of public data, fast processing, and intuitive visualisation. The article addresses the challenges and proposes a new government enterprise architecture framework. The following partial architectures are included: big and open linked data storage, processing, and publishing using cloud computing. At first, the key concepts are defined. Next, the basic architectural roles and components are specified. The components result from the decomposition of related frameworks. The main part of the article deals with the detailed proposal of the architecture framework and partial views on architecture (sub-architectures). A methodology, including a proposal of appropriate steps, solutions and responsibilities for them, is described in the next step - after the verification and validation of the new framework with respect to the attributes of quality. The new framework responds to emerging ICT trends in order to evolve government enterprise architecture continually and represent current architectural components and their relationships.</t>
  </si>
  <si>
    <t>Government enterprise architecture framework; Design science research; Big data; Open linked data; Cloud computing; Quality attributes; ATAM; Methodology</t>
  </si>
  <si>
    <t>WOS:000461899300010</t>
  </si>
  <si>
    <t>Khurshid M.M., Zakaria N.H., Rashid A., Kazmi R., Shafique M.N.</t>
  </si>
  <si>
    <t>Diffusion of Big Open Data Policy Innovation in Government and Public Bodies in Pakistan</t>
  </si>
  <si>
    <t>10.1007/978-981-13-6052-7_28</t>
  </si>
  <si>
    <t>Department of Information Systems, School of Computing, Universiti Teknologi Malaysia, Johor Bahru, Malaysia; College of IT, Ajman University, Ajman, United Arab Emirates; Department of CS and IT, The Islamia University of Bahawalpur, Bahawalpur, Pakistan; Dongbei University of Finance and Economics, Dalian, China</t>
  </si>
  <si>
    <t>Governmental entities are one of the producers of voluminous data. Proactive release of big open data (BOD) by the governmental entities is on the way around the globe. Pakistan’s Right to Information (RTI) Act, 2013 has been considered the compelling cause of big open data policy innovation adoption among governmental entities. Taking big open data from the viewpoint of policy innovation, this study draws on both Diffusion of Innovation (DOI) theory and its application to public policy innovation research to examine Pakistan’s BOD policy diffusion patterns at government and public bodies’ level. These patterns are based on policy declaration timing by the governments, policy adoption timing, development of technological applications, and proactively released datasets statistics in public bodies. An Event History Analysis is carried out to examine BOD policy innovation diffusion. Results shows that Federal government is the innovator for the policy innovation diffusion across different governments and subsequent public bodies. We have also found that efficacy ranking of public bodies is quite low in terms of developing BOD technological platforms and proactive release of datasets in large quantities. Politicians, policy-makers and policy-practitioners should focus on effective implementation of big open data policy in Pakistan to stand with world. © 2019, Springer Nature Singapore Pte Ltd.</t>
  </si>
  <si>
    <t>Adoption; Big Open Data; BOD policy innovation; Developing country; Diffusion; Open government data; Pakistan</t>
  </si>
  <si>
    <t>2-s2.0-85064047460</t>
  </si>
  <si>
    <t>Cherkashin E., Shigarov A., Paramonov V., Mikhailov A.</t>
  </si>
  <si>
    <t>Digital archives supporting document content inference</t>
  </si>
  <si>
    <t>2019 42nd International Convention on Information and Communication Technology, Electronics and Microelectronics, MIPRO 2019 - Proceedings</t>
  </si>
  <si>
    <t>2019-May</t>
  </si>
  <si>
    <t>10.23919/MIPRO.2019.8757196</t>
  </si>
  <si>
    <t>Matrosov Institute for System Dynamics and Control Theory of SB RAS, 134 Lermontov Street664033, Russian Federation; National Research Irkutsk State Technical University, 83 Lermontov Street664074, Russian Federation</t>
  </si>
  <si>
    <t>Authoring documents is based on analysis of existing documents, collecting and processing their data, which is time consuming creative work. New documents may use parts of existing ones, e.g., header data, names of persons and titles of organizations, tabular data and their description, footers, etc. Semantic description of frequently used classes of documents allows simplifying the authoring process. The paper presents an approach to creation of open document catalogs that involves technologies of Linked Open Data, document templates, and logical inference for deducing parts of documents from data of the catalogs. The approach is being realized as open software toolset and services on the base of other open source systems. The software under development is used to construct information system components in various application areas, e.g., for synthesis educational processes regulations in departments of Irkutsk State University and organizations of joint accounting for source data collection. © 2019 42nd International Convention on Information and Communication Technology, Electronics and Microelectronics, MIPRO 2019 - Proceedings. All rights reserved.</t>
  </si>
  <si>
    <t>Component architecture; Digital archive; Document authoring; Linked open data; Logical inference; Prolog; Semantic web</t>
  </si>
  <si>
    <t>2-s2.0-85073784825</t>
  </si>
  <si>
    <t>Pollin C.</t>
  </si>
  <si>
    <t>Digital edition publishing cooperative for historical accounts and the bookkeeping ontology</t>
  </si>
  <si>
    <t>University of Graz, Centre for Information Modelling - ACDH, Elisabethstraße 59/III, Graz, 8010, Austria</t>
  </si>
  <si>
    <t>The Project”Digital Edition Publishing Cooperative for Historical Accounts”, a Andrew W. Mellon funded cooperation of five US partners and the Centre for Information Modelling at Graz University, aims to link the knowledge domain of economic activities to historical accounting records. For this purpose the so-called Bookkeeping Ontology is developed. DEPCHA creates a publication hub for digital editions on the web. It converts multiple formats into RDF and publishes these in combination with the associated transcriptions. DEPCHA also allows the usage of retrieval and visualization functionalities, as well as interoperability and reuse of information in the sense of Linked Open Data. Copyright © 2019 for this paper by its authors.</t>
  </si>
  <si>
    <t>Bookkeeping Ontology; Digital Humanities; GAMS; Historical Financial Records; History; Knowledge Domain; Linked Open Data; Semantic Web; Web of Data</t>
  </si>
  <si>
    <t>2-s2.0-85078205985</t>
  </si>
  <si>
    <t>Zheng L., Kwok W.-M., Aquaro V., Qi X.</t>
  </si>
  <si>
    <t>Digital government, smart cities and sustainable development</t>
  </si>
  <si>
    <t>Part F148155</t>
  </si>
  <si>
    <t>10.1145/3326365.3326403</t>
  </si>
  <si>
    <t>Lab for Digital and Mobile Governance, School of International Relations and Public Affairs, Fudan University Shanghai, China; Department of Economic and Social Affairs United Nations, United States</t>
  </si>
  <si>
    <t>While the global population continues to grow, more people are living in cities. In 2018, 55 per cent of the world's population lived in cities. By 2050, this is expected to increase to 68 per cent - almost seven in every ten people will live in cities. If sustainable development is to deliver to all people, urban development plays a critical role. e 'smart city' is now the playbook for resilient, sustainable and liveable cities, and smart technologies are creating daily touchpoints that make both huge and small impacts across all walks of people's lives. Today's cities and tomorrow's smart cities are intricately linked to the United Nations' 2030 Agenda for Sustainable Development across its 17 goals. is paper first explores at-a-glance the fundamentals and layers that support smart cities, providing an overview but not a deep-dive into the technicalities. is includes, but not limited to, the policy and infrastructure frameworks, the data ecosystem including open data and big, data, the device level including Internet of ings and mobile devices, and the application level in general. ree dimensions of policy integration in smart city development is suggested, namely: (i) horizontal integration across sectors and disciplines; (ii) vertical integration across different governmental levels as well as linkages between national and local development; and (iii) a whole-of-society approach in smart city development with the engagement of the private sector and civil society. e nexus of smart city goals and the global 2030 Agenda for Sustainable Development is then articulated. Building on the key issues identified, a high-level analysis of global and regional metrics in accessing smart cities is done, emphasizing the importance of the cliché - “what's get measured, gets valued”. © 2019 Association for Computing Machinery.</t>
  </si>
  <si>
    <t>Digital Government; Smart Cities; Sustainable Development</t>
  </si>
  <si>
    <t>2-s2.0-85066613443</t>
  </si>
  <si>
    <t>Encalada, A; Fantoni, CO; Vaca, C; Gorotiza, J; Pilco, N</t>
  </si>
  <si>
    <t>Digital Transactions Mining to Characterize Temporal Rhythms of a City</t>
  </si>
  <si>
    <t>2019 SIXTH INTERNATIONAL CONFERENCE ON EDEMOCRACY &amp; EGOVERNMENT (ICEDEG)</t>
  </si>
  <si>
    <t>[Encalada, Angel; Orellana Fantoni, Carlos; Vaca, Carmen; Gorotiza, Jonathan; Pilco, Norian] Escuela Super Politecn Litoral, ESPOL, Fac Ingn Elect &amp; Comp, Campus Gustavo Galindo Km 30-5 Via Perimetral, Guayaquil, Ecuador</t>
  </si>
  <si>
    <t>The identification of crime hotspots by its spatial and temporal components has become a widely used strategy by police intelligence for crime reduction [1] [2]. However, this kind of approach is possible thanks to a large amount of granular data these entities have at their disposal, something not always present in developing countries such as Ecuador. With that in mind, the following study seeks to implement transaction records from the city of Guayaquil in association with criminal records to define temporal and spatial patterns for crime hotspots. We first describe our popularity metric as a function of these transactions for each circuit of the city. Then, we find the correlation between this metric and several crime indicators such as theft and murder. Finally, we establish relations between commercial density and criminal records for each circuit. Our results show that these transactions records can indeed be used to establish possible crime hotspots, albeit just for December 2016. Additional information about police outposts - and open data variable could lead to more accurate results.</t>
  </si>
  <si>
    <t>Crime indicators; Temporal and spatial analysis; Retail; Urban Science; Data Science</t>
  </si>
  <si>
    <t>WOS:000492024900013</t>
  </si>
  <si>
    <t>Amelin R., Channov S., Polyakova T.</t>
  </si>
  <si>
    <t>Direct democracy: Prospects for the use of information technology</t>
  </si>
  <si>
    <t>10.1007/978-3-319-49700-6_24</t>
  </si>
  <si>
    <t>National Research Saratov State University named after N.G. Chernyshevsky, 83 Astrakhanskaya Street, Saratov, 410012, Russian Federation; The Russian Presidental Academy of National Economy and Public Administration, 23/25 Sobornaya St., Saratov, 410031, Russian Federation; Institute of State and Law Russian Academy of Sciences, 10 Znamenka St., Moscow, 119019, Russian Federation</t>
  </si>
  <si>
    <t>This paper dwells on the potential of information technology to ensure the mechanisms of direct democracy. The authors defend the thesis that modern information technologies provide all the necessary tools and the “building blocks” for direct participation of citizens in state affairs management. The authors analyze the strengths and weaknesses of direct democracy, considering the advantages of direct democracy forms to the representative one in today’s society. The prospects and the possibility of implementation of the relevant institutions in the Russian Federation in accordance to Russian legislation are evaluated. The authors conclude that objectively there is a need for some institutions of direct participation of citizens in state affairs management (in particular, e-referendum) and offer to start working on introduction of relevant amendments to the legislation. © Springer International Publishing AG 2016.</t>
  </si>
  <si>
    <t>Digital certification; Direct democracy; E-democracy; E-referendum; E-voting; Information and telecommunication infrastructure; Open data; State information systems; The law on the referendum</t>
  </si>
  <si>
    <t>2-s2.0-85005978049</t>
  </si>
  <si>
    <t>Devaraju A., Berkovsky S.</t>
  </si>
  <si>
    <t>Do users matter? The contribution of user-driven feature weights to open dataset recommendations</t>
  </si>
  <si>
    <t>CSIRO Mineral Resources, Kensington, Western, 6151, Australia; CSIRO Data61, Eveleigh, NSW  2015, Australia</t>
  </si>
  <si>
    <t>The vast volumes of open data pose a challenge for users in finding relevant datasets. To address this, we developed a hybrid dataset recommendation model that combines content-based similarity with item-To-item co-occurrence. The features used by the recommender include dataset properties and usage statistics. In this paper, we focus on fine-Tuning the weights of these features. We experimentally compare two feature weighting approaches: A uniform one with predefined weights and a user-driven one, where the weights are informed by the opinions of system users. We evaluated the two approaches in a study, involving the users of a real-life data portal. The results suggest that user-driven feature weights can improve dataset recommendations, although not at all levels of data relevance, and highlight the importance of incorporating target users in the design of recommender systems.</t>
  </si>
  <si>
    <t>Feature weighting; Hybrid recommender system; Open data</t>
  </si>
  <si>
    <t>2-s2.0-85029211814</t>
  </si>
  <si>
    <t>Ed-Doughmi Y., Idrissi N.</t>
  </si>
  <si>
    <t>Driver fatigue detection using recurrent neural networks</t>
  </si>
  <si>
    <t>Part F148154</t>
  </si>
  <si>
    <t>10.1145/3320326.3320376</t>
  </si>
  <si>
    <t>Laboratory of Information Processing and Decision Support, BeniMellal, Morocco</t>
  </si>
  <si>
    <t>Road accidents are becoming a real global scourge because of the high number of victims involved and the severe consequences that affect road users as well as their families. Despite the awareness campaigns on the vigilance and caution that must be undertaken on the road, deaths caused in road accidents are still increasing and are now considered as a major public health problem, more specifically in Morocco where the roads are among the most deadly. To address this issue, vehicle manufacturers have made considerable progress in improving the intelligence and capacity of vehicles to perceive and analyze road environments to prevent accidents and secure passengers. However, with all these efforts, accident statistics show that in most cases, accidents are related to the inattention of the drivers and sometimes irresponsible behavior. Therefore, considerable amount of research has recently been focused on the analysis and study of the general behaviors of drivers on the road, especially somnolence, as it is among the highest risk factors of accidents and is the leading cause of death on roads. In this paper, we propose a new approach to analyze driver drowsiness by applying a new recurrent neural network architecture to frame sequences of a driver. We used a public data set to train and validate our model and applied a recurrent neural network architecture called "long short-term memory" to detect driver drowsiness. © 2019 Association for Computing Machinery.</t>
  </si>
  <si>
    <t>Deep neural networks; Driver fatigue detection; Drowsiness detection; Recurrent neural networks</t>
  </si>
  <si>
    <t>2-s2.0-85066627451</t>
  </si>
  <si>
    <t>Reformat M.Z., Yager R.R., Chen J.X.</t>
  </si>
  <si>
    <t>Dynamic analysis of participatory learning in linked open data: Certainty and adaptation</t>
  </si>
  <si>
    <t>10.1007/978-3-319-40581-0_54</t>
  </si>
  <si>
    <t>University of Alberta, Edmonton, Canada; Iona College, New Rochelle, NY, United States</t>
  </si>
  <si>
    <t>Graph-based data formats are popular ways of representing information, while graph-processing engines and graph databases become preferable tools for handling data of different size. World Wide Web Consortium has introduced a graph-based data format called Resource Description Framework (RDF) as the part of its Semantic Web initiative. The intrinsic features of RDF, i.e., its interconnectivity and simplicity of expressing information as triples containing two entities connected by a property, provide new possibilities of analyzing and absorbing information. The participatory learning of propositional knowledge is an attractive way of integrating and updating knowledge bases built based on symbolic data equipped with uncertainty. In such context, an idea of considering RDF triples as propositions allowed us to use the principles of participatory learning for assimilating RDF triples and handling different levels of uncertainty associated with them. The paper examines the RDF-based participatory learning process from the perspective of its dynamics. The emphasis is put on aspects related to handling certainty, accepting new pieces of information, and dealing with contradicting information. The learning process is presented, and the results of analysis are provided. © Springer International Publishing Switzerland 2016.</t>
  </si>
  <si>
    <t>2-s2.0-84977100980</t>
  </si>
  <si>
    <t>Glachs D., Damjanovic V., Strohmeier F., Fernández S.</t>
  </si>
  <si>
    <t>EAGLE - Local government learning platform</t>
  </si>
  <si>
    <t>Salzburg Research, Salzburg, Austria</t>
  </si>
  <si>
    <t>This paper presents our approach to designing and developing the EAGLE (EnhAnced Government Learning) platform and its Open Data and Linked Data features. The aim of the platform is for local governments in rural areas to adopt Technology-Enhanced Learning (TEL) solutions as an effective way to keep up with the fast pace of innovation, which is affecting public administration in the EU. EAGLE is based on open source tools, such as Apache Marmotta (Linked Data Platform) and Apache Stanbol (semantic enhancement engine). It uses Linked Data as an integration technology. We present three steps to our approach: (i) data integration from various government and/or learning data sources, (ii) semantic data enhancement, and (iii) publishing the enhanced data as Linked Data. These steps lead towards creation and deployment of services tailored to support extensive learning for public administration in rural areas, employing assessment technologies, change management methods, and cross-device learning strategies.</t>
  </si>
  <si>
    <t>Learning platform; Linked data; Local government learning; Open data; Semantic enhancement; Technology enhanced learning</t>
  </si>
  <si>
    <t>2-s2.0-84914706389</t>
  </si>
  <si>
    <t>Kaldoudi E., Dovrolis N., Giordano D., Dietze S.</t>
  </si>
  <si>
    <t>Educational resources as social objects in semantic social networks</t>
  </si>
  <si>
    <t>School of Medicine, Democritus University of Thrace, Alexandroupoli, Greece; Dipartimento di Ingegneria Elettrica,Elettronica e Informatica, University of Catania, Viale A. Doria 6, 95125, Catania, Italy; Knowledge Media Institute, Open University, MK7 6AA, Milton Keynes, United Kingdom</t>
  </si>
  <si>
    <t>Educational content is often shared among different educators and is enriched, adapted and in general repurposed so that it can be re-used in different contexts. This paper exploits the various aspects of object-centered sociality that the educational resource can manifest in a participatory virtual community of authors and learners. These social facets include: (a) the obvious connections via common tags; (b) connections based on collective usage and other related interaction of human users; (c) social connections based on the inheritance as realized via educational content repurposing; (d) semantic connections and similarities of accompanying metadata. The concept of exploiting the various aspects of educational resources as social objects is shown in the implementation of the MetaMorphosis+ social network for educational resource sharing in health sciences.</t>
  </si>
  <si>
    <t>Educational resource; Linked open data; Semantic technologies; Social networking</t>
  </si>
  <si>
    <t>2-s2.0-84891928909</t>
  </si>
  <si>
    <t>Park C.H., Kim K.</t>
  </si>
  <si>
    <t>E-government as an anti-corruption tool: panel data analysis across countries</t>
  </si>
  <si>
    <t>International Review of Administrative Sciences</t>
  </si>
  <si>
    <t>10.1177/0020852318822055</t>
  </si>
  <si>
    <t>University of Arkansas, United States; Florida State University, United States</t>
  </si>
  <si>
    <t>Over the past two decades, many governments around the world have adopted e-government as an anti-corruption tool. However, there is a lack of empirical evidence on the impacts of e-government on corruption. Thus, this article aims to empirically examine whether e-government reduces corruption across countries. For this purpose, longitudinal data from 2003 to 2016 were collected from 214 countries and then panel data analysis based on a fixed-effect model was conducted. Analysis results reveal that e-government as a whole significantly reduces corruption, while the effects of open government as one type of e-government are unclear. However, the rule of law moderates the relationship between open government and corruption. That is, in countries with more effective legal systems, open government is more likely to reduce corruption than in countries with less effective legal systems. E-government as a whole can effectively reduce corruption. Open government, such as open data portals and online discussion forums, does not have a direct impact on the reduction of corruption. Open government can have a conditional impact on corruption, relying on the effectiveness of legal systems. © The Author(s) 2019.</t>
  </si>
  <si>
    <t>anti-corruption; corruption; e-government; open government</t>
  </si>
  <si>
    <t>2-s2.0-85064544049</t>
  </si>
  <si>
    <t>Savaget P., Chiarini T., Evans S.</t>
  </si>
  <si>
    <t>Empowering political participation through artificial intelligence</t>
  </si>
  <si>
    <t>Science and Public Policy</t>
  </si>
  <si>
    <t>10.1093/scipol/scy064</t>
  </si>
  <si>
    <t>University of Cambridge, Cambridge, United Kingdom; Strategic Division, National Institute of Technology, Rio de Janeiro, Brazil</t>
  </si>
  <si>
    <t>Technologies based on artificial intelligence (AI) can radically change the existing political paradigm, empowering more diffused forms of political participation beyond elections—especially in the emergent worldwide context of unrestricted disclosure of governmental data online. The objective of this research is to investigate how civil society can use AI-based technologies to empower political participation. A sample of 721 publications was conducted through a combination of bibliometric analysis and systematic review, which revealed the characteristics and the nascent state of literature. This was followed by an exploratory Case Study, conducted through in-depth interviews and participant observation and supplemented by secondary materials. The content of the Case Study was extensively and systematically analysed through textual coding. We depicted a framework of how civil society can use AI-based technologies to nurture diffused political participation. This framework scrutinizes six focal areas and their respective dominant traits and descriptive features, aiming at contributing to guiding academic studies and political endeavours. © The Author(s) 2018. Published by Oxford University Press. This is an Open Access article distributed under the terms of the Creative Commons Attribution License (http://creativecommons.org/licenses/by/4.0/), which permits unrestricted reuse, distribution, and reproduction in any medium, provided the original work is properly cited.</t>
  </si>
  <si>
    <t>Artificial intelligence; Democracy; Open-data; Political participation; Public administration</t>
  </si>
  <si>
    <t>2-s2.0-85072315993</t>
  </si>
  <si>
    <t>Vassilakopoulou P., Skorve E., Aanestad M.</t>
  </si>
  <si>
    <t>Enabling openness of valuable information resources: Curbing data subtractability and exclusion</t>
  </si>
  <si>
    <t>Information Systems Journal</t>
  </si>
  <si>
    <t>10.1111/isj.12191</t>
  </si>
  <si>
    <t>University of Agder, Kristiansand, Norway; Aalborg University, Aalborg, Denmark; University of Oslo, Oslo, Norway</t>
  </si>
  <si>
    <t>In this paper we investigate how data openness can be made possible in communal settings. We adopt a utility perspective that foregrounds the use value of data, conceptualizing them as “goods.” On the basis of this conceptualization we explore 2 key goods' attributes: subtractability and exclusion. Our theoretical basis is built upon concepts from the theory of the commons, power theorizing, and notions related to data and information. Empirically, we investigate openness in the genetics domain through a longitudinal study of the evolving communal infrastructure for data related to 2 genes influencing women's susceptibility to breast and ovarian cancer (BRCA1 and BRCA2). We follow the continuously shifting “topology” of the BRCA information infrastructure and trace the multiple repositories that are put in place and the different arrangements for data collection, curation/quality assurance, access, and control that are tried out. In our analysis, we illustrate the actors' strategies for curbing the subtractability and exclusion attributes of data. We then propose a theoretically informed and empirically grounded framework that can guide understanding and action taking to enable data openness. © 2018 The Authors. Information Systems Journal Published by John Wiley &amp; Sons, Ltd.</t>
  </si>
  <si>
    <t>commons; critical research; open data; power</t>
  </si>
  <si>
    <t>2-s2.0-85043521422</t>
  </si>
  <si>
    <t>Sholler D., Ram K., Boettiger C., Katz D.S.</t>
  </si>
  <si>
    <t>Enforcing public data archiving policies in academic publishing: A study of ecology journals</t>
  </si>
  <si>
    <t>Big Data and Society</t>
  </si>
  <si>
    <t>10.1177/2053951719836258</t>
  </si>
  <si>
    <t>University of California, Berkeley, United States; University of Illinois Urbana-Champaign, Urbana, United States</t>
  </si>
  <si>
    <t>To improve the quality and efficiency of research, groups within the scientific community seek to exploit the value of data sharing. Funders, institutions, and specialist organizations are developing and implementing strategies to encourage or mandate data sharing within and across disciplines, with varying degrees of success. Academic journals in ecology and evolution have adopted several types of public data archiving policies requiring authors to make data underlying scholarly manuscripts freely available. The effort to increase data sharing in the sciences is one part of a broader “data revolution” that has prompted discussion about a paradigm shift in scientific research. Yet anecdotes from the community and studies evaluating data availability suggest that these policies have not obtained the desired effects, both in terms of quantity and quality of available datasets. We conducted a qualitative, interview-based study with journal editorial staff and other stakeholders in the academic publishing process to examine how journals enforce data archiving policies. We specifically sought to establish who editors and other stakeholders perceive as responsible for ensuring data completeness and quality in the peer review process. Our analysis revealed little consensus with regard to how data archiving policies should be enforced and who should hold authors accountable for dataset submissions. Themes in interviewee responses included hopefulness that reviewers would take the initiative to review datasets and trust in authors to ensure the completeness and quality of their datasets. We highlight problematic aspects of these thematic responses and offer potential starting points for improvement of the public data archiving process. © The Author(s) 2019.</t>
  </si>
  <si>
    <t>data infrastructures; data policy; Open data; public data archiving; public data archiving policies; scholarly publishing</t>
  </si>
  <si>
    <t>2-s2.0-85074154693</t>
  </si>
  <si>
    <t>Kleiman F.</t>
  </si>
  <si>
    <t>Engaging governments in open data policies through gaming</t>
  </si>
  <si>
    <t>10.1145/3326365.3326426</t>
  </si>
  <si>
    <t>Delft University of Technology, Jaffalaan, 5, Delft, Netherlands</t>
  </si>
  <si>
    <t>Open data can be used to increase the transparency and accountability of governments. Yet, opening of data is still limited. One important reason originates from the limited willingness of public servants to open data. The typical risk-averse environment of the public sector has the prevalence of a culture emphasizing the barriers of open data over its advantages. Furthermore, issues like the unclear trade-offs between public values, the fear of violating privacy, lack of knowledge of possible measures to avoid (or reduce) risks results in lower willingness to open data. The main problem addressed by this research is how to change bureaucrat's willingness to open more data by developing and testing a game intervention. The game will be based on causal mechanisms, which are hypothesized cause-effect relationships that can result in higher levels of willingness to open data. An interactive simulated and safe environment (game) will allow civil servants to experience new open-data routines and should result in the behavioral change. © 2019 Association for Computing Machinery.</t>
  </si>
  <si>
    <t>Decision-Making; Open Data Policy; Serious Gaming</t>
  </si>
  <si>
    <t>2-s2.0-85066605409</t>
  </si>
  <si>
    <t>Park H., Smiraglia R.P.</t>
  </si>
  <si>
    <t>Enhancing data curation of cultural heritage for information sharing: A case study using open government data</t>
  </si>
  <si>
    <t>School of Information Studies, University of Wisconsin Milwaukee, Northwest Quad Building B, 2025 E Newport, Milwaukee, WI  53211, United States</t>
  </si>
  <si>
    <t>The purpose of this paper is to enhance cultural heritage data curation. A core research question of this study is how to share cultural heritage data by using ontologies. A case study was conducted using open government data mapped with the CIDOC-CRM (Conceptual Reference Model). Twelve library- related files in unstructured data format were collected from an open government website, Seoul Metropolitan Government of Korea (http://data.seoul.go.kr). By using the ontologies of the CIDOC CRM 5.1.2, we conducted a mapping process as a way of enhancing cultural heritage information to share information as a data component. We graphed each file then mapped each file in tables. Implications of this study are both the enhanced discoverability of unstructured data and the reusability of mapped information. Issues emerging from this study involve verification of detail for complete compatibility without further input from domain experts. © Springer International Publishing Switzerland 2014.</t>
  </si>
  <si>
    <t>Cultural heritage metadata models standards interoperability mappings and integration; Digital Curation workflows and models; Infrastructures for sharing content; Integration of intra or inter disciplinary heterogeneous resources; Ontologies and knowledge representation for the cultural heritage domain</t>
  </si>
  <si>
    <t>2-s2.0-84916604850</t>
  </si>
  <si>
    <t>Dos Reis C.P., Jr., Da Silva W.M.C., Martins L.C.B., Pinheiro R., Victorino M.C., Holanda M.</t>
  </si>
  <si>
    <t>Enhancing open government data with data provenance</t>
  </si>
  <si>
    <t>10.1145/3297662.3365791</t>
  </si>
  <si>
    <t>University of Brasília (UnB), Brasília - DF, Brazil; Federal Institute of Goiás, Luziânia, GO, Brazil</t>
  </si>
  <si>
    <t>The Brazilian Government has adhered to the Linked Open Government Data publication policy. Thus, promoting a more transparent and open administration, allowing greater participation of society, the strengthening of democracy, and combating corruption. All of these matters can be affected by how open data is published. Beyond the data itself, data provenance allows aggregate metadata such as when, how, and why the data were created and published. Given this scenario, we consider that the combination of data and its provenance enriches the traceability of the data exposing the methods and agents involved in its creation. This paper presents a technological solution in the context of Linked Open Government Data to enhance the public open government data publishing. It is delivered employing an information architecture that can provide the data provenance of public open government data using the PROV-DM and a graph database. In addition, we also present an implementation of the proposed information architecture for a public open linked data as a case study. © 2019 Association for Computing Machinery.</t>
  </si>
  <si>
    <t>Linked Open Data; Open Government Data; PROV-DM; Provenance</t>
  </si>
  <si>
    <t>2-s2.0-85078698530</t>
  </si>
  <si>
    <t>Hajra A., Tochtermann K., Radevski V.</t>
  </si>
  <si>
    <t>Enriching scientific publications with semantically related data</t>
  </si>
  <si>
    <t>Bul. Ilindenska 335, Tetovo, 1200, Macedonia; Düsternbrooker Weg 120, Kiel, 24105, Germany</t>
  </si>
  <si>
    <t>Linked Open Data (LOD) and semantic technologies present an enormous potential for a variety of applications. LOD cloud is changing shape in a permanent way with the continuous addition of new datasets. This raises new possibilities for usage and affects the creation of applications on top of these data for various purposes. The purpose of this paper is to describe the use of LOD and semantic technologies to allow content and search results enrichment for digital libraries, with an emphasis to EconBiz case study. The main challenge for achieving this, present the process of contextualization of scientific publications with semantically related data. More specifically we describe the process of creating a profile of publication from the content that is available in a semantic web representation. This would allow detection and alignment of similar publications from different areas, author details, co-authors relativeness, events, organizations, etc. This is claimed to affect significantly the perspective of what should be of digital libraries in the future. Copyright © 2013 for the individual papers by the papers' authors.</t>
  </si>
  <si>
    <t>Digital libraries; Linked open data; LOD; Publications; Scientific papers; Semantic web</t>
  </si>
  <si>
    <t>2-s2.0-84924787814</t>
  </si>
  <si>
    <t>Çelebi R., Yasar E., Uyar H., Gumus O., Dikenelli O., Dumontier M.</t>
  </si>
  <si>
    <t>Evaluation of knowledge graph embedding approaches for drug-drug interaction prediction using linked open data</t>
  </si>
  <si>
    <t>Ege University Computer Engineering Department, Izmir, Turkey; Institute of Data Science, Maastricht University, Maastricht, Netherlands</t>
  </si>
  <si>
    <t>Current approaches to identifying drug-drug interactions (DDIs), which involve clinical evaluation of drugs and post-marketing surveillance, are unable to provide complete, accurate information, nor do they alert the public to potentially dangerous DDIs before the drugs reach the market. Predicting potential drug-drug interaction helps reduce unanticipated drug interactions and drug development costs and optimizes the drug design process. Many bioinformatics databases have begun to present their data as Linked Open Data (LOD), a graph data model, using Semantic Web technologies. The knowledge graphs provide a powerful model for defining the data, in addition to making it possible to use underlying graph structure for extraction of meaningful information. In this work, we have applied Knowledge Graph (KG) Embedding approaches to extract feature vector representation of drugs using LOD to predict potential drug-drug interactions. We have investigated the effect of different embedding methods on the DDI prediction and showed that the knowledge embeddings are powerful predictors and comparable to current state-of-the-art methods for inferring new DDIs. We have applied Logistic Regression, Naive Bayes and Random Forest on Drugbank KG with the 10-fold traditional cross validation (CV) using RDF2Vec, TransE and TransD. RDF2Vec with uniform weighting surpass other embedding methods. © 2018 CEUR Workshop Proceedings. All rights reserved.</t>
  </si>
  <si>
    <t>Drug-drug interaction prediction; Knowledge graph embedding; Linked open data; Machine learning</t>
  </si>
  <si>
    <t>2-s2.0-85058951382</t>
  </si>
  <si>
    <t>Laajimi M., Bahri A., Ayadi N.Y.</t>
  </si>
  <si>
    <t>Evaluation of RDF archiving strategies with spark</t>
  </si>
  <si>
    <t>High Institute of Management Tunis, Tunisia; MIRACL Laboratory, University of Sfax, Tunisia; RIADI Research Laboratory, ENSI, University of Manouba2010, Tunisia</t>
  </si>
  <si>
    <t>Over the last decade, the published RDF data in the Web is continuously evolving leading to an important number of RDF datasets in the Linked Open Data (LOD). There is an emergent need for efficient RDF data archiving systems. In fact, applications need to access to not only the actual version of a dataset but equally to the previous ones in order to query and track data over time. Querying RDF dataset archives involves performance and scalability. The proposed RDF archiving systems or benchmarks are built on top of existing RDF query processing engine. Nevertheless, efficiently processing a time-traversing query over Big RDF data archives is more challenging than processing the same query over an RDF datastore. We propose in this paper to use a distributed system, namely Apache Spark, in order to evaluate RDF archiving strategies. We propose and compare different query processing approaches with a detailed experimentation. © 2018 CEUR-WS. All rights reserved.</t>
  </si>
  <si>
    <t>RDF archives · Versioning queries · SPARQL · SPARK · SPARK SQL</t>
  </si>
  <si>
    <t>2-s2.0-85049695228</t>
  </si>
  <si>
    <t>Munoz-Canavate, A; Hipola, P</t>
  </si>
  <si>
    <t>Evolution of the online information industry in Spain, 1973-2014 Actors, products and services</t>
  </si>
  <si>
    <t>ONLINE INFORM REV</t>
  </si>
  <si>
    <t>10.1108/OIR-11-2014-0274</t>
  </si>
  <si>
    <t>[Munoz-Canavate, Antonio] Univ Extremadura, Dept Informac &amp; Comunicac, Badajoz, Spain; [Hipola, Pedro] Univ Granada, Dept Informac &amp; Comunicac, Granada, Spain</t>
  </si>
  <si>
    <t>Purpose - The purpose of this paper is to first, describe the origins and evolution of electronic information products and services for the business community in Spain and second, to analyze the current distribution of today's market players. Design/methodology/approach - This study is based on a review of the scholarly literature about the information industry, on Spanish annuals and directories about databases, on related legislation, and on the broad experience of the authors who have worked in this field since the 1980s. Findings - The early days of the business information industry in Spain developed precariously, in comparison to other parts of the world. Furthermore, the supply of information was almost entirely monopolized by the public administration. Nevertheless, the structure and market players have been completely reorganized, starting in the 1980s, leading to today's totally transformed panorama. Originality/value - Three main factors can explain this evolution: first, growth in the creation of new companies; second, processes of mergers and acquisitions; third, recent consolidation of a group of companies that re-use information generated by the public sector. Their activities have been stimulated by legislative initiatives over the past eight years that promote and regulate this market.</t>
  </si>
  <si>
    <t>Spain; Competitive intelligence; Business information; Information industry; Re-use of public sector information</t>
  </si>
  <si>
    <t>WOS:000369388300006</t>
  </si>
  <si>
    <t>Barber, K; MacLellan, D</t>
  </si>
  <si>
    <t>Examining Open Data at the Urban Level: An Exploration of "Wellbeing Toronto"</t>
  </si>
  <si>
    <t>JOURNAL OF URBAN TECHNOLOGY</t>
  </si>
  <si>
    <t>10.1080/10630732.2018.1558573</t>
  </si>
  <si>
    <t>[Barber, Kathryn] York Univ, Dept Sociol, Toronto, ON, Canada; [MacLellan, Duncan] Ryerson Univ, Dept Polit &amp; Publ Adm, Toronto, ON, Canada; [MacLellan, Duncan] Ryerson Univ, Yeates Sch Grad Studies, Toronto, ON, Canada</t>
  </si>
  <si>
    <t>This paper examines how Wellbeing Toronto (WT)-a free, open data, GIS tool that allows users to map information-has evolved into an extensive data repository with robust data analysis capabilities. Explored is the progress of open data scholarship in relation to municipal government and civic participation. Based on this, the authors note the following: (1) as open data becomes increasingly prevalent, a more varied understanding of the organization and structure of municipal government may emerge. (2) There is a need for measures of civic engagement to move beyond data co-production towards an organization-based interactive approach.</t>
  </si>
  <si>
    <t>Open data; Toronto; wellbeing; non-profit organizations; civic engagement; municipal GIS systems</t>
  </si>
  <si>
    <t>WOS:000458552100006</t>
  </si>
  <si>
    <t>ExConQuer Framework - Softening RDF data to enhance linked data reuse</t>
  </si>
  <si>
    <t>Efforts towards the wider adoption of Linked Open Data, including the implementation of Linked Data principles and the consumption of Linked Data, are evident in the existing literature and available tools. Yet, these efforts rarely cater for stakeholders who are not familiar with RDF or SPARQL. Hence, we propose the ExConQuer Framework, which facilitates the publication and consumption of RDF in a variety of generic formats. In this manner, any stakeholder can export and work with RDF data in the formats they are most accustomed with, thus lowering the entry barrier to the use of semantic technologies, and possibly enabling the exploitation of Linked Open Data to its full potential.</t>
  </si>
  <si>
    <t>Linked open data; Open data consumption; Open data publication; RDF softening</t>
  </si>
  <si>
    <t>2-s2.0-84955610505</t>
  </si>
  <si>
    <t>Bright J., Lee S., Margetts H., Wang N., Hale S.</t>
  </si>
  <si>
    <t>Explaining download patterns in open government data: Citizen participation or private enterprise?</t>
  </si>
  <si>
    <t>10.1504/IJEG.2019.101499</t>
  </si>
  <si>
    <t>Oxford Internet Institute, University of Oxford, Oxford, OX1 3JS, United Kingdom</t>
  </si>
  <si>
    <t>Open data remains one of the most significant current trends in public administration, with hundreds of projects around the world seeking to open up stores of public sector information for future re-use. However, as open data has grown, a critical literature has also emerged which questions who the true beneficiaries of open data are, as well as highlighting the high costs it places on government. Hence systematic research on the actual outcomes of open data projects is urgently needed. This article seeks to explain the factors which promote greater levels of downloads of open government data. We show that the use of profit making datasets far exceeds those which could be used to enhance government transparency or service delivery. We also show that well updated datasets with high quality metadata are more likely to be downloaded. We conclude by supporting currently developing calls for prioritisation in open government data programmes. Copyright © 2019 Inderscience Enterprises Ltd.</t>
  </si>
  <si>
    <t>Digital government; E-government; Open data; Open government data</t>
  </si>
  <si>
    <t>2-s2.0-85070963258</t>
  </si>
  <si>
    <t>Nunes T., Schwabe D.</t>
  </si>
  <si>
    <t>Exploration of semi-structured data sources</t>
  </si>
  <si>
    <t>Department of Informatics, Pontifical Catholic University of Rio de Janeiro, R.M.S. Vicente 225, Gávea Rio de Janeiro, RJ, Brazil</t>
  </si>
  <si>
    <t>There has been a large growth of available semi-structured data on the Web, spurred both by governmental requirements for publishing public data, and by private sector, for various purposes. One such large initiative is the Linked Open Data Cloud. An increasingly important activity is to make sense of such published data, often exploring it as a prelude or as initial steps to perform some information-processing task. Exploration is then a generalization of the traditional search task, as it involves other operations beyond finding specific information. The design and evaluation of exploratory frameworks is a complex, multi-disciplinary endeavor, with important challenges for both aspects. In this paper, we will argue the need to separate the conceptual exploratory operations users may carry out over semi-structured data from the particular interface designs used to give users access to such operations. We illustrate the problems using practical examples and state-of-the-art tools and discuss how this separation of concerns allows more accurate evaluation of the relevant aspects of any proposed tool or framework that aims at supporting Explorations.</t>
  </si>
  <si>
    <t>2-s2.0-84939637115</t>
  </si>
  <si>
    <t>Khatchadourian S., Consens M.P.</t>
  </si>
  <si>
    <t>Exploring RDF usage and interlinking in the Linked Open Data cloud using ExpLOD</t>
  </si>
  <si>
    <t>University of Toronto, Canada</t>
  </si>
  <si>
    <t>Publishing interlinked RDF datasets as links between data items identified using dereferenceable URIs on the web brings forward a number of issues. A key challenge is to understand the data, the schema, and the interlinks that are actually used both within and across linked datasets. Understanding actual RDF usage is critical in the increasingly common situations where terms from different vocabularies are mixed. In this demonstration we present a tool, ExpLOD, that sup- ports exploring summaries of RDF usage and interlinking among datasets from the Linked Open Data cloud. ExpLOD's sum- maries are based on a novel mechanism that combines text labels and bisimulation contractions. The labels assigned to resources in RDF graphs are hierarchical, enabling summarization at different granularities. The bisimulation contractions are applied to subgraphs defined via queries, providing for summarization of arbitrary large or small graph neighbourhoods. Our tool also generates SPARQL queries from summaries. Copyright is held by the author/owner(s).</t>
  </si>
  <si>
    <t>2-s2.0-84888871023</t>
  </si>
  <si>
    <t>Gazzaz, S; Rao, P</t>
  </si>
  <si>
    <t>Extracting Meaningful Insights on City and Zone Levels Utilizing US Open Government Data</t>
  </si>
  <si>
    <t>10.1145/3308560.3316470</t>
  </si>
  <si>
    <t>[Gazzaz, Samaa] King Abdulaziz Univ, Comp Sci Dept, Jeddah, Saudi Arabia; [Rao, Praveen] Univ Missouri, Dept Comp Sci &amp; Elect Engn, Kansas City, MO 64110 USA; [Gazzaz, Samaa] Univ Missouri, Kansas City, MO 64110 USA</t>
  </si>
  <si>
    <t>It is estimated that merely 4% of the world's population reside on US soil. Remarkably, 43% of the entire population of prominent websites are hosted in the United States (Fig. 1). Even though most data content on the Web is unstructured, the US government has had big contributions in producing and actively releasing structured datasets related to different fields such as health, education, safety and finance. Aforementioned datasets are referred to as Open Government Data (OGD) and are aimed at increasing the structured data pool in conjunction with promoting government transparency and accountability. In this paper, we present a new system "OGDXplor" which processes raw OGD through a well-defined procedure leveraging machine learning algorithms and produces meaningful insights. The novelty of this work is encompassed by the collective approach utilized in developing the system and tackling challenges. First by addressing arising challenges due to data being collected and aggregated from heterogeneous sources that otherwise would have been impossible to acquire as a comprehensive unit. moreover, classification and comparisons are drawn on a much finer level that we refer to as zone level. Zones are the areas encompassed and defined by zip codes and are seldomly used in classifying and extracting insights as presented here. OGDXplor facilitates comparing and classifying zones located in different cities or zones within an individual city. The system is presented to end-users as a web application allowing users to elect zones and features relevant to their use case. Results are presented in both chart and map formats which aids the decision-making process.</t>
  </si>
  <si>
    <t>Data science; open data; clustering; feature selection</t>
  </si>
  <si>
    <t>WOS:000474353100203</t>
  </si>
  <si>
    <t>Kowalczuk E., Potoniec J., Ławrynowicz A.</t>
  </si>
  <si>
    <t>Extracting usage patterns of ontologies on the web: A case study on GoodRelations vocabulary in RDFa</t>
  </si>
  <si>
    <t>Institute of Computing Science, Poznań University of Technology, Poland</t>
  </si>
  <si>
    <t>The number of publicly available resources that re-use terms from various OWL ontologies has increased massively over last years, with the presence of Linked Open Data datasets and the growing number of websites that embed now structured data into HTML pages using markup languages such as RDFa, microdata and microformats. In this paper, we describe an approach to exploratory analysis of ontology usage patterns on the Web. We have conducted a case study on usage patterns extraction of GoodRelations ontology vocabulary from an RDFa dataset of the Web Data Commons corpus. For this purpose, we designed and ran experiments using a recently proposed pattern mining method for RDF(s) data: Fr-ONT-Qu. Rather than simple statistics or frequent term cooccurrences, we were able to discover more complex usage patterns of structured form of graph patterns, which express how GoodRelations vocabulary is used.</t>
  </si>
  <si>
    <t>2-s2.0-84909638610</t>
  </si>
  <si>
    <t>O'Leary, DE</t>
  </si>
  <si>
    <t>Facilitating Citizens' Voice and Process Reengineering Using a Cloud-Based Mobile App</t>
  </si>
  <si>
    <t>JOURNAL OF INFORMATION SYSTEMS</t>
  </si>
  <si>
    <t>10.2308/isys-52244</t>
  </si>
  <si>
    <t>[O'Leary, Daniel E.] Univ Southern Calif, Los Angeles, CA 90007 USA</t>
  </si>
  <si>
    <t>Recently, the City of Boston implemented a mobile, cloud-based app. Originally called "Citizens Connect," but now called "Bos:311," the app allows citizens to report issues related to the city's infrastructure, e.g., graffiti. Rich information in the form of pictures and descriptions provided from mobile devices, along with GPS location information, facilitates crowdsourcing monitoring of the city's infrastructure. This app provides "straight through" processing of citizen requests, reengineering the processes of monitoring and fixing city infrastructure. As a result, operations and management accounting information can be more accurate and used in real time. In addition, the cloud-based capture of information from multiple cities allows comparisons and benchmarking of critical information that likely would not be possible in other settings, while allowing economic system use by large numbers of users. This paper investigates a number of hypotheses about the use of the mobile app generated from both Hirschman's and Hammer's theories.</t>
  </si>
  <si>
    <t>mobile app; cloud computing; big data; reengineering; voice vs. exit; Bos:311; open data; layers of technology; app confusion</t>
  </si>
  <si>
    <t>WOS:000499126200008</t>
  </si>
  <si>
    <t>Weerakkody V., Kapoor K., Balta M.E., Irani Z., Dwivedi Y.K.</t>
  </si>
  <si>
    <t>Factors influencing user acceptance of public sector big open data</t>
  </si>
  <si>
    <t>Production Planning and Control</t>
  </si>
  <si>
    <t>10.1080/09537287.2017.1336802</t>
  </si>
  <si>
    <t>Faculty of Management and Law, University of Bradford, Bradford, United Kingdom; Business School, Brunel University, Uxbridge, United Kingdom; Kent Business School, The University of Kent, Canterbury, United Kingdom; School of Management, Swansea University, Swansea, United Kingdom</t>
  </si>
  <si>
    <t>In recent years Government departments and public/private organisations are becoming increasingly transparent with their data to establish the whole new paradigm of big open data. Increasing research interest arises from the claimed usability of big open data in improving public sector reforms, facilitating innovation, improving supplier and distribution networks and creating resilient supply chains that help improve the efficiency of public services. Despite the advantages of big open data for supply chain and operations management, there is severe shortage of empirical analyses in this field, especially with regard to its acceptance. To address this gap, in this paper we use an extended technology acceptance model to empirically examine the factors affecting users’ behavioural intentions towards public sector big open data. We outline the importance of our model for operations and supply chain managers, the limitations of the study, and future research directions. © 2017 The Author(s). Published by Informa UK Limited, trading as Taylor &amp; Francis Group.</t>
  </si>
  <si>
    <t>Big open data; operations; public sector; supply chains; use</t>
  </si>
  <si>
    <t>2-s2.0-85022213745</t>
  </si>
  <si>
    <t>Zhu, ZC; Wei, ZQ; Yin, B; Liu, T; Huang, XQ</t>
  </si>
  <si>
    <t>Feature selection of non-intrusive load monitoring system using RFE and RF</t>
  </si>
  <si>
    <t>2018 INTERNATIONAL SEMINAR ON COMPUTER SCIENCE AND ENGINEERING TECHNOLOGY (SCSET 2018)</t>
  </si>
  <si>
    <t>10.1088/1742-6596/1176/4/042053</t>
  </si>
  <si>
    <t>[Zhu, Zhicheng; Wei, Zhiqiang; Yin, Bo; Liu, Tao; Huang, Xianqing] Ocean Univ China, Qingdao, Shandong, Peoples R China</t>
  </si>
  <si>
    <t>Feature selection is a process of selecting relevant features and removing the irrelevant and redundant ones based on certain specific criteria in the original date set. This paper proposes the random forest algorithm (RF) based on recursive feature elimination (RFE) to select features in non-intrusive load monitoring system. Adopting the random forest algorithm as the basic approach, we repeatedly build models and filter features to identify the best subset of features. Last, the results of experiments using public data sets verify the effectiveness of the proposed algorithm.</t>
  </si>
  <si>
    <t>WOS:000471819100162</t>
  </si>
  <si>
    <t>Kang, S; Kim, N; Lee, BD</t>
  </si>
  <si>
    <t>Fine Dust Forecast Based on Recurrent Neural Networks</t>
  </si>
  <si>
    <t>2019 21ST INTERNATIONAL CONFERENCE ON ADVANCED COMMUNICATION TECHNOLOGY (ICACT): ICT FOR 4TH INDUSTRIAL REVOLUTION</t>
  </si>
  <si>
    <t>[Kang, Sunwon; Kim, Namgi; Lee, Byoung-Dai] Kyonggi Univ, Div Comp Sci &amp; Engn, Kyonggi, South Korea</t>
  </si>
  <si>
    <t>In this paper, we propose a fine dust forecast model based on deep neural networks. The proposed model uses five kinds of air quality-related information as input variables and presents fine dust levels on an hourly basis. For training, we built training datasets by crawling air quality open data provided by the Korea Meteorological Administration and Seoul City. According to the experimental results, the proposed method achieved an RMSE of 8.966 for the prediction of fine dust levels after one hour.</t>
  </si>
  <si>
    <t>Deep learning; RNN; TensorFlow (2 (sic))</t>
  </si>
  <si>
    <t>WOS:000470071700085</t>
  </si>
  <si>
    <t>He M., Cachucho R., Knobbe A.</t>
  </si>
  <si>
    <t>Football player's performance and market value</t>
  </si>
  <si>
    <t>LIACS, Leiden University, Netherlands; Amsterdam University of Applied Sciences, Netherlands</t>
  </si>
  <si>
    <t>A lot of money is involved with the transfers of top players in the big European football leagues. For various reasons, obtaining a good economic valuation of football players throughout the year is valuable, in other words, not just when a player has just transferred. Furthermore, it is relevant to consider how the market value of a player relates to the performance of that player. Both these factors again depend on the various parameters of the player, that might be gleaned from various public sources on the web. In this paper, we demonstrate how market value and performance of La Liga (the Spanish League) players can be modeled using extensive public data sources.</t>
  </si>
  <si>
    <t>2-s2.0-85034973818</t>
  </si>
  <si>
    <t>Turki S., Martin S., Renault S., Turczi V., Alletti M.</t>
  </si>
  <si>
    <t>From a natural disaster to digital transformation</t>
  </si>
  <si>
    <t>10.34190/ECDG.19.041</t>
  </si>
  <si>
    <t>Luxembourg Institute of Science and Technology, Esch-sur-Alzette, Luxembourg; Orléans Métropôle, Orléans, France; Département du Loiret, Orléans, France</t>
  </si>
  <si>
    <t>Between May and June 2016, Département du Loiret and Orléans Métropôle suffered a centennial flood. The sheer extent of disruption caused by these floods highlighted the pressing need for a new approach to managing mobility in case of disaster. This approach had to cross the boundaries of the various administrative authorities and to involve the private sector and civil society. This paper describes the initiatives taken by the local authorities to improve disaster preparedness in the region and the underlying digital and management transformations that have taken place. The change concerned at least the involvement of citizens, the procurement processes, the collection and opening of data, the design, implementation and use of digital services. © The Authors, 2019. All Rights Reserved.</t>
  </si>
  <si>
    <t>Crowdsourcing; Digital transformation; Disaster management; Open Data; Public-Private Partnership</t>
  </si>
  <si>
    <t>2-s2.0-85075288248</t>
  </si>
  <si>
    <t>Bindu N., Sankar C.P., Kumar K.S.</t>
  </si>
  <si>
    <t>From conventional governance to e-democracy: Tracing the evolution of e-governance research trends using network analysis tools</t>
  </si>
  <si>
    <t>10.1016/j.giq.2019.02.005</t>
  </si>
  <si>
    <t>Department of Futures Studies, University of Kerala, Kariavattom, Kerala  695 581, India</t>
  </si>
  <si>
    <t>The adoption of e-governing practices has revolutionised the administrative machinery of governments worldwide by improving efficiency, transparency, and accountability. Researchers and administrators often aim to identify emerging research fronts and the timeline of the evolution to forecast and implement technology. In this work, we systematically investigate the trajectory of the global evolution and emerging research fronts as well as the prospects for e-governance using citation network analysis. The growth curve fitted to the number of articles published per year shows that the research activities are still in the ascendant phase. We visualise the global main path of the citation network and investigate the patterns to trace the knowledge diffusion path, major milestones, and emerging research fronts. The cluster analysis identifies the major topics of research as administration and information system management, e-governance framework design, efficiency or quality evaluation, and the application of social networks and open data leading to e-democracy. The adoption of open data and social networking for user interactions with government that leads to participatory governance are the emerging research trends. We also identify research that can have a future impact based on network parameters. The results contribute to the literature by setting the focus of future research, and assisting administrators in selecting suitable models and methodologies, and manufacturers with the development of required technical devices suitable for the upcoming phase of symbiosis. © 2019 Elsevier Inc.</t>
  </si>
  <si>
    <t>Citation network analysis; Cluster analysis; E-governance; Main path analysis; Symbiosis maturity model</t>
  </si>
  <si>
    <t>2-s2.0-85062679883</t>
  </si>
  <si>
    <t>Ma X., West P., Erickson J., Zednik S., Chen Y., Wang H., Zhong H., Fox P.</t>
  </si>
  <si>
    <t>From data portal to knowledge portal: Leveraging semantic technologies to support interdisciplinary studies</t>
  </si>
  <si>
    <t>Tetherless World Constellation, Rensselaer Polytechnic Institute, Troy, NY, United States</t>
  </si>
  <si>
    <t>Scientific research practices regularly adopt new technologies and platforms in an effort to increase information timeliness, sharing and discoverability. There are many initiatives related to open data, open code, open access, open collections, composing the topic of Open Science in academia. Being open has two levels of meanings. The first is to make the data, code, sample collections and publications, etc. freely accessible online. The other is the annotation and connection between those resources to establish the provenance information for reproducible scientific research. In this paper we present our work on a web portal for the Deep Carbon Observatory (DCO) community [1]. The DCO is a 10-year (2009-2019) initiative to intensify global attention and scientific effort in the burgeoning field of deep carbon science. Inspired by guiding questions such as "how much carbon does Earth conta in?", "where is it?" and "what can deep carbon tell us about origins?" more than 1000 scientists across the world are actively participating in the DCO community. The DCO web portal is a research collaboration website developed to keep track of all researchers, organizations, instruments, field sites, and research outputs related to the DCO community. We intend for the DCO web portal to be a knowledge portal - adopting state-of-the-art semantic technologies to support various stages of the scientific process within and beyond the DCO community.</t>
  </si>
  <si>
    <t>Data stewardship; Escience; Knowledge portal; Ontologies; Semantic web</t>
  </si>
  <si>
    <t>2-s2.0-84961311191</t>
  </si>
  <si>
    <t>Schnell S.</t>
  </si>
  <si>
    <t>From information to predictability: transparency on the path to democratic governance. The case of Romania</t>
  </si>
  <si>
    <t>10.1177/0020852316648756</t>
  </si>
  <si>
    <t>Syracuse University, United States</t>
  </si>
  <si>
    <t>This article proposes a new conceptual framework for assessing transparency at the country level. It identifies three distinct interpretations of transparency: access to information; two-way communication; and predictability, or decision-making based on clear and publicly known rules. Each represents an increasingly demanding form of transparency, but all are tied to democratic accountability and the rule of law. Using the case of Romania, the article illustrates how such a framework can be employed to assess the evolution of transparency in a relatively recent democracy. Points for practitioners: The virtues of transparency have been advocated by international organizations, governments, and civil society. The focus has primarily been on access to information—whether through freedom of information acts or open data. However, realizing the democratizing potential of transparency requires a multifaceted approach. This article suggests that transparency advocates should pay more attention to issues such as increasing citizen participation, opening up decision-making rather than just data, strengthening the rule of law, and fighting corruption. In other words, it argues for a more holistic discourse and practice of transparency. © The Author(s) 2016.</t>
  </si>
  <si>
    <t>access to information; accountability; democracy; open government; participation; public values; transparency</t>
  </si>
  <si>
    <t>2-s2.0-85058666639</t>
  </si>
  <si>
    <t>Kitchin, R; Collins, S; Frost, D</t>
  </si>
  <si>
    <t>Funding models for Open Access digital data repositories</t>
  </si>
  <si>
    <t>10.1108/OIR-01-2015-0031</t>
  </si>
  <si>
    <t>Programme for Research in Third-Level Institutions Cycle 5</t>
  </si>
  <si>
    <t>Purpose - The purpose of this paper is to examine funding models for Open Access (OA) digital data repositories whose costs are not wholly core funded. Whilst such repositories are free to access, they are not without significant cost to build and maintain and the lack of both full core costs and a direct funding stream through payment-for-use poses a considerable financial challenge, placing their future and the digital collections they hold at risk. Design/methodology/approach - The authors document 14 different potential funding streams for OA digital data repositories, grouped into six classes (institutional, philanthropy, research, audience, service, volunteer), drawing on the ongoing experiences of seeking a sustainable funding for the Digital Repository of Ireland (DRI). Findings - There is no straight forward solution to funding OA digital data repositories that are not wholly core funded, with a number of general and specific challenges facing each repository, and each funding model having strengths and weaknesses. The proposed DRI solution is the adoption of a blended approach that seeks to ameliorate cyclical effects across funding streams by generating income from a number of sources rather than overly relying on a single one, though it is still reliant on significant state core funding to be viable. Practical implications - The detailing of potential funding streams offers practical financial solutions to other OA digital data repositories which are seeking a means to become financially sustainable in the absence of full core funding. Originality/value - The review assesses and provides concrete advice with respect to potential funding streams in order to help repository owners address the financing conundrum they face.</t>
  </si>
  <si>
    <t>Repositories; Archives; Open Access; Open data; Funding</t>
  </si>
  <si>
    <t>WOS:000370546900004</t>
  </si>
  <si>
    <t>Jin, JH; Luo, JZ; Khemmarat, S; Dong, F; Gao, LX</t>
  </si>
  <si>
    <t>GStar: an efficient framework for answering top-k star queries on billion-node knowledge graphs</t>
  </si>
  <si>
    <t>WORLD WIDE WEB-INTERNET AND WEB INFORMATION SYSTEMS</t>
  </si>
  <si>
    <t>10.1007/s11280-018-0611-0</t>
  </si>
  <si>
    <t>[Jin, Jiahui; Luo, Junzhou; Dong, Fang] Southeast Univ, Sch Comp Sci &amp; Engn, Nanjing, Jiangsu, Peoples R China; [Khemmarat, Samamon; Gao, Lixin] Univ Massachusetts, Dept Elect &amp; Comp Engn, Amherst, MA 01003 USA</t>
  </si>
  <si>
    <t>Massive knowledge graphs, such as Linked Open Data or Freebase, contain billions of labeled entities and relationships. Star queries aim to identify an entity given a set of related entities, and they are common with massive knowledge graphs. It is important to find the best way to answer star queries, and we can do this by treating it as a graph pattern-matching problem. Because knowledge graphs are noisy and incomplete in nature, we must find answers that match the star pattern closely, and extract a precise match if possible. Thus, here we propose GStar, a framework to identify the top-k best answers for a star query. GStar effectively and efficiently answers top-k star queries on billion-node graphs through a novel query model, an index-free query algorithm, and a distributed query system. We evaluate GStar through experiments on real-world knowledge graphs. Experimental results show that our query model effectively answers real-life star-pattern queries; our query algorithm can answer top-k queries in a near-real-time manner without requiring expensive graph indices; and the distributed system scales well with both the graph size and number of machines used for computation.</t>
  </si>
  <si>
    <t>Graph pattern matching; Knowledge graphs; Billion-node graphs; Top-k query; Big data; Distributed system</t>
  </si>
  <si>
    <t>WOS:000472676800010</t>
  </si>
  <si>
    <t>McGlinn, K; Blake, D; O'Sullivan, D</t>
  </si>
  <si>
    <t>GViz - An InteractiveWebApp to Support GeoSPARQL over Integrated Building Information</t>
  </si>
  <si>
    <t>10.1145/3308560.3316536</t>
  </si>
  <si>
    <t>[McGlinn, Kris; Blake, Darragh; O'Sullivan, Declan] Trinity Coll Dublin, ADAPT Ctr, Dublin, Ireland</t>
  </si>
  <si>
    <t>Linked data (LD) is a technology to support publishing structured data on the web so that it may be interlinked. Building Information Modelling (BIM) is a key enabler to support integration of building data within the buildings life cycle (BLC). LD can therefore provide better access and more semantically useful querying of BIM data. The integration of BIM into the geospatial domain provides much needed contextual information about the building and its surroundings, and can support geospatial querying over BIM data. Creating GeoSPARQL queries for users who are non experts in semantic web technologies can be a challenge. In this paper we present a visualization tool built upon HTML5 and WebGL technologies that supports queries over linked data without the need to understand the resulting SPARQL queries. The interactive web interface can be quickly extended to support new use cases, for example, related to 3D geometries. The paper discusses the underlying data management, the methodology for uplifting several open data sources into Resource Description Framework (RDF), and the front-end implementation tested over a sample use case. Finally some discussion and future work is given, with a focus on how this tool can potentially support BIM integration.</t>
  </si>
  <si>
    <t>Linked Data; Building Information Modelling; GeoSPARQL; WebApp; Usability</t>
  </si>
  <si>
    <t>WOS:000474353100138</t>
  </si>
  <si>
    <t>Rodrigues J., Castro J.A., da Silva J.R., Ribeiro C.</t>
  </si>
  <si>
    <t>Hands-On Data Publishing with Researchers: Five Experiments with Metadata in Multiple Domains</t>
  </si>
  <si>
    <t>10.1007/978-3-030-11226-4_22</t>
  </si>
  <si>
    <t>Faculty of Engineering of the University of Porto, INESC TEC, Rua Dr. Roberto Frias, Porto, 4200-465, Portugal</t>
  </si>
  <si>
    <t>The current requirements for open data in the EU are increasing the awareness of researchers with respect to data management and data publication. Metadata is essential in research data management, namely on data discovery and reuse. Current practices tend to either leave metadata definition to researchers, or to assign their creation to curators. The former typically results in ad-hoc descriptors, while the latter follows standards but lacks specificity. In this exploratory study, we adopt a researcher-curator collaborative approach in five data publication cases, involving researchers in data description and discussing the use of both generic and domain-oriented metadata. The study shows that researchers working on familiar datasets can contribute effectively to the definition of metadata models, in addition to the actual metadata creation. The cases also provide preliminary evidence of cross-disciplinary descriptor use. Moreover, the interaction with curators highlights the advantages of data management, making researchers more open to participate in the corresponding tasks. © Springer Nature Switzerland AG 2019.</t>
  </si>
  <si>
    <t>Data publication; Dendro; Metadata; Research data management</t>
  </si>
  <si>
    <t>2-s2.0-85060760462</t>
  </si>
  <si>
    <t>Lamé M., Pittet P., Ponchio F., Markhoff B., Sanfilippo E.M.</t>
  </si>
  <si>
    <t>Heterotoki: Non-structured and heterogeneous terminology alignment for Digital Humanities data producers</t>
  </si>
  <si>
    <t>Laboratoire Archéologie et Territoires, CITERES, UMR7324, Université de Tours Tours, France; Intelligence des Patrimoines, CESR UMR 7323, Université de Tours Tours, France; ISTI - CNR CNRS, Pisa, Italy; LIFAT EA 6300, Université de Tours, Blois, France; Intelligence des Patrimoines - Le Studium, CESR UMR 7323, Université de Tours Tours, France</t>
  </si>
  <si>
    <t>In this paper, we present an online communication-driven decision support system to align terms from a dataset with terms of another dataset (standardized controlled vocabulary or not). Heterotoki differs from existing proposals in that it takes place at the interface with humans, inviting the experts to commit on their definitions, so as to either agree to validate the mapping or to propose some enrichment to the terminologies. More precisely, differently to most of existing proposals that support terminology alignment, Heterotoki sustains the negotiation of meaning thanks to semantic coordination support within its interface design. This negotiation involves domain experts having produced multiple datasets. Copyright c by the paper’s authors.</t>
  </si>
  <si>
    <t>2-s2.0-85067201141</t>
  </si>
  <si>
    <t>McBride, K; Aavik, G; Toots, M; Kalvet, T; Krimmer, R</t>
  </si>
  <si>
    <t>How does open government data driven co-creation occur? Six factors and a 'perfect storm'; insights from Chicago's food inspection forecasting model</t>
  </si>
  <si>
    <t>GOVERNMENT INFORMATION QUARTERLY</t>
  </si>
  <si>
    <t>10.1016/j.giq.2018.11.006</t>
  </si>
  <si>
    <t>[McBride, Keegan; Aavik, Gerli; Toots, Maarja; Kalvet, Tarmo; Krimmer, Robert] Tallinn Univ Technol, Ragnar Nurkse Dept Innovat &amp; Governance, Akad Tee 3, EE-12618 Tallinn, Estonia</t>
  </si>
  <si>
    <t>It is becoming increasingly clear that the concepts of open government data (OGD) and co-creation are related; however, there is currently only limited empirical material available exploring the link between the two. This paper aims to help clarify the relationship between these two concepts by exploring a recently coined phenomenon: OGD-driven co-created public services. These services 1) utilize or are driven by OGD; 2) are co-created by stakeholders from different groups; and 3) produce public value for society. Due to the relative newness of the phenomenon an inductive exploratory case study is undertaken on Chicago's use of OGD in the co-creation of their food safety inspection forecasting model. This model forecasts critical food safety violations at food serving establishments and sends inspectors to the highest risk establishments first. The results of this exploratory work led to the discovery of a 'perfect storm' of six factors that seem to play a key role in allowing OGD-driven public service co-creation to take place. These factors are motivated stakeholders, innovative leaders, proper communication, an existing OGD portal, external funding, and agile development.</t>
  </si>
  <si>
    <t>Open government data; Co-creation; Public service innovation; Predictive analytics</t>
  </si>
  <si>
    <t>WOS:000465158500012</t>
  </si>
  <si>
    <t>Sagi, T; Wolf, Y; Hose, K</t>
  </si>
  <si>
    <t>How New is the (RDF) News? Assessing Knowledge Graph Completeness over News Feed Entities</t>
  </si>
  <si>
    <t>10.1145/3308560.3317702</t>
  </si>
  <si>
    <t>[Sagi, Tomer; Wolf, Yael] Univ Haifa, Haifa, Israel; [Hose, Katja] Aalborg Univ, Aalborg, Denmark</t>
  </si>
  <si>
    <t>Linked Open Data and the RDF format have become the premier method of publishing structured data representing entities and facts. Specifically, media organizations, such as the New York Times and the BBC, have embraced Linked Open Data as a way of providing structured access to traditional media content, including articles, images, and video. To ground RDF entities and predicates in existing Linked Open Data sources, dataset curators provide links for some entities to existing general purpose repositories, such as YAGO and DBpedia, using entity extraction and linking tools. However, these state-of-the-art tools rely on the entities to exist in the knowledge base. How much of the information is actually new and thus unable to be grounded is unclear. In this work, we empirically investigate the prevalence of new entities in news feeds with respect to both public and commercial knowledge graphs.</t>
  </si>
  <si>
    <t>Knowledge graph extension; Emerging entities; RSS; News</t>
  </si>
  <si>
    <t>WOS:000474353100111</t>
  </si>
  <si>
    <t>Yoon S.-P., Joo M.-H., Kwon H.-Y.</t>
  </si>
  <si>
    <t>How to guarantee the right to use PSI in the age of open data: Lessons from the data policy of South Korea</t>
  </si>
  <si>
    <t>10.3233/IP-180103</t>
  </si>
  <si>
    <t>Graduate School of Information Security, Korea University, 145, Anam-ro, Seongbuk-gu, Seoul, South Korea</t>
  </si>
  <si>
    <t>With increasing importance of data, the interest in the availability of public sector information (PSI) has also increased. Because of its public attributes, PSI directly impacts the national administration as well as the lives of citizens. With the changing technological environment, the value of data is observed to change along with the manner in which data exist and the manner in which data are handled. Further, the usage of PSI should be easy and safe in the age of open data. The relation between the state and citizen with respect to PSI should also be re-established. Therefore, the following questions arise: What is the new-era governmental role in PSI use? What is the policy direction that will ultimately guarantee the right to use PSI? South Korea (hereinafter referred to as "Korea") has one of the highest levels of information and communication technology (ICT) infrastructure, and considerable amount of data has been collected through government-led policies. Because of such policies, Korea has demonstrated excellence in the United Nation's e-government survey, ITU (International Telecommunication Union)'s ICT development index, and OECD (Organization for Economic Cooperation and Development)'s public data openness index. Korea is currently working on further upgrading its data policy to achieve data-based innovation throughout the country. Thus, the current situations that are faced by Korea and their case studies can be good subjects for research, advancing the innovation of PSI management and activating the right to use of PSI. Hence, based on the awareness of the problem, this study sought to introduce the key tasks of future data policies and propose the future direction of the PSI policy. Therefore, this study demonstrated based on the media theory that the management method of PSI changed according to the advancing technology. In addition, this study analyzed the nature of the legal relation that appears with a change in data management and attempted to derive the role of the government to enforce the law ultimately. To do this, we analyzed the role of the government as a data manager and the role of the law as the coordinator of legal rights. Also, by examining the changes in Korea's PSI policies and the responses experienced by Korea, we determined the essential elements that should be considered by the government for developing future data policies. Thus, the governments should be able to actively support the reuse of data and the participation of stakeholders; the law should go a step further and provide the basis for governments to actively encourage the use of PSI, protect privacy and security, and solve the disputes that arise in the overall process. Thus, the key elements of data management in the future will be the quality of data (accuracy and reliability), standardization of the data form (compatibility and availability), and data security (safety). This research results can be used as guidelines by the government; however, it has limitations in that it provides only key elements to increase citizen's right to use PSI in the open data era. After Korea's data usage legislation (the Legislation of Promotion of Data-based Administration) is implemented based on the above factors, new results can be derived through comparative analysis with the PSI policies that have been established overseas. © 2019 IOS Press and the authors. All rights reserved.</t>
  </si>
  <si>
    <t>data management; information disclosure; open data; Public sector information; reuse of PSI; right to use PSI</t>
  </si>
  <si>
    <t>2-s2.0-85066935857</t>
  </si>
  <si>
    <t>Berriman G.B., Groom S.L.</t>
  </si>
  <si>
    <t>How will astronomy archives survive the data Tsunami?</t>
  </si>
  <si>
    <t>Communications of the ACM</t>
  </si>
  <si>
    <t>10.1145/2043174.2043190</t>
  </si>
  <si>
    <t>Infrared Processing and Analysis Center (IPAC), Virtual Astronomical Observatory, NASA/IPAC Infrared Science Archive, United States</t>
  </si>
  <si>
    <t>Astronomy is already awash with data: currently 1PB (petabyte) of public data is electronically accessible, and this volume is growing at 0.5PB per year. The availability of this data has already transformed research in astronomy, and the Space Telescope Science Institute (STScI) now reports that more papers are published with archived data sets than with newly acquired data.18 This growth in data size and anticipated usage will accelerate in the coming few years as new projects. © 2011 ACM.</t>
  </si>
  <si>
    <t>2-s2.0-82155185679</t>
  </si>
  <si>
    <t>Di Iorio A., Schaerf M.</t>
  </si>
  <si>
    <t>Identification semantics for an organization, establishing a digital library system</t>
  </si>
  <si>
    <t>DIAG, Department of Computer, Control, and Management Engineering, Antonio Ruberti-Sapienza University of Rome, Italy</t>
  </si>
  <si>
    <t>The Sapienza Digital Library collects digital resources from the different University's Organizations, representing the multidisciplinary Sapienza University's community. The underlay of the metadata infrastructure was built on digital library standard metadata semantics and was used for exchanging package, between the archival systems that manages different services for the established digital library. The semantics adopted for the metadata infrastructure can be exploited, not only for the actual digital library services, but also for connecting the resources to the Linked Open Data Cloud through authoritative identifiers.</t>
  </si>
  <si>
    <t>Digital libraries; Metadata semantics; Organization metadata</t>
  </si>
  <si>
    <t>2-s2.0-84919830284</t>
  </si>
  <si>
    <t>Galkin M., Mouromtsev D., Auer S.</t>
  </si>
  <si>
    <t>Identifying web tables: Supporting a neglected type of content on the web</t>
  </si>
  <si>
    <t>10.1007/978-3-319-24543-0_4</t>
  </si>
  <si>
    <t>University of Bonn, Bonn, Germany; ITMO University, Saint Petersburg, Russian Federation</t>
  </si>
  <si>
    <t>The abundance of the data in the Internet facilitates the improvement of extraction and processing tools. The trend in the open data publishing encourages the adoption of structured formats like CSV and RDF. However, there is still a plethora of unstructured data on the Web which we assume contain semantics. For this reason, we propose an approach to derive semantics from web tables which are still the most popular publishing tool on the Web. The paper also discusses methods and services of unstructured data extraction and processing as well as machine learning techniques to enhance such a workflow. The eventual result is a framework to process, publish and visualize linked open data. The software enables tables extraction from various open data sources in the HTML format and an automatic export to the RDF format making the data linked. The paper also gives the evaluation of machine learning techniques in conjunction with string similarity functions to be applied in a tables recognition task. © Springer International Publishing Switzerland 2015.</t>
  </si>
  <si>
    <t>Linked Data; Machine learning; Semantic Web</t>
  </si>
  <si>
    <t>2-s2.0-84951849932</t>
  </si>
  <si>
    <t>Loscio, BF; Burle, C; Calegari, N</t>
  </si>
  <si>
    <t>Implementation of the Best Practices for Data on the Web in Brazil and Costa Rica</t>
  </si>
  <si>
    <t>10.1145/3308560.3316463</t>
  </si>
  <si>
    <t>[Loscio, Bernadette Farias] Univ Fed Pernambuco, Ctr Informat, Recife, PE, Brazil; [Burle, Caroline; Calegari, Newton] Brazilian Network Informat Ctr NIC Br, Sao Paulo, Brazil</t>
  </si>
  <si>
    <t>The Best Practices described on the Data on the Web Best Practices (DWBP) document [3] encourages and enables the continued expansion of the Web as a medium for the exchange of data. In this context, this paper focus on two cases of implementing the DWBP. The first one concerns data published by The Regional Center for Studies on the Development of the Information Society (Cetic.br) of The Brazilian Network Information Center (NIC.br). The second use case shows the experience of the Judiciary Department of Costa Rica (Justicia Abierta) with applying the DWBP Recommendation to publish their data on the Web.</t>
  </si>
  <si>
    <t>Data on the Web; Best Practices; Application in Brazil and Costa Rica; Open Data</t>
  </si>
  <si>
    <t>WOS:000474353100126</t>
  </si>
  <si>
    <t>Salvadori, IL; Huf, A; Oliveira, BCN; Mello, RD; Siqueira, F</t>
  </si>
  <si>
    <t>Improving entity linking with ontology alignment for semantic microservices composition</t>
  </si>
  <si>
    <t>10.1108/IJWIS-04-2017-0029</t>
  </si>
  <si>
    <t>[Salvadori, Ivan Luiz; Huf, Alexis; Oliveira, Bruno C. N.; Mello, Ronaldo dos Santos; Siqueira, Frank] Univ Fed Santa Catarina, Dept Informat &amp; Stat, Florianopolis, SC, Brazil; [Mello, Ronaldo dos Santos] Univ Fed Santa Catarina, PP Methods &amp; Management Evaluat PPGMGA, Florianopolis, SC, Brazil</t>
  </si>
  <si>
    <t>Purpose - This paper aims to propose a method based on Linked Data and Semantic Web principles for composing microservices through data integration. Two frameworks that provide support for the proposed composition method are also described in this paper: Linkedator, which is responsible for connecting entities managed by microservices, and Alignator, which aligns semantic concepts defined by heterogeneous ontologies. Design/methodology/approach - The proposed method is based on entity linking principles and uses individual matching techniques considering a formal notion of identity. This method imposes two major constraints that must be taken into account by its implementation: architectural constraints and resource design constraints. Findings - Experiments were performed in a real-world scenario, using public government data. The obtained results show the effectiveness of the proposed method and that, it leverages the independence of development and composability of microservices. Thereby, the data provided by microservices that adopt heterogeneous ontologies can now be linked together. Research limitations/implications - This work only considers microservices designed as data providers. Microservices designed to execute functionalities in a given application domain are out of the scope of this work. Originality/value - The proposed composition method exploits the potential data intersection observed in resource-oriented microservice descriptions, providing a navigable view of data provided by a set of interrelated microservices. Furthermore, this study explores the applicability of ontology alignments for composing microservices.</t>
  </si>
  <si>
    <t>Semantic Web; Linked data; Microservices; Ontology alignment; Service composition</t>
  </si>
  <si>
    <t>WOS:000412417100005</t>
  </si>
  <si>
    <t>de Wilde M.</t>
  </si>
  <si>
    <t>Improving retrieval of historical content with entity linking</t>
  </si>
  <si>
    <t>10.1007/978-3-319-23201-0_50</t>
  </si>
  <si>
    <t>Information Science Department, Université libre de Bruxelles (ULB), Avenue F.D. Roosevelt 50 – CP 123, Brussels, 1050, Belgium</t>
  </si>
  <si>
    <t>The relevance of Named-Entity Recognition and Entity Linking for cultural heritage institutions is evaluated through a casestudy involving the semantic enrichment of historical periodicals. A language-independent approach is proposed in order to improve the search experience of end-users with the mapping of entities to the Linked Open Data (LOD) cloud. Preliminary results show that a precision rate of almost 90% can be achieved with very little fine-tuning, while an increase in recall remains necessary. © Springer International Publishing Switzerland 2015.</t>
  </si>
  <si>
    <t>2-s2.0-84946033679</t>
  </si>
  <si>
    <t>Grimstad T., Myrseth P.</t>
  </si>
  <si>
    <t>Information governance and metadata strategies as a basis for cross-sector e-Services</t>
  </si>
  <si>
    <t>eChallenges e-2010 Conference</t>
  </si>
  <si>
    <t>Karde AS, P.O. Box 69 Tåsen, Oslo, N-0801, Norway; Det Norske Veritas, Veritasveien 1, Høvik, N-1322, Norway</t>
  </si>
  <si>
    <t>Information governance and systematic work with metadata and semantics are important elements of the implementation of an open, transparent, accessible, accountable, user-friendly and service-oriented public sector. Top management commitment is crucial in order to achieve necessary attention and sufficient budgets. Management needs to be aware of metadata and semantics as important enablers for the goals set forth in strategies and requirements from ministries. Documentation of economic potential and cost savings will help to get attention among decision makers, but today, few trustworthy sources are available. The development of cross-sector services and the demand for reuse of public service information, both in the public sector itself, but also for commercial services, underpins the importance of well-defined information. Participation in cross-sector e-Services demands the establishment of metadata repositories and ontologies as obligatory parts of the public sector information governance regimes. Copyright © 2010 The Authors.</t>
  </si>
  <si>
    <t>2-s2.0-79957462735</t>
  </si>
  <si>
    <t>Birghan F., Hettenhausen R., Siebenlist T., Meschede C.</t>
  </si>
  <si>
    <t>Informing citizens via council information systems</t>
  </si>
  <si>
    <t>10.1145/3325112.3325220</t>
  </si>
  <si>
    <t>Department of Information Science, Heinrich Heine University, Düsseldorf, Germany; Offene Kommunen., NRW Institut e.V., Wuppertal, Germany</t>
  </si>
  <si>
    <t>Digital information about their city or municipality can enable citizens to improve their living environment through informed decisions and participation. As part of the publication of their data, many municipalities in North Rhine-Westphalia, Germany have therefore introduced so-called Council Information Systems (CIS) through which the citizens of a municipality can inform themselves about decisions affecting them and the work of their political representatives. However, these systems are often not known by citizens and sometimes challenging to find. The Open Knowledge Foundation's project Politik bei uns (“Politics with us”) offers a promising starting point in improving the accessibility. The data of different Council Information Systems are bundled in a central portal and are thus available to a broader mass of people. This case study evaluates how this system can be further improved so that the portal meets the needs of its addressees - citizens who are not familiar with the work of a council. With the help of standardization to reduce the variation in terms chosen for labeling the different kinds of documents, an increase in accessibility can be achieved. Against this background, we took stock of the current situation concerning the existence and state of such systems in North Rhine-Westphalia and developed a taxonomy that distinguishes the more than 90 different types of documents that can be filtered in the search into a few abstract categories and thus dramatically increases the accessibility of the portal for its users. Ultimately, we were able to reduce the number of terms used in labeling the different kinds of political documents to a minimum of four, thereby severely improving the usability for inexperienced users of Council Information Systems. © 2019 Association for Computing Machinery.</t>
  </si>
  <si>
    <t>Citizen Participation; Council Information Systems; Decision-making; Open Data; Open Government; Open Governmental Data; Transparency</t>
  </si>
  <si>
    <t>2-s2.0-85068618570</t>
  </si>
  <si>
    <t>Schillemans, T; Van Twist, M; Vanhommerig, I</t>
  </si>
  <si>
    <t>INNOVATIONS IN ACCOUNTABILITY Learning Through Interactive, Dynamic, and Citizen-Initiated Forms of Accountability</t>
  </si>
  <si>
    <t>PUBLIC PERFORM MANAG</t>
  </si>
  <si>
    <t>10.2753/PMR1530-9576360302</t>
  </si>
  <si>
    <t>[Schillemans, Thomas] Univ Utrecht, Sch Governance, NL-3508 TC Utrecht, Netherlands; [Van Twist, Mark] Erasmus Univ, Rotterdam, Netherlands</t>
  </si>
  <si>
    <t>Governments are experimenting with new forms of accountability that depart from tradition and are less bureaucratic in form, content, and symbolism. This article reports on the learning potential of recent public accountability innovations in Australia, the Netherlands, Britain, and the United States. All these innovations depart from the set formats of established forms of accountability, using new media and digital technology, not to increase the level of bureaucratic reporting, but to open up the accountability process to interactions with internal and external stakeholders. This enables critical dialogue on organizational conduct and performance that may foster organizational learning processes.</t>
  </si>
  <si>
    <t>accountability; good governance; learning; open data; open government</t>
  </si>
  <si>
    <t>WOS:000327876800003</t>
  </si>
  <si>
    <t>Safarov I.</t>
  </si>
  <si>
    <t>Institutional Dimensions of Open Government Data Implementation: Evidence from the Netherlands, Sweden, and the UK</t>
  </si>
  <si>
    <t>10.1080/15309576.2018.1438296</t>
  </si>
  <si>
    <t>Utrecht University, Netherlands</t>
  </si>
  <si>
    <t>This article investigates the institutional dimensions that shape Open Government Data (OGD) implementation in three developed countries: the Netherlands, Sweden, and the United Kingdom. Thirty-two expert interviews and document analysis were used to research OGD implementation practices. The results reveal that OGD implementation as such is not enough to ensure the sustainability and success of OGD adoption in a country. Five different dimensions should be distinguished: policy and strategy, legislative foundations, organizational arrangements, relevant skills, public support and awareness. The approach to the institutional dimensions differs between the countries. Centralized OGD governance is shown to yield better results and a higher level of OGD implementation. The contribution of the present study is twofold: first, the article introduces institutional dimensions for explaining OGD implementation; second, it presents a comparative analysis of best practices in the three developed countries. © 2018, Published with license by Taylor &amp; Francis. © 2018, © 2018 Igbal Safarov.</t>
  </si>
  <si>
    <t>institutional dimensions; open data; open data implementation; open government data</t>
  </si>
  <si>
    <t>2-s2.0-85045027937</t>
  </si>
  <si>
    <t>Ludan I., Maiorov E., Santana J.D.M., Saprykin O.</t>
  </si>
  <si>
    <t>Integrated approach to building a microscopic city model</t>
  </si>
  <si>
    <t>Samara National Research University, Samara, Russian Federation</t>
  </si>
  <si>
    <t>Due to the rapidly growing number of urban residents, a number of changes take place that affect the socio-economic processes of the city and the state generally. To solve the problems associated with transport systems, we can use special software for modeling, due to inability to influence the system in real life. However, the main issue that researches face during the creating of transportation models is inaccessibility of citizens’ mobility data. The paper is devoted to developing methods and software of automated creation of transport microscopic models based on open data for any urban area. We propose the processing pipeline that consume the open data about city population and transport infrastructure and produce routes for agents of microscopic simulation. The developed method was implemented using the Python programming language in the Zeppelin interactive environment. The software was tested on data from the city of Samara (Russia). The obtained results show acceptability of proposed method and possible ways to improve the accuracy of model. © 2018 CEUR-WS. All rights reserved.</t>
  </si>
  <si>
    <t>2-s2.0-85060030542</t>
  </si>
  <si>
    <t>Vert S., Vasiu R.</t>
  </si>
  <si>
    <t>Integrating linked data in mobile augmented reality applications</t>
  </si>
  <si>
    <t>Politehnica University of Timisoara, Timisoara, Romania</t>
  </si>
  <si>
    <t>Mobile devices are currently the most popular way of delivering ubiquitous augmented reality experiences. Traditionally, content sources for mobile augmented reality applications can be seen as isolated silos of information, being designed specifically for the intended purpose of the application. Recently, due to the raising in popularity and usage of the Semantic Web technologies and the Linked Data, some efforts have been made to overcome current augmented reality content sources limitations by integrating Linked Data principles and taking advantage of the significant increase in size and quality of the Linked Open Data cloud. This paper presents a literature review of the previous efforts in this respect, while highlighting in detail the limitations of current approaches, the advantages of integrating Linked Data principles in mobile augmented reality applications and up-to-date challenges in regarding this still novel approach. The authors conclude by suggesting some future research directions in this area. © Springer International Publishing Switzerland 2014.</t>
  </si>
  <si>
    <t>Linked Open Data; Mobile Augmented Reality; Semantic Web</t>
  </si>
  <si>
    <t>2-s2.0-84922051760</t>
  </si>
  <si>
    <t>König H., Stünkel P.</t>
  </si>
  <si>
    <t>Integration and coordination of health data systems: State-of-the-art and open problems</t>
  </si>
  <si>
    <t>University of Applied Sciences FHDW Hannover, Germany; Western Norway University of Applied Science, Norway</t>
  </si>
  <si>
    <t>Software Engineering involves a multitude of different tools and concepts. These tools typically produce a wide variety of diverse artifacts such as code, design models, and requirements. Even though these artifacts are highly interdependent, consistency, e.g. semantical correctness, is in general only checked locally within one modeling environment and not globally across tools. A prominent example is consistency of class models and process models. Only recently, research activities have started, which specify frameworks for global consistency maintenance. Such a framework must be capable of detecting, monitoring, and repairing global inconsistencies. But it should also be abstract enough to cover the detection and possible restoration of contradictory data, e.g. distributed but overlapping patient data of electronic health records. We give an overview over recent and current research activities in global consistency management, from which the development and maintenance of heterogeneous eHealth systems will benefit. We outline a possible workflow in a multi-user environment, which aims at keeping all artifacts consistent, and sketch some of the biggest challenges in this area. © 2018 CEUR-WS. All rights reserved.</t>
  </si>
  <si>
    <t>2-s2.0-85063543644</t>
  </si>
  <si>
    <t>Kijas W., Kozielski M.</t>
  </si>
  <si>
    <t>Integration of facebook online social network user profiles into a knowledgebase</t>
  </si>
  <si>
    <t>10.1007/978-3-319-18422-7_22</t>
  </si>
  <si>
    <t>Institute of Informatics, Silesian University of Technology, Akademicka 16, Gliwice, 44-100, Poland; Institute of Electronics, Silesian University of Technology, Akademicka 16, Gliwice, 44-100, Poland</t>
  </si>
  <si>
    <t>The article describes attempts made to integrate variety of user’s data available on Facebook online social network. The source of the data are user profiles, publicly available for other Facebook users, which contain data such as visited places, favorite sport teams, TV programs, watched movies, read books and other likes. The destination of integrated data is FOAF ontology adopted for integration purposes. The work presents the required FOAF ontology extensions and an approach to Facebook data extraction as a contribution. Also the query and reasoning examples on the created knowledgebase are presented. © Springer International Publishing Switzerland 2015.</t>
  </si>
  <si>
    <t>FOAF ontology; Linked Open Data; Online Social Network; Semantic Web; Social Network Analysis</t>
  </si>
  <si>
    <t>2-s2.0-84929468541</t>
  </si>
  <si>
    <t>Kalampokis, E; Karamanou, A; Tarabanis, K</t>
  </si>
  <si>
    <t>Interoperability Conflicts in Linked Open Statistical Data</t>
  </si>
  <si>
    <t>10.3390/info10080249</t>
  </si>
  <si>
    <t>[Kalampokis, Evangelos; Karamanou, Areti; Tarabanis, Konstantinos] Univ Macedonia, Informat Syst Lab, Egnatia 156, Thessaloniki 54636, Greece</t>
  </si>
  <si>
    <t>An important part of Open Data is of a statistical nature and describes economic and social indicators monitoring population size, inflation, trade, and employment. Combining and analyzing Open Data from multiple datasets and sources enable the performance of advanced data analytics scenarios that could result in valuable services and data products. However, it is still difficult to discover and combine Open Statistical Data that reside in different data portals. Although Linked Open Statistical Data (LOSD) provide standards and approaches to facilitate combining statistics on the Web, various interoperability challenges still exist. In this paper, we propose an Interoperability Framework for LOSD, comprising definitions of LOSD interoperability conflicts as well as modelling practices currently used by six official open government data portals. Towards this end, we combine a top-down approach that studies interoperability conflicts in the literature with a bottom-up approach that studies the modelling practices of data portals. We define two types of LOSD schema-level conflicts, namely naming conflicts and structural conflicts. Naming conflicts result from using different URIs. Structural conflicts result from different practices of modelling the structure of data cubes. Only two out of the 19 conflicts are currently resolved and 11 can be resolved according to literature.</t>
  </si>
  <si>
    <t>linked open statistical data; data cubes; multidimensional data; interoperability</t>
  </si>
  <si>
    <t>WOS:000482973600019</t>
  </si>
  <si>
    <t>Zuiderwijk A., Shinde R., Janssen M.</t>
  </si>
  <si>
    <t>Investigating the attainment of open government data objectives: is there a mismatch between objectives and results?</t>
  </si>
  <si>
    <t>10.1177/0020852317739115</t>
  </si>
  <si>
    <t>The objectives of open government data initiatives range from enhancing transparency and accountability to increasing innovation and participation. However, there is a lack of knowledge of the extent to which the objectives of open government data initiatives are achieved. This article investigates the relationship between the objectives of open government data initiatives and the benefits delivered. A total of 168 survey responses concerning 156 open government data initiatives at different government levels worldwide suggest that operational and technical benefits are the benefits most often delivered, followed by economic benefits and, finally, societal benefits. Surprisingly, our study suggests that whether an open government data initiative delivers a benefit (e.g. increased openness, trust or innovation) is not significantly affected by having an objective related to the delivery of that benefit. The objectives of state- and national-level open government data initiatives are more often achieved than those of local- and regional-level open government data initiatives. © The Author(s) 2018.</t>
  </si>
  <si>
    <t>attainment; benefits; delivery; evaluation; implementation; objectives; open data; open government; open government data; open science</t>
  </si>
  <si>
    <t>2-s2.0-85041894348</t>
  </si>
  <si>
    <t>Wagner S., Görz G., Fichtner M., Andraschke U.</t>
  </si>
  <si>
    <t>Joint digitization of heterogeneous university collections using semantic web technologies</t>
  </si>
  <si>
    <t>Department for Cultural and Museums Informatics Germanisches Nationalmuseum Nuremberg, Germany; Computer Science Department, AG Digital Humanities, Friedrich-Alexander-University Erlangen-Nuremberg, Germany; Friedrich-Alexander-University Erlangen-Nuremberg, Germany</t>
  </si>
  <si>
    <t>In a collaborative effort between IT and museum experts, the research project “Objekte im Netz” aims at developing a joint digitization strategy for the digital documentation of heterogeneous university collections by applying semantic web technologies. The University of Erlangen-Nuremberg owns more than 20 different scientific collections. So far, each collection has documented and stored its object data in different ways, thus making it impossible to interlink the information. The data has neither been stored in a sustainable way nor has it been reusable. In summary, the stored information is not utilized to its full potential. This is a typical scenario regarding scientific collections at universities in German-speaking countries. In order to allow consistent documentation for all collections, a data model based on ICOM’s CIDOC Conceptual Reference Model is currently in development. The model uses sample data of six representative collections of the University of Erlangen-Nuremberg. In the future, this model should serve as a best practice for other university collections. This approach ensures homogenous documentation as well as long-term interpretability, and offers an opportunity to participating collections to aggregate the cross-collection information in a portal, allowing research on the objects as well as their presentation. This paper outlines the current state of the data model, the resulting application ontology, and their integration into the virtual research environment “WissKI”. © 2019 CEUR-WS. All rights reserved.</t>
  </si>
  <si>
    <t>2-s2.0-85067192432</t>
  </si>
  <si>
    <t>Ronzhin, S; Folmer, E; Maria, P; Brattinga, M; Beek, W; Lemmens, R; van't Veer, R</t>
  </si>
  <si>
    <t>Kadaster Knowledge Graph: Beyond the Fifth Star of Open Data</t>
  </si>
  <si>
    <t>10.3390/info10100310</t>
  </si>
  <si>
    <t>[Ronzhin, Stanislav; Lemmens, Rob] Univ Twente, Fac Geoinformat Sci &amp; Earth Observat, NL-7514 AE Enschede, Netherlands; [Folmer, Erwin] Univ Twente, Behav Management &amp; Social Sci, NL-7522 NH Enschede, Netherlands; [Folmer, Erwin; Maria, Pano; Brattinga, Marco; van't Veer, Rein] Kadaster Dataplatform, NL-7311 KZ Apeldoorn, Netherlands; [Beek, Wouter] Vrije Univ Amsterdam, Knowledge Representat &amp; Reasoning Grp, NL-1081 HV Amsterdam, Netherlands</t>
  </si>
  <si>
    <t>After more than a decade, the supply-driven approach to publishing public (open) data has resulted in an ever-growing number of data silos. Hundreds of thousands of datasets have been catalogued and can be accessed at data portals at different administrative levels. However, usually, users do not think in terms of datasets when they search for information. Instead, they are interested in information that is most likely scattered across several datasets. In the world of proprietary in-company data, organizations invest heavily in connecting data in knowledge graphs and/or store data in data lakes with the intention of having an integrated view of the data for analysis. With the rise of machine learning, it is a common belief that governments can improve their services, for example, by allowing citizens to get answers related to government information from virtual assistants like Alexa or Siri. To provide high-quality answers, these systems need to be fed with knowledge graphs. In this paper, we share our experience of constructing and using the first open government knowledge graph in the Netherlands. Based on the developed demonstrators, we elaborate on the value of having such a graph and demonstrate its use in the context of improved data browsing, multicriteria analysis for urban planning, and the development of location-aware chat bots.</t>
  </si>
  <si>
    <t>linked data; knowledge graph; semantic enrichment; location-aware chat bots; governmental open data</t>
  </si>
  <si>
    <t>WOS:000493539300019</t>
  </si>
  <si>
    <t>Ruan T., Dong X., Li Y., Wang H.</t>
  </si>
  <si>
    <t>KBMetrics-A multi-purpose tool for measuring the quality of linked open data sets</t>
  </si>
  <si>
    <t>East China University of Science and Technology, Shanghai, 200237, China</t>
  </si>
  <si>
    <t>While several quality assessment tools focus on evaluating the quality of Linking Open Data (LOD), most tools fail to meet di-verse quality assessment requirements from the users' perspective. In this demo, we categorized quality assessments requirements into three layers: understanding the characteristics of data sets, comparing groups of data sets, and selecting data sets according to user-defined usage s-cenarios. We have designed KBMetrics to incorporate the above quality assessment purposes. Not only does the tool incorporate different kinds of metrics to characterize a data set, but it has also adopted ontology alignment mechanisms for comparison purposes. Most importantly, end users can define usage contexts to adapt to different usage scenarios. Both the quality assessment processes and findings in these data sets show the efiectiveness of our tool. Copyright © 2015 for the individual papers by the papers' authors.</t>
  </si>
  <si>
    <t>2-s2.0-84955591361</t>
  </si>
  <si>
    <t>Chen, G; Kang, H; Luna-Reyes, LF</t>
  </si>
  <si>
    <t>Key Determinants of Online Fiscal Transparency: A Technology-Organization-Environment Framework</t>
  </si>
  <si>
    <t>PUBLIC PERFORMANCE &amp; MANAGEMENT REVIEW</t>
  </si>
  <si>
    <t>10.1080/15309576.2018.1486213</t>
  </si>
  <si>
    <t>[Chen, Gang; Kang, Hyewon] SUNY Albany, Rockefeller Coll Publ Affairs &amp; Policy, Albany, NY 12203 USA; [Luna-Reyes, Luis F.] SUNY Albany, Albany, NY 12203 USA; [Luna-Reyes, Luis F.] Univ Americas Puebla, Cholula, Mexico</t>
  </si>
  <si>
    <t>Online fiscal transparency is a concept to describe a government's practice to disseminate financial information on their websites. In this research, we apply the Technology-Organization-Environment (TOE) framework to examine the determinants of online fiscal transparency in U.S. states. Using a panel dataset of all 50 U.S. states from 2010 to 2016, we find that the overall development of digital government is positively related to online fiscal transparency. We also find that short-term financial resources, as measured by the annual budget surplus, enable state government to develop better online fiscal transparency programs, while the long-term financial conditions, as measured by the accumulative fund balance, are negatively related to online fiscal transparency. Citizen's education level, voter turnout rate, Internet infrastructure, and state legislature's requirement to disclose financial information via Internet are all positively related to the development of transparency websites.</t>
  </si>
  <si>
    <t>fiscal transparency; open government data; Technology-Organization-Environment (TOE) framework</t>
  </si>
  <si>
    <t>WOS:000468439300005</t>
  </si>
  <si>
    <t>Corrales-Garay, D; Ortiz-de-Urbina-Criado, M; Mora-Valentin, EM</t>
  </si>
  <si>
    <t>Knowledge areas, themes and future research on open data: A co-word analysis</t>
  </si>
  <si>
    <t>10.1016/j.giq.2018.10.008</t>
  </si>
  <si>
    <t>[Corrales-Garay, Diego; Ortiz-de-Urbina-Criado, Marta; Mora-Valentin, Eva-Maria] Univ Rey Juan Carlos, Paseo Artilleros S-N, Madrid 28032, Spain</t>
  </si>
  <si>
    <t>This paper aims to contribute to a better understanding of the literature on open data in three ways. The first is to develop a descriptive analysis of journals and authors to identify the knowledge areas in which open data are applied. The second is to analyse the conceptual structure of the field using a bibliometric technique. The co-word analysis enabled us to create a map of the main themes that have been studied, identifying their importance and relevance. These themes were analysed and grouped. The third is to propose future research trends. According to our results, the main knowledge areas are Engineering, Health, Public Administration, Management and Education. The main themes are big data, open-linked data and data reuse. Finally, several research questions are proposed according to knowledge area and theme.</t>
  </si>
  <si>
    <t>Open data; Bibliometric analysis; Co-word analysis; Science map; Knowledge areas; Most-studied themes; Future trends</t>
  </si>
  <si>
    <t>WOS:000465158500011</t>
  </si>
  <si>
    <t>Stahn L.-L., Dahlberg I., De Luca E.W.</t>
  </si>
  <si>
    <t>Knowledge organisation for digital libraries</t>
  </si>
  <si>
    <t>Georg Eckert Institute, Leibniz Institute for International Textbook Research, Germany</t>
  </si>
  <si>
    <t>Today research data and output from nearly every disciplinary and interdisciplinary domain exist also (and sometimes only) in digital form. Consequently, to ensure the data's efficient retrieval as well as long term usage and relevance, Knowledge Organisation and its tools/systems, i.e. lexical resources like thesauri and ontologies, play a major role in the Digital Libraries world. In this paper we discuss our approach of pursuing the conversion and mapping of two of the most promising lexical resources, the Information Coding Classification and the MultiWordNet, after having converted them into the EuroWordNet RDF/OWL format. In a second step we show how to integrate this additional knowledge into a domain Knowledge Organisation System (KOS). In the end we will have a presentation of the method and mapping as well as a use case for its evaluation for Information Retrieval purposes.</t>
  </si>
  <si>
    <t>Digital Libraries; Knowledge Organisation; Lexical Linked Open Data</t>
  </si>
  <si>
    <t>2-s2.0-85030780487</t>
  </si>
  <si>
    <t>Wendt M., Gerlach M., Düwiger H.</t>
  </si>
  <si>
    <t>Linguistic modeling of linked open data for question answering</t>
  </si>
  <si>
    <t>Neofonie GmbH, Robert-Koch-Platz 4, 10115 Berlin, Germany</t>
  </si>
  <si>
    <t>With the evolution of linked open data sources, question answering regains importance as a way to make data accessible and explorable to the public. The triple structure of RDF-data at the same time seems to predetermine question answering for being devised in its native subject-verb-object form. The devices of natural language, however, often exceed this triple-centered model. But RDF does not preclude this point of view. Rather, it depends on the modeling. As part of a government funded research project named Alexandria, we implemented an approach to question answering that enables the user to ask questions in ways that may involve more than binary relations.</t>
  </si>
  <si>
    <t>2-s2.0-84893212165</t>
  </si>
  <si>
    <t>Schreur P.E., Lorimer N.</t>
  </si>
  <si>
    <t>Linked data in libraries’ technical services workflows</t>
  </si>
  <si>
    <t>10.1007/978-3-319-70863-8_21</t>
  </si>
  <si>
    <t>Stanford University, Stanford, CA  94305, United States</t>
  </si>
  <si>
    <t>Linked Data for Production (LD4P) is a collaborative project between six institutions (Columbia, Cornell, Harvard, the Library of Congress, Princeton, and Stanford) to begin the transition of the production workflows of their libraries Technical Services Departments to ones rooted in Linked Open Data (LOD). Each institution is focused on a different domain or facet of the problem to move us together as a group more quickly. As a whole, the six institutions will focus on four main areas of development. First will be the establishment of the ability to create linked open data communally. Second, in collaboration with external standards organizations such as the Program for Cooperative Cataloging and linked data projects such as BIBFLOW, will be the establishment of common procedures and protocols for the creation of library metadata as linked data. Third will be the expansion of the BIBFRAME ontology to better encompass subject domains such as art and music. And last will be the transition of a selection of current library workflows to ones based in linked open data. The projects will make use of a collection of preliminary tools and adopt them for production work in their individual environments and, through feedback, assist in the development of the tools. © Springer International Publishing AG 2017.</t>
  </si>
  <si>
    <t>BIBFRAME; Cataloging; Linked data; Ontology</t>
  </si>
  <si>
    <t>2-s2.0-85036637305</t>
  </si>
  <si>
    <t>De Donato R., Garofalo M., Malandrino D., Pellegrino M.A., Petta A., Scarano V.</t>
  </si>
  <si>
    <t>Linked data queriesby a trialogical learning approach</t>
  </si>
  <si>
    <t>Proceedings of the 2019 IEEE 23rd International Conference on Computer Supported Cooperative Work in Design, CSCWD 2019</t>
  </si>
  <si>
    <t>10.1109/CSCWD.2019.8791867</t>
  </si>
  <si>
    <t>Università di Salerno, Fisciano, Italy; ACT or S.r.l., Roma, Italy</t>
  </si>
  <si>
    <t>Querying Linked (Open) Data (LOD) by directly using SPARQL could be a painful task for most potential users of semantic data. Several approaches have been proposed to help users in query formulation. They succeed in hiding the underlying complexity but exploit only the monological - individual - approach. Information seeking and retrieval is not merely an individual effort, but it inherently involves various collaborative activities. For this reason, our proposal is to facilitate the exploitation of LODs by wrapping the querying and visualization tool in a social platform environment. In this way, we enable the dialogical approach. Moreover, since the users can collaboratively create datasets and visualizations, and reuse them also out of the social platform, we reach the trialogical learning. In this paper, we present our design approach, our tool, and related tests. © 2019 IEEE.</t>
  </si>
  <si>
    <t>Linked (Open) Data; NLI; Social Platform; SPARQL query builder; Trialogical Learning</t>
  </si>
  <si>
    <t>2-s2.0-85071455841</t>
  </si>
  <si>
    <t>Koho M., Hyvonen E., Heino E., Tuominen J., Leskinen P., Makela E.</t>
  </si>
  <si>
    <t>Linked death - Representing, publishing, and using Second World War death records as linked open data</t>
  </si>
  <si>
    <t>Semantic Computing Research Group (SeCo), Aalto University, School of Science, Finland</t>
  </si>
  <si>
    <t>War history of the Second World War (WW2), humankind's largest disaster, is of great interest to both laymen and researchers. Most of us have ancestors and relatives who participated in the war, and in the worst case got killed. Researchers are eager to find out what actually happened then, and even more importantly why, so that future wars could perhaps be prevented. The darkest data of war history are casualty records-from such data we could perhaps learn most about the war. This paper presents a model and system for representing death records as linked data, so that 1) citizens could find out more easily what happened to their relatives during WW2 and 2) digital humanities (DH) researchers could (re)use the data easily for research.</t>
  </si>
  <si>
    <t>2-s2.0-84977569624</t>
  </si>
  <si>
    <t>Janev V., Miloševic U., Spasić M., Milojković J., Vraneš S.</t>
  </si>
  <si>
    <t>Linked open data infrastructure for public sector information: Example from Serbia</t>
  </si>
  <si>
    <t>Mihailo Pupin Institute, University of Belgrade, Belgrade, Serbia; Statistical Office of the Republic of Serbia, Belgrade, Serbia</t>
  </si>
  <si>
    <t>To improve transparency and public service delivery, national, regional and local governmental bodies need to consider new strategies to openning up their data. We approach the problem of creating a more scalable and interoperable Open Government Data ecosystem by considering the latest advances in Linked Open Data. More precisely, we showcase how an integrated and coherent collection of aligned state of the art software tools, the LOD2 Stack, can be used to deliver trusted, open and rich collections of interlinked datasets to the public. The usage of the Tool Stack is demonstrated on the case of one of the largest data providers in the Republic of Serbia - its Statistical Office.</t>
  </si>
  <si>
    <t>Infrastructure; Linked open data; Open government data; Public sector; Serbia; Tools</t>
  </si>
  <si>
    <t>2-s2.0-84891793526</t>
  </si>
  <si>
    <t>Hügi J., Schneider R.</t>
  </si>
  <si>
    <t>Linked open data literacy for librarians</t>
  </si>
  <si>
    <t>Haute école de gestion de Genève, HES-SO, University of Applied Sciences Western Switzerland, rte de Drize 7, Carouge, 1227, Switzerland</t>
  </si>
  <si>
    <t>Linked Data has become an important issue, not only for the process of building the web of data, but also for the mutual knowledge transfer between libraries and the web of data. Based on a study concerning Linked Open Data applications in libraries and the qualifications of future librarians involved in the development of such applications, we built a one day training program for academic librarians. The overall goal was to make librarians literate and heighten awareness concerning the Linked Open Data technology on a single day. With the help of that training program, the librarians should become cognitively able to reflect on the integration of Linked Data in their current working environment. We considered it therefore necessary to couple the training program with the development of cognitive strategies. In this paper we will give an in-depth description of the didactical approach, the theoretical and practical components as well as their possible combinations. © Springer International Publishing Switzerland 2014.</t>
  </si>
  <si>
    <t>Cognitive strategies; Data literacy; Linked open data; Training</t>
  </si>
  <si>
    <t>2-s2.0-84944444365</t>
  </si>
  <si>
    <t>Karagiannis D., Buchmann R.A.</t>
  </si>
  <si>
    <t>Linked Open Models: Extending Linked Open Data with conceptual model information</t>
  </si>
  <si>
    <t>10.1016/j.is.2015.10.001</t>
  </si>
  <si>
    <t>University of Vienna, Faculty of Computer Science, Knowledge Engineering Research Group, Währinger str. 29, Vienna, A-1090, Austria; Babes-Bolyai University, Faculty of Economics and Business Administration, Business Information Systems Department, Str. T. Mihali 58-60, Cluj-Napoca, 400591, Romania</t>
  </si>
  <si>
    <t>As the uptake of the Semantic Web vision has been relatively slow, a strategy based on pragmatic steps is being deployed in order to setup enablers and to stimulate acceptance. "Linked Open Data" refers to one of these early steps, benefiting from an available technological space (RDF, HTTP). The paper proposes "Linked Open Models" as a possible additional step, whose aim is to enable users to externalize knowledge in the form of diagrammatic models - a type of content that is human-readable, as well as linkable in the way promoted by the Linked Data paradigm. Consequently, diagrams become user-generated content that semantically enriches Linked Data, thus allowing richer constraints or connections in queries. The vision emerged from the context and use cases provided by the ComVantage FP7 research project, where linking benefits for conceptual diagrammatic models have been investigated. However the paper also discusses the vision's degree of generality, beyond the scope of the exemplary project use cases. Feasibility was demonstrated with a vocabulary and a prototype mechanism for exposing the models created with a hybrid, domain-specific modeling method in a Linked Data-driven collaboration environment. © 2015 Elsevier Ltd. All rights reserved.</t>
  </si>
  <si>
    <t>Conceptual modeling; Linked Open Data; Linked Open Models; Metamodeling; Model query</t>
  </si>
  <si>
    <t>2-s2.0-84945937726</t>
  </si>
  <si>
    <t>Correndo G., Salvadores M., Millard I., Shadbolt N.</t>
  </si>
  <si>
    <t>Linked timelines: Temporal representation and management in linked data</t>
  </si>
  <si>
    <t>Electronics and Computer Science, University of Southampton, Southampton, United Kingdom</t>
  </si>
  <si>
    <t>This paper addresses the issue of representing time entities (i.e. instants and intervals) as Linked Data, and how to exploit topological temporal relationships in order to increase the connectivity degree within Linked Data sets. Describing and efficiently managing temporal information in knowledge management systems is important. Information is volatile, dependant on a number of contexts for its interpretation, among them "time". Many data sets contain information that is valid only within a given time frame (e.g. roles fulfilled by different people at different times), whereas others describe temporal events. In this paper we present an approach to describe temporal entities as reusable URIs that can be adopted by data publishers as a temporal context for their information resources. The approach identifies a set of discrete temporal entities as relevant for a certain domain (e.g. financial years for the public sector) while a RESTful API is provided to users to dynamically create their own temporal entities. Once a dynamic temporal URI is resolved, information is provided to situate such URI in reference to the domain relevant entities. The URI resolution employs simple topological temporal reasoning in order to exploit the qualitative relationships between entities. We also provide a usage scenario of our approach based on a backlinking service and using Public Sector Information published in Linked Data format within the EnAKTing project.</t>
  </si>
  <si>
    <t>Linked data; Reasoning; Time</t>
  </si>
  <si>
    <t>2-s2.0-84890082085</t>
  </si>
  <si>
    <t>D'Aquin M., Dietze S., Drachsler H., Guy M., Herder E.</t>
  </si>
  <si>
    <t>LinkedUp veni competition: Linked and open data for education</t>
  </si>
  <si>
    <t>Open University, United Kingdom; L3S Research Center, Germany; Open Universiteit Nederland, Netherlands; Open Knowledge Foundation, United Kingdom</t>
  </si>
  <si>
    <t>Linked Data is a set of well-defined principles for sharing of large datasets on theWeb. The huge success and widespread adoption of the Linked Data approach has led to the availability of vast amounts of public data such as DBpedia, WordNet RDF or the data.gov.uk initiative. The LinkedUp Veni Competition, organised by the LinkedUp Project, is the first in a series of three competitions on tools and demos that analyse or integrate open web data for educational purposes.</t>
  </si>
  <si>
    <t>2-s2.0-84921918885</t>
  </si>
  <si>
    <t>Herder E., Dietze S., D'Aquin M.</t>
  </si>
  <si>
    <t>LinkedUp-Linking Web data for adaptive education</t>
  </si>
  <si>
    <t>L3S Research Center, Leibniz University Hannover, Germany; Knowledge Media Institute, Open University, United Kingdom</t>
  </si>
  <si>
    <t>Linked Data principles allow for easy discovery, reference, access and reuse of Web data. The user modeling community already widely exploits Semantic Web technologies, but the Linked Data approach is still not widely adopted. The Linked Up project aims to advance the exploitation of open data on the Web, particularly for education. In this paper, we discuss the relevance of Linked Data for user modeling and personalization, and how to participate in and profit from the various initiatives of LinkedUp.</t>
  </si>
  <si>
    <t>Learning analytics; Linked data; LinkedUp project; Personalization; Technology-enhanced learning</t>
  </si>
  <si>
    <t>2-s2.0-84924401909</t>
  </si>
  <si>
    <t>Sheridan J., Tennison J.</t>
  </si>
  <si>
    <t>Linking UK Government data</t>
  </si>
  <si>
    <t>National Archives, 102 Petty France, London SW1H 9AJ, United Kingdom; Stationery Office, Mandela Way, London SE1 5SS, United Kingdom</t>
  </si>
  <si>
    <t>What does it take to create a web of linked government data? With the launch of data.gov.uk the UK Government has been finding out. This paper sets out the case for using Linked Data standards for publishing open government data and describes some of the benefits. It explains how Linked Data standards uniquely allow governments to publish data responsibly and why responsible data publishing is so important to the open government data movement. The paper goes on to explain how the Linked Data world was not quite ready for the large-scale adoption of these standards by a major government, leaving much to be done to develop practical approaches and patterns for the publishing of government data. From URIs, to provenance and versioning, through to statistics and geographic information, much thinking and work has been done. In each case the emphasis has been, not on research, but designing simple repeatable patterns, supported through tools. This work has also involved and building understanding and capability amongst officials from across government departments and agencies. It explains why the government's use of linked data standards was not universally welcomed and was even greeted by antagonism from some. Learning from this feedback the paper describes how we are now using linked data standards to enable government as a platform, commoditising the process of creating APIs to meet the needs of a wide range of data consumers, from business, academia and the developer communities. Copyright is held by the author/owner(s).</t>
  </si>
  <si>
    <t>eGovernment; Linked Data</t>
  </si>
  <si>
    <t>2-s2.0-84868551960</t>
  </si>
  <si>
    <t>Ciravegna F., Gentile A.L., Zhang Z.</t>
  </si>
  <si>
    <t>LODIE: Linked open data for web-scale information extraction</t>
  </si>
  <si>
    <t>Department of Computer Science, University of Sheffield, United Kingdom</t>
  </si>
  <si>
    <t>This work analyzes research gaps and challenges for Web-scale Information Extraction and foresees the usage of Linked Open Data as a groundbreaking solution for the field. The paper presents a novel methodology for Web scale Information Extraction which will be the core of the LODIE project (Linked Open Data Information Extraction). LODIE aims to develop Information Extraction techniques able to (i) scale at web level and (ii) adapt to user information need. We argument that for the first time in the history of IE this will be possible given the availability of Linked Data, a very large-scale information resource, providing annotated data on a growing number of domains.</t>
  </si>
  <si>
    <t>2-s2.0-84893279432</t>
  </si>
  <si>
    <t>Lisi F.A.</t>
  </si>
  <si>
    <t>Logics in machine learning and data mining: Achievements and open issues</t>
  </si>
  <si>
    <t>Dipartimento di Informatica, Centro Interdipartimentale di Logica e Applicazioni (CILA), Università degli Studi di Bari “Aldo Moro”, Italy</t>
  </si>
  <si>
    <t>This short paper overviews 20 years of work done in logic-based Machine Learning and Data Mining along three different directions of research. The aim is to discuss the achievements and the open issues with reference to some challenging applications which involve representation and reasoning. © 2019 CEUR-WS. All rights reserved.</t>
  </si>
  <si>
    <t>Description Logics; Fuzzy Logic; Inductive Logic Programming; Metamodeling; Ontology Reasoning</t>
  </si>
  <si>
    <t>2-s2.0-85071122569</t>
  </si>
  <si>
    <t>Zhu, XF; Hu, RY; Lei, C; Thung, KH; Zheng, W; Wang, C</t>
  </si>
  <si>
    <t>Low-rank hypergraph feature selection for multi-output regression</t>
  </si>
  <si>
    <t>10.1007/s11280-017-0514-5</t>
  </si>
  <si>
    <t>[Zhu, Xiaofeng; Hu, Rongyao; Lei, Cong; Zheng, Wei] Guangxi Normal Univ, Guangxi Key Lab Multisource Informat Min &amp; Secur, Guilin 541004, Guangxi, Peoples R China; [Thung, Kim Han] Univ N Carolina, BRIC Ctr, Chapel Hill, NC 27599 USA; [Wang, Can] Griffith Univ, Sch Informat &amp; Commun Technol, Gold Coast Campus, Southport, Qld 4222, Australia</t>
  </si>
  <si>
    <t>Current multi-output regression method usually ignores the relationship among response variables, and thus it is challenging to obtain an effective coefficient matrix for predicting the response variables with the features. We address these problems by proposing a novel multi-output regression method, which combines sparse feature selection and low-rank linear regression in a unified framework. Specifically, we first utilize a hypergraph Laplacian regularization term to preserve the high-order structure among all the samples, and then use a low-rank constraint to respectively discover the hidden structure among the response variables and explore the relationship among different features in a least square regression framework. As a result, we integrate subspace learning with sparse feature selection to select useful features for multi-output regression. We tested our proposed method using several public data sets, and the experimental results showed that our method outperformed other comparison methods.</t>
  </si>
  <si>
    <t>Low-rank; Subspace learning; Sparse feature selection; Multi-output regression</t>
  </si>
  <si>
    <t>WOS:000462231500006</t>
  </si>
  <si>
    <t>Debattista J., Lange C., Auer S.</t>
  </si>
  <si>
    <t>Luzzu - A framework for linked data quality assessment</t>
  </si>
  <si>
    <t>University of Bonn and Fraunhofer IAIS, Germany</t>
  </si>
  <si>
    <t>With the increasing adoption and growth of the Linked Open Data cloud, the variety of the Web of Data makes it challenging to determine the quality of the data published on the Web and to subsequently make this information explicit to data consumers. In this demo paper we describe Luzzu, a scalable quality assessment framework for Linked Data. Apart from providing quality metadata and quality problem reports that can be used for data cleaning, Luzzu is extensible: third party metrics can be easily plugged-in the framework. Hence, the extensibility of Luzzu enables the quality assessment in light of "fitness for use".</t>
  </si>
  <si>
    <t>Assessment Framework; Data Quality; Quality Metadata; Quality Metrics</t>
  </si>
  <si>
    <t>2-s2.0-84955600970</t>
  </si>
  <si>
    <t>Reddick C.G.</t>
  </si>
  <si>
    <t>Management support and information security: an empirical study of Texas state agencies in the USA</t>
  </si>
  <si>
    <t>Electronic Government</t>
  </si>
  <si>
    <t>10.1504/EG.2009.027783</t>
  </si>
  <si>
    <t>Department of Public Administration, University of Texas at San Antonio, 501 West Durango Blvd, San Antonio, Texas 78207, United States</t>
  </si>
  <si>
    <t>Information security has been consistently rated as one of the most important management challenges that public sector organisations face. However, information security is perhaps the most understudied area of public sector information systems. This article examines the relationship between management support for information security and some of the most important issues faced in information security. This research conducted a survey of information resource managers in Texas state agencies in the USA, to examine the issue of management support for information security. Management support for information security was evident in five of six noted factors in the information security literature. Management support is a critical success factor for information security adoption, and public sector organisations should work on strategies to inform management of its importance. © 2009 Inderscience Enterprises Ltd.</t>
  </si>
  <si>
    <t>e-government; information security; information security incidents; management support; survey</t>
  </si>
  <si>
    <t>2-s2.0-77953192688</t>
  </si>
  <si>
    <t>Vaisman, A; Chentout, K</t>
  </si>
  <si>
    <t>Mapping Spatiotemporal Data to RDF: A SPARQL Endpoint for Brussels</t>
  </si>
  <si>
    <t>ISPRS INTERNATIONAL JOURNAL OF GEO-INFORMATION</t>
  </si>
  <si>
    <t>10.3390/ijgi8080353</t>
  </si>
  <si>
    <t>[Vaisman, Alejandro] Inst Tecnol Buenos Aires, RA-1424 Buenos Aires, DF, Argentina; [Chentout, Kevin] Banking Software, Ave Tevuren 226, B-1150 Brussels, Belgium</t>
  </si>
  <si>
    <t>This paper describes how a platform for publishing and querying linked open data for the Brussels Capital region in Belgium is built. Data are provided as relational tables or XML documents and are mapped into the RDF data model using R2RML, a standard language that allows defining customized mappings from relational databases to RDF datasets. In this work, data are spatiotemporal in nature; therefore, R2RML must be adapted to allow producing spatiotemporal Linked Open Data.Data generated in this way are used to populate a SPARQL endpoint, where queries are submitted and the result can be displayed on a map. This endpoint is implemented using Strabon, a spatiotemporal RDF triple store built by extending the RDF store Sesame. The first part of the paper describes how R2RML is adapted to allow producing spatial RDF data and to support XML data sources. These techniques are then used to map data about cultural events and public transport in Brussels into RDF. Spatial data are stored in the form of stRDF triples, the format required by Strabon. In addition, the endpoint is enriched with external data obtained from the Linked Open Data Cloud, from sites like DBpedia, Geonames, and LinkedGeoData, to provide context for analysis. The second part of the paper shows, through a comprehensive set of the spatial extension to SPARQL (stSPARQL) queries, how the endpoint can be exploited.</t>
  </si>
  <si>
    <t>GIS; RDF; Semantic Web; SPARQL; Strabon</t>
  </si>
  <si>
    <t>WOS:000482985000038</t>
  </si>
  <si>
    <t>Janowski M., Ojo A., Curry E., Porwol L.</t>
  </si>
  <si>
    <t>Mediating open data consumption - Identifying story patterns for linked open statistical data</t>
  </si>
  <si>
    <t>10.1145/3326365.3326386</t>
  </si>
  <si>
    <t>Statistical data account for a very large proportion of data published on open data platforms. is category of data are which are oen of high quality, value and public interest; are gradually being published as 5-star linked open statistical data or data cubes (LOSD) for easy integration and cross-border comparability. However, publishing open data as linked data (i.e. graph oriented) significantly increases the technical skill requirements for end-user consumption. We address this problem by mediating the exploration and analysis of LOSD published on open data platforms through the use of data stories. Aer providing the requisite background information on LOSD, we identified data story paerns from extant literature and show how these paerns can be employed in analysing LOSD. Subsequently, we provide a case study to illustrate the use of these data story paerns as an end-user domain-specific language to explore and analyse LOSD. We argue that using data stories for exploring and analysing on open data platforms has the potential to significantly increase the adoption and use of (linked) open data. © 2019 Association for Computing Machinery.</t>
  </si>
  <si>
    <t>Data Cube Vocabulary; Data storytelling paerns; Linked Open Statistical Data; Open Data Platforms</t>
  </si>
  <si>
    <t>2-s2.0-85066625152</t>
  </si>
  <si>
    <t>Niemelä P., Hyyrö H.</t>
  </si>
  <si>
    <t>Migrating learning management systems towards microservice architecture</t>
  </si>
  <si>
    <t>Tampere University, Tampere, Finland</t>
  </si>
  <si>
    <t>Microservice architecture provides on a set of modular, independent and fault-tolerant services. In recent years, new architectures have evolved with an emergence of recurrent, and effective architectural patterns essential in maintaining and scaling microservice-based systems. However, in the domain of education there is a lack of open-source, microservice-based systems that are easily configurable for various teaching, research, and commercial purposes. Preferably, these services should be orchestratable as part of other education-related service compositions as well. In this paper, a study of microservice-based learning management systems is conducted by focusing on two systems that the authors are involved in: WETO and Plussa. We report the current status of these systems through the lens of microservice architecture and draft a proposal for the synthesis of an ideal, decoupled learning management system. Copyright © 2019 for this paper by its authors.</t>
  </si>
  <si>
    <t>Learning management system; Microservice architecture; Migration from monolith; Open data</t>
  </si>
  <si>
    <t>2-s2.0-85077504611</t>
  </si>
  <si>
    <t>Antonini A., Benatti F., King E., Vignale F., Gravier G.</t>
  </si>
  <si>
    <t>Modelling changes in diaries, correspondence and authors’ libraries to support research on reading: The READ-IT approach</t>
  </si>
  <si>
    <t>Knowledge Media Institute, Open University, Milton Keynes, United Kingdom; Department of English and Creative Writing, Open University, Milton Keynes, United Kingdom; Langues, litteratures, linguistique, Le Mans Université, Le Mans, France; IRISA, Rennes, France</t>
  </si>
  <si>
    <t>Diaries, correspondence and authors’ libraries provide important evidence into the evolution of ideas and society. Studying these phenomena is connected to understanding changes of perspective and values. In this paper we present the approach adopted by the READ-IT project in modelling changes in the contents of diaries, correspondence and authors’ libraries related to reading. By considering these three types of sources, we discuss the use of the data model to permit the study and increase the usability of sources containing evidence of reading experiences, highlighting common challenges and patterns related to changes to readers and to the medium of reading when confronting historical events. © 2019 CEUR-WS. All rights reserved.</t>
  </si>
  <si>
    <t>2-s2.0-85067193259</t>
  </si>
  <si>
    <t>Pandit H.J., Lewis D.</t>
  </si>
  <si>
    <t>Modelling provenance for GDPR compliance using linked open data vocabularies</t>
  </si>
  <si>
    <t>ADAPT Centre, Trinity College Dublin, Dublin, Ireland</t>
  </si>
  <si>
    <t>The upcoming General Data Protection Regulation (GDPR) requires justification of data activities to acquire, use, share, and store data using consent obtained from the user. Failure to comply may result in significant heavy fines which incentivises creation and maintenance of records for all activities involving consent and data. Compliance documentation therefore requires provenance information outlining consent and data lifecycles to demonstrate correct usage of data in accordance with the related consent provided and updated by the user. In this paper, we present GDPRov, a linked data ontology for expressing provenance of consent and data lifecycles with a view towards documenting compliance. GDPRov is an OWL ontology that extends PROV-O and P-Plan to model the provenance, and uses SPARQL to express compliance related queries.</t>
  </si>
  <si>
    <t>compliance; consent; GDPR; ontology; privacy; provenance</t>
  </si>
  <si>
    <t>2-s2.0-85033475477</t>
  </si>
  <si>
    <t>Ni, JH; Liang, M; Lin, Y; Wu, YL; Wang, C</t>
  </si>
  <si>
    <t>Multi-Mode Two-Step Floating Catchment Area (2SFCA) Method to Measure the Potential Spatial Accessibility of Healthcare Services</t>
  </si>
  <si>
    <t>10.3390/ijgi8050236</t>
  </si>
  <si>
    <t>[Ni, Jianhua; Liang, Ming; Wu, Yanlan; Wang, Chen] Anhui Univ, Anhui Prov Key Lab Wetland Ecosyst Protect &amp; Rest, Hefei 230601, Anhui, Peoples R China; [Ni, Jianhua; Liang, Ming; Wu, Yanlan; Wang, Chen] Anhui Univ, Sch Resources &amp; Environm Engn, Hefei 230601, Anhui, Peoples R China; [Ni, Jianhua; Liang, Ming; Wu, Yanlan; Wang, Chen] Anhui Univ, Anhui Prov Engn Lab Mine Ecol Remediat, Hefei 230601, Anhui, Peoples R China; [Lin, Yan] Univ New Mexico, Dept Geog &amp; Environm Studies, Albuquerque, NM 87131 USA</t>
  </si>
  <si>
    <t>While great progress in the development of a methodological approach to measure the accessibility of healthcare services has been made, the exclusion of the complex multi-mode travel behavior of urban residents and a rough calculation of travel costs from the origin to the destination limit its potential for making a detailed assessment, especially in urban areas. In this paper, we aim to describe and implement an enhanced method that enables the integration of multiple transportation modes into a two-step floating catchment area (2SFCA) method to estimate accessibility. We used a travel-mode choice survey, based on distance sections, to determine the complex multi-mode travel behavior of urban residents. Taking Nanjing as a study area, we proposed complete door-to-door approaches to determine every aspect of basic transportation modes. Additionally, we processed open data to implement an accurate computing of the origin-destination (OD) time cost. We applied the enhanced method to estimate the accessibility of residents to hospitals and compared it with three single-mode 2SFCA methods. The results showed that the proposed method effectively identified more accessibility details and provided more realistic accessibility values.</t>
  </si>
  <si>
    <t>spatial accessibility; multiple transportation modes; 2SFCA; door-to-door approach; healthcare service</t>
  </si>
  <si>
    <t>WOS:000470965400037</t>
  </si>
  <si>
    <t>Smoliarova A.S., Gromova T.M.</t>
  </si>
  <si>
    <t>News Consumption Among Russian-Speaking Immigrants in Israel from 2006 to 2018</t>
  </si>
  <si>
    <t>1038 CCIS</t>
  </si>
  <si>
    <t>10.1007/978-3-030-37858-5_47</t>
  </si>
  <si>
    <t>St. Petersburg State University, Saint Petersburg, Russian Federation</t>
  </si>
  <si>
    <t>The article explores the key trends in news consumption among Russian-speaking migrants in Israel in years 2006–2018, representing the first longitudinal evaluation of news consumption patterns of this social group. The analysis is based on the open data collected from 2006 to 2018 by news agency newsru.co.il, ranked by SimilarWeb as 28th of all Israeli websites. Large-scale surveys, aiming to reveal media consumption patterns among visitors of the news agency website, consisted on 25–30 closed multiple choice questions and involved circa 2000 respondents. The study highlights how the choice of media for news consumption has changed over twelve years, reveals the heavy digital character of news usage and discusses the habitual information check in high choice news environment. © 2019, Springer Nature Switzerland AG.</t>
  </si>
  <si>
    <t>High choice news environment; Immigration; News consumption; Russian Israelis</t>
  </si>
  <si>
    <t>2-s2.0-85078513939</t>
  </si>
  <si>
    <t>Deb, R; Liew, AWC</t>
  </si>
  <si>
    <t>Noisy values detection and correction of traffic accident data</t>
  </si>
  <si>
    <t>INFORMATION SCIENCES</t>
  </si>
  <si>
    <t>10.1016/j.ins.2018.10.002</t>
  </si>
  <si>
    <t>[Deb, Rupam; Liew, Alan Wee-Chung] Griffith Univ, Sch Informat &amp; Commun, Gold Coast Campus, Nathan, Qld 4222, Australia</t>
  </si>
  <si>
    <t>Death, injury, and disability from road traffic crashes continue to be a major global public health problem. Therefore, methods to reduce accident severity are of significant interest to traffic agencies and the public at large. Noisy data in the traffic accident dataset obscure the discovery of important factors and mislead conclusions. Identifying and correcting noisy values is an important goal of data cleansing and preprocessing. This paper proposes a new algorithm called NoiseCleaner to identify and correct noisy categorical attributes values in large traffic accident datasets. We evaluate our algorithm using four publicly available traffic accident datasets from Australia and United States, namely, two road crash datasets from the Queensland Government data depository (data.q1d.gov.au) and two datasets from the New York's open data portal (data.ny.gov). We compare our technique with several existing state-of-the-art methods and show that our algorithm performs significantly better than the existing algorithms. (C) 2018 Elsevier Inc. All rights reserved.</t>
  </si>
  <si>
    <t>Data cleansing; Noisy value detection; Road traffic accident; Data preprocessing; Categorical data</t>
  </si>
  <si>
    <t>WOS:000452342700009</t>
  </si>
  <si>
    <t>Pereira L.M.F., Machado G.B., Todesco J.L., Gauthier F.O.</t>
  </si>
  <si>
    <t>OGDPub: Domain ontology for open data publishing by Brazilian municipalities [OGDPub: Ontologia de Domínio para Publicação de Dados Abertos por Municípios Brasileiros]</t>
  </si>
  <si>
    <t>Programa de Pós-Graduação em Engenharia e Gestão de Conhecimento (PPGEGC), Universidade Federal de Santa Catarina (UFSC), Florianópolis-SC, Brazil</t>
  </si>
  <si>
    <t>This paper reports the development of a domain ontology for open data publishing by Brazilian municipalities. The developed ontology standardizes the concepts involved in the world of open government data as well as explicit and formalizes the open data publishing process, specifically in the context of Brazilian municipalities.</t>
  </si>
  <si>
    <t>English; Portuguese</t>
  </si>
  <si>
    <t>2-s2.0-85025121217</t>
  </si>
  <si>
    <t>Popelyshyn, O; Tsap, V; Pappel, I; Draheim, D</t>
  </si>
  <si>
    <t>On Leveraging the Potential of Open Data to Enhance Transparency and Accountability - A Case Study from Ukraine -</t>
  </si>
  <si>
    <t>[Popelyshyn, Olha; Tsap, Valentyna; Draheim, Dirk] Tallinn Univ Technol, Informat Syst Grp, Tallinn, Estonia; [Pappel, Ingrid] Interinx Ltd, Tallinn, Estonia</t>
  </si>
  <si>
    <t>With this paper we aim at t investigating interrelations between open government data (OGD) and corruption, in particular, the potential of OGD to reduce the level of corruption and to stimulate the creation of public services. For this purpose, we delve into the case of Ukraine. Ukraine is an example of an efficient use of open data for the creation of data-driven public services and anti-corruption tools. First, we provide an overview of major OGD initiatives in Ukraine. Second, we have conducted interviews with leading open data stakeholders and experts from Ukraine. The analysis of these interviews aims at understanding in how far OGD eradicates corrupt behavior. We present the findings from this analysis in terms of the categories of government accountability, cultural issues, abundance of data, intrinsic data issues, the role of e-services and the relationship of OGD implementation and communication.</t>
  </si>
  <si>
    <t>open data; good governance; digital state; e-services; electronic ID</t>
  </si>
  <si>
    <t>WOS:000492024900001</t>
  </si>
  <si>
    <t>Cristofaro S., Spampinato D.</t>
  </si>
  <si>
    <t>OntoBellini: Towards an RDA based ontology for Vincenzo Bellini’s cultural heritage</t>
  </si>
  <si>
    <t>Istituto di Scienze e Tecnologie della Cognizione - CNR, Italy</t>
  </si>
  <si>
    <t>The rich cultural heritage preserved in the Belliniano Civic Museum of Catania has been studied and promoted in the last years mainly thanks to the BellinInRete project. It includes collections of objects (or resources) of a very different nature: paintings, photos, pianos, autograph scores, manuscript leaves, books preserved in the Museum’s library, etc. In order to make the Belliniano Museum’s heritage interoperable and reusable by scholars and cultural operators, we propose to semantically organize it in a unique homogeneous container, the OntoBellini ontology, designed and developed according to the Linked Open Data and Semantic Web paradigms. The wide variety of the involved museum resources, not even fully digitalised and catalogued, led us to the idea of experimenting with the RDA (Resource Description and Access) standard for creating library and cultural heritage resource metadata. In this paper we describe the ongoing work towards the realization of the OntoBellini ontology. Copyright © 2019 for this paper by its authors.</t>
  </si>
  <si>
    <t>Cultural heritage; Museum; Ontology; RDA; Vincenzo Bellini</t>
  </si>
  <si>
    <t>2-s2.0-85077690647</t>
  </si>
  <si>
    <t>Human S., Fahrenbach F., Kragulj F., Savenkov V.</t>
  </si>
  <si>
    <t>Ontology for representing human needs</t>
  </si>
  <si>
    <t>10.1007/978-3-319-69548-8_14</t>
  </si>
  <si>
    <t>Institute for Information Business, Vienna University of Economics and Business (WU Wien), Vienna, Austria; Department of Philosophy, University of Vienna, Vienna, Austria</t>
  </si>
  <si>
    <t>Need satisfaction plays a fundamental role in human well-being. Hence understanding citizens’ needs is crucial for developing a successful social and economic policy. This notwithstanding, the concept of need has not yet found its place in information systems and online tools. Furthermore, assessing needs itself remains a labor-intensive, mostly offline activity, where only a limited support by computational tools is available. In this paper, we make the first step towards employing need management in the design of information systems supporting participation and participatory innovation by proposing OpeNeeD, a family of ontologies for representing human needs data. As a proof of concept, OpeNeeD has been used to represent, enrich and query the results of a needs assessment study in a local citizen community in one of the Vienna districts. The proposed ontology will facilitate such studies and enable the representation of citizens’ needs as Linked Data, fostering its co-creation and incentivizing the use of Open Data and services based on it. © 2017, Springer International Publishing AG.</t>
  </si>
  <si>
    <t>Human needs ontology; Linked data; Need studies; Needs; OpeNeeD; Representation; Satisfiers</t>
  </si>
  <si>
    <t>2-s2.0-85034252506</t>
  </si>
  <si>
    <t>Martins Y.C., Cavalcanti M.C., Arge L.W.P., Ziviani A., de Vasconcelos A.T.R.</t>
  </si>
  <si>
    <t>OntoPPI: Towards Data Formalization on the Prediction of Protein Interactions</t>
  </si>
  <si>
    <t>1057 CCIS</t>
  </si>
  <si>
    <t>10.1007/978-3-030-36599-8_23</t>
  </si>
  <si>
    <t>National Laboratory of Scientific Computing, Petrópolis, Brazil; Military Institute of Engineering, Rio de Janeiro, Brazil</t>
  </si>
  <si>
    <t>The Linking Open Data (LOD) cloud is a global data space for publishing and linking structured data on the Web. The idea is to facilitate the integration, exchange, and processing of data. The LOD cloud already includes a lot of datasets that are related to the biological area. Nevertheless, most of the datasets about protein interactions do not use metadata standards. This means that they do not follow the LOD requirements and, consequently, hamper data integration. This problem has impacts on the information retrieval, specially with respect to datasets provenance and reuse in further prediction experiments. This paper proposes an ontology to describe and unite the four main kinds of data in a single prediction experiment environment: (i) information about the experiment itself; (ii) description and reference to the datasets used in an experiment; (iii) information about each protein involved in the candidate pairs. They correspond to the biological information that describes them and normally involves integration with other datasets; and, finally, (iv) information about the prediction scores organized by evidence and the final prediction. Additionally, we also present some case studies that illustrate the relevance of our proposal, by showing how queries can retrieve useful information. © 2019, Springer Nature Switzerland AG.</t>
  </si>
  <si>
    <t>Biological dataset; Linked open data; Prediction experiment; Protein interaction ontology</t>
  </si>
  <si>
    <t>2-s2.0-85076989116</t>
  </si>
  <si>
    <t>Kassen, M</t>
  </si>
  <si>
    <t>Open data and e-government ? related or competing ecosystems: a paradox of open government and promise of civic engagement in Estonia*</t>
  </si>
  <si>
    <t>INFORMATION TECHNOLOGY FOR DEVELOPMENT</t>
  </si>
  <si>
    <t>10.1080/02681102.2017.1412289</t>
  </si>
  <si>
    <t>[Kassen, Maxat] Eurasian Humanities Inst, Polit Sci, Astana, Kazakhstan</t>
  </si>
  <si>
    <t>The article analyzes an open data movement in an unusual context of highly developed digital economy and widespread popularity of e-government services in a country that is universally well-known as one of the global leaders in promoting information society and electronic democracy, but paradoxically demonstrating modest results in propagating a presumably related concept of open government data. In this regard, paying special attention to the investigation of main drivers, stakeholders and challenges of the open data movement in Estonia, the author argues that a highly centralized administrative policy that has been widely used previously by authorities in advancing various technology-driven public reforms, which partly explains a truly impressive advance of this Nordic state in e-government, e-commerce, e-banking and evoting, does not necessarily lead to same effective results in the open data domain. On the contrary, the presence of established democratic institutions and developed civil society as well as an incredibly advanced and dynamic private ICTindustry that values competition and professional curiosity along with a very strong sense of patriotism and adherence to a particular neighborhood deeply rooted in Estonian society has played a much more important role in diffusing the concept rather than just traditional government directives and strategies.</t>
  </si>
  <si>
    <t>Open data; Estonia; open government; freedom of information; e-government; civic engagement; e-democracy</t>
  </si>
  <si>
    <t>WOS:000490399200009</t>
  </si>
  <si>
    <t>Jussila, J; Kukkamaki, J; Mantyneva, M; Heinisuo, J</t>
  </si>
  <si>
    <t>Open Data and Open Source Enabling Smart City Development: A Case Study in Hame Region</t>
  </si>
  <si>
    <t>TECHNOLOGY INNOVATION MANAGEMENT REVIEW</t>
  </si>
  <si>
    <t>10.22215/timreview/1266</t>
  </si>
  <si>
    <t>[Jussila, Jari; Kukkamaki, Joni] HAMK Smart Res Unit, Hameenlinna, Finland; [Mantyneva, Mikko] Hame Univ Appl Sci HAMK, Hameenlinna, Finland</t>
  </si>
  <si>
    <t>Open data offers possibilities to accelerate both innovations and co-creation activities in cities and regions. Likewise, open source software development is an efficient way to create new services. Open data can be used to promote better information sharing and offers various opportunities for third-party developers. Co-creation improves the commitment of different stakeholders and ensures that the created solutions are based on real needs. For these reasons, it is only logical that these two themes are linked together in smart city activities. This paper presents a practical open data and co-creation development made in the region of Hame, Finland. This paper contributes to smart cities research by describing the development of two smart city services: the Tavastia Events API and "Hameenlinna in pocket" smartphone application. It describes strategies that facilitate beneficial participation and collaboration in smart city open data initiatives. Based on Linked Events, an open source solution developed for the city of Helsinki, modification and implementation were made to create a centralized and open service, to collect and publish event-related data via an application programming interface (API) in the flame region. A smartphone application was then developed, making use of the developed Events API and other data sources, to provide citizens with the most common digital services, and a platform for digital participation in Hame.</t>
  </si>
  <si>
    <t>Smart city; Smart cities; Smart service; Open data; Open source; E-government; Innovation; Co-creation; Events; Application programming interface</t>
  </si>
  <si>
    <t>WOS:000488302700004</t>
  </si>
  <si>
    <t>Cahlikova T., Mabillard V.</t>
  </si>
  <si>
    <t>Open Data and Transparency: Opportunities and Challenges in the Swiss Context</t>
  </si>
  <si>
    <t>10.1080/15309576.2019.1657914</t>
  </si>
  <si>
    <t>University of Lausanne, Switzerland</t>
  </si>
  <si>
    <t>Transparency is today considered as a key feature of good governance. Almost undisputed, the concept has gained importance in both academic and practitioners’ circles due to its strong intrinsic and/or instrumental value. Recent years have seen the emergence of the open-data movement and its growing impact on government policies. Nevertheless, evidence related to impacts on transparency remains fragmented. This study aims to contribute to the field of research on transparency and open data by providing a conceptual clarification and by showing how both concepts are related and perceived in the Swiss public administration. This allows avoiding further confusion and better understanding the relation between the two notions. Moreover, this contribution also explores the implementation of the open-data logic in Switzerland. Although it does not participate in the Open Government Partnership, an international platform of 75 governments committed to making their activities more transparent, the country launched the federal Open Government Data project in 2015 with the aim of establishing an open-data culture within the administration. However, implementation of the open-data logic has been rather halting so far. Based on in-depth interviews conducted with civil servants in Switzerland, this contribution identifies four main types of barriers that impact on the uptake of open data in Switzerland: cultural, institutional, individual and economic. © 2019, © 2019 Taylor &amp; Francis Group, LLC.</t>
  </si>
  <si>
    <t>administrative reforms; open data; open government; Switzerland; transparency</t>
  </si>
  <si>
    <t>2-s2.0-85071978470</t>
  </si>
  <si>
    <t>Pinto V.A., Ziviani F., Parreiras F.S.</t>
  </si>
  <si>
    <t>Open data for competitive intelligence at a mining company: A focus group approach</t>
  </si>
  <si>
    <t>LAIS- Laboratory for Advanced Information Systems, FUMEC University, Av. Afonso Pena, 3880, Belo Horizonte, 30130-009, Brazil</t>
  </si>
  <si>
    <t>Competitive Intelligence is a process which involves retrieving, analyzing and packaging information to offer a final product that responds to the intelligence needs of a particular decision maker or community of decision makers. Competitive Intelligence Professionals transform raw data and information into intelligence by collecting and organizing information resources. Mining companies have a Mineral Exploration Department in charge of a comprehensive geological research program all over the world focused on the discovery of mineral deposits. This paper presents a proposal for extracting the information and the data sources commonly used by competitive intelligence professionals responsible for analyzing the mining market. Specifically, this paper intends to answer the following research question: What is the information used to analyze external environments, from the mining companies perspective? To achieve this goal and taking the social-Technical design into account, we performed a focus group with experienced professionals from a mining company. As a result of this work, we present: 1) a list of generic data sources; 2) a categorized list of common information used to analyze the external environment; and 3) the main difficulties reported by professionals of this area.</t>
  </si>
  <si>
    <t>2-s2.0-85021883561</t>
  </si>
  <si>
    <t>Open data in Kazakhstan: incentives, implementation and challenges</t>
  </si>
  <si>
    <t>10.1108/ITP-10-2015-0243</t>
  </si>
  <si>
    <t>Eurasian Humanitarian Institute, Astana, Kazakhstan</t>
  </si>
  <si>
    <t>Purpose: The purpose of this paper is to analyze the promising potential of open data in Kazakhstan to boost public sector innovations and trace the emergence of the related civic engagement initiatives in order to understand how it affects the democratization of political communication processes in a typical developing country. Design/methodology/approach: This is a case study research which begins with a brief history of the official open data project and then investigates various political and socioeconomic drivers, corresponding regulatory acts, the leading role of the key stakeholders and policy entrepreneurs in the diffusion of the open data movement as well as the main challenges associated with the advance of the open government concept in Kazakhstan, while various independent open data-driven projects provide a rich empirical basis for the analysis. Findings: Open data provides new opportunities to promote civic engagement and e-participation but does not affect the fundamentals of the political system nor advances democratic institutions in a typical developing country. The traditional directives could paradoxically be effective in advancing open data even in a less collaborative political culture. The unitary administrative context is conducive for the development of the ICT-driven public sector initiatives as a single platform. The existence of independent developers is crucial in promoting various open data-driven projects and sharing related expertise. The open data movement creates a favorable atmosphere for the participation of the non-governmental sector in the sphere. Research limitations/implications: This case study is primarily focused on the analysis of the open data movement at the national level of government, taking into account the unitary structure of the public administration system existing in Kazakhstan, which apparently has a crucial fundamental effect on the realization of any e-government system in this country. In this respect, the main limitation of the research is that the possible existence of various open data-driven projects at the local levels that hypothetically may have a different set of political and socioeconomic drivers and challenges was excluded from the final equation, which provides a new window for the future research in the area. Practical implications: The results of the research could be used by e-government practitioners and policymakers in evaluating and improving the operation of the open data-driven projects in many developing countries. Social implications: The author of the paper tried to develop a universal framework of the case study research that could be used in investigating the open data phenomenon not only in Kazakhstan but also in the context of other developing and transitional countries, especially in analyzing the apparitional emergence of the unique networking activities among the key stakeholders of the open data movement, i.e. policymakers, NGOs, businesses, developers, mass media and citizens. In addition, the results of the analysis could be used in testing the political and socioeconomic implications of the highly centralized e-government approach in the realization of the open data concept in a number of other typical unitary states. Originality/value: In scientific works, the open data phenomenon is usually analyzed in the context of the most developed and democratic countries of the world with a vast majority of case studies being focused only on North America and Europe, forgetting that it is a global trend. In contrast to the traditional trends in the academic literature, the author of the paper studies the realization of the concept in an unusual context, resorting to the case study of a typical emerging and post-totalitarian nation such as Kazakhstan and focusing on the analysis of the key drivers and challenges in the diffusion of the open data concept in an attempt to answer the ultimate question: whether it is really harnessed by the members of civil society to promote civic engagement and e-participation. © 2017, © Emerald Publishing Limited.</t>
  </si>
  <si>
    <t>E-collaboration; E-democracy; E-government; E-service; Freedom of information; Open innovation</t>
  </si>
  <si>
    <t>2-s2.0-85020217642</t>
  </si>
  <si>
    <t>Buranarach M., Treesirinetr C., Krataithong P., Ruengittinun S.</t>
  </si>
  <si>
    <t>Open data search framework based on semi-structured query patterns</t>
  </si>
  <si>
    <t>Language and Semantic Technology Laboratory, National Electronics and Computer Technology Center (NECTEC), Thailand; Department of Computer Science, Faculty of Science, Kasetsart University, Bangkok, Thailand</t>
  </si>
  <si>
    <t>Open government data (OGD) is a global initiative to promote trans-parency, service innovation and citizen participation. OGD is usually made available in forms of datasets on OGD web portals. Searching OGD is usually conducted using metadata search on OGD catalogs. Although searching OGD based on metadata or full-text search is common, it cannot take full advantage of the structured data content in the datasets. By being able to query data in the datasets, the user can find the relevant information more effectively. This paper proposes an open data search framework based on semi-structured query pat-terns. The proposed semi-structured query pattern has more structured than typ-ical keyword search which will allow for more expressive query. It is also less rigid than structured query which reduces the user effort in forming a query. Three query patterns are currently supported and can be converted to API re-quests to the existing dataset APIs of Data.go.th. The query suggestion module of the system can make suggestions for possible queries based on the user's ini-tial typing. A prototype system was created to demonstrate searching some da-tasets from Data.go.th using this approach. Finally, we discuss some lessons learned and current limitations that should be improved in future work.</t>
  </si>
  <si>
    <t>Dataset API; Open data search; Semi-structured question</t>
  </si>
  <si>
    <t>2-s2.0-85037549633</t>
  </si>
  <si>
    <t>Open data via websites of Brazilian Superior Courts of Justice: Changes between 2013 and 2017</t>
  </si>
  <si>
    <t>10.3233/IP-180104</t>
  </si>
  <si>
    <t>Universidade Federal de Minas Gerais, Av.Joao Pinheiro,100,Edificio Villas-Boas,11 Andar, Belo Horizonte-MG, 30130-180, Brazil; Universidade Federal de Santa Catarina, Brazil</t>
  </si>
  <si>
    <t>We discuss how Brazilian Judicial branch websites have been adapted in face of the necessity to comply with open data guidelines of Access to Information Act (In Portuguese, Lei de Acesso à Informacaõ-LAI). We introduce the idea of social control potential brought by information and communication technologies (ICT). Then, we present a comparative analysis between data collected in 2013 and 2017 with a structured form to check on websites of main Brazilian Superior Courts. The focus was on availability and quality of data about the courts' activities, management, finances and requests for information. The results highlight changes on those aspects over time: Improvements on public data disclosure and problems not solved or which have emerged. One hypothesis is that manager's culture has more impact than the existence of top-down regulations on access to information, as well as a lack of considering myths and barriers to open data when it comes to making sense of data disclosure and citizen's perspective. We suggest that continued studies, replicating the observations over time, could be useful to keep up with analyzing the level of adoption of ICT as transparency tools by judicial institutions. © 2019 IOS Press and the authors. All rights reserved.</t>
  </si>
  <si>
    <t>Access to information; democracy; information and communication technologies; judicial branch; open data</t>
  </si>
  <si>
    <t>2-s2.0-85066921209</t>
  </si>
  <si>
    <t>Hagen L., Keller T.E., Yerden X., Luna-Reyes L.F.</t>
  </si>
  <si>
    <t>Open data visualizations and analytics as tools for policy-making</t>
  </si>
  <si>
    <t>10.1016/j.giq.2019.06.004</t>
  </si>
  <si>
    <t>University of South Florida, 4202 E. Fowler Avenue, Tampa, FL  33620-7800, United States; University at Albany, 135 Western Ave., Albany, NY  12222, United States</t>
  </si>
  <si>
    <t>Government agencies collect large amounts of structured and unstructured data. Although these data can be used to improve services as well as policy processes, it is not always clear how to analyze the data and how to glean insights for policy making, especially when the data includes large volumes of unstructured text data. This article reports opinions found in “We the People” petition data using topic modeling and visual analytics. It provides an assessment of the usability of the visual analytics results for policy making based on interviews with data professionals and policy makers. We found that visual analytics have potentially positive impacts on policy making practices. Experts also articulated potential barriers regarding the adoption of visual analytics tools, and made suggestions. Potential barriers included insufficient resources in government agencies and difficulty integrating analytics with current work practices. The main suggestions involved providing training and interpretation guidelines along with the visual analytics tools. Major contributions of this study include: (1) suggesting viable visualization tools for analyzing textual data for policy making, and (2) suggesting how to lower barriers to adoption by increasing usability. © 2019 Elsevier Inc.</t>
  </si>
  <si>
    <t>Open data; Policy analytics; Policy informatics; Topic modeling; Usability testing; Visual analytics</t>
  </si>
  <si>
    <t>2-s2.0-85067651104</t>
  </si>
  <si>
    <t>Open government and citizen participation: an empirical analysis of citizen expectancy towards open government data</t>
  </si>
  <si>
    <t>10.1177/0020852317719996</t>
  </si>
  <si>
    <t>German University of Administrative Sciences Speyer, Germany</t>
  </si>
  <si>
    <t>Citizens are at the heart of open government, and their participation represents a fundamental principle of the latter. Despite their essential role and the great potential benefits open government holds for the public, challenges of use among citizens persist. Previous empirical research has scarcely addressed these issues from a citizen perspective. This study investigates the determinants of open government data use by citizens in Germany. Our results indicate that ease of use, usefulness, as well as transparency, participation and collaboration expectancies significantly determine citizens’ intention to use open government data, which in turn positively affects their word-of-mouth intention. Overall, the findings not only contribute to our understanding of citizen behavior in the context of open government research, especially shedding light on the key aspects of citizens’ usage intention, but also provide implications for both researchers and practitioners. Points for practitioners: Citizen-based use of open government data (OGD) has multiple facets that practitioners should be aware of. Public administration needs to take account of the important role of accessibility and usability in providing OGD services, with the objective of meeting the major challenge of enabling equal access for all populations via appropriate channels and customization. The content-related preparation of OGD services should seek to enhance transparency, participation and collaboration, raising and shaping respective expectations among citizens. Finally, practitioners should pay particular attention to the opportunities and risks associated with word-of-mouth communication in the context of OGD. © The Author(s) 2017.</t>
  </si>
  <si>
    <t>citizen use; e-democracy; empirical analysis; open government; structural equation model; word of mouth</t>
  </si>
  <si>
    <t>2-s2.0-85041617988</t>
  </si>
  <si>
    <t>Pasini A., Preisegger J.S., Pesado P.</t>
  </si>
  <si>
    <t>Open Government Assessment Models Applied to Province’s Capital Cities in Argentina and Municipalities in the Province of Buenos Aires</t>
  </si>
  <si>
    <t>10.1007/978-3-030-20787-8_25</t>
  </si>
  <si>
    <t>Computer Science Research Institute LIDI (III-LIDI) - Center of the Scientific Research Agency of the Province of Buenos Aires (CICPBA), Universidad Nacional de La Plata, 50 y 120, La Plata, Buenos Aires, Argentina</t>
  </si>
  <si>
    <t>With an increase of digital government policies and citizens that demand more of their governments, a new public management paradigm appeared, which became known as open government and is supported by three basic principles: Transparency, Collaboration and Participation. These are found in multiple different strategies, depending on the country, province or city adopting an open government, but all of them sharing two common pillars: open public data and open processes. Lately, various initiatives were promoted on various government levels to allow all citizens to have access to public information. In this context, this document proposes an assessment model to establish the progress made towards that goal in the capital cities of the different provinces of Argentina and a select group of municipalities in the province of Buenos Aires through the various open government tools offered to citizens by such cities through their official websites to improve their services. © 2019, Springer Nature Switzerland AG.</t>
  </si>
  <si>
    <t>Government portals; Open data; Open government; Software engineering</t>
  </si>
  <si>
    <t>2-s2.0-85066140762</t>
  </si>
  <si>
    <t>Ruijer E., Meijer A.</t>
  </si>
  <si>
    <t>Open Government Data as an Innovation Process: Lessons from a Living Lab Experiment</t>
  </si>
  <si>
    <t>10.1080/15309576.2019.1568884</t>
  </si>
  <si>
    <t>Open government data are claimed to contribute to transparency, citizen participation, collaboration, economic and public service development. From an innovation perspective, we explore the current gap between the promise and practice of open government data. Based on Strategic Niche Management (SNM), we identify different phases in the open data innovation process. This study uses a living lab in a province in the Netherlands to stimulate the provision and use of open data for collaborative processes and analyses the mechanisms that condition the success of this innovation process. The results based on six interventions over a period of two years show that our interventions stimulated the use of open data and raised awareness within government, but that various mechanisms inhibited the realization of the ambitions of open government data. We conclude that the challenge of open government data as an innovation lies in finding a way to scale up the provision of open data: innovation niches are established but “regime changes” do not take place. Scaling up open government data use requires strong managerial commitment and changes in the wider organizational landscape such as constructing formal and informal rules and technological developments that stimulate debate about open data practices. © 2019, © 2019 The Author(s). Published with license by Taylor &amp; Francis Group, LLC.</t>
  </si>
  <si>
    <t>innovation; open government data; strategic niche management; transparency</t>
  </si>
  <si>
    <t>2-s2.0-85061931123</t>
  </si>
  <si>
    <t>Quarati A., De Martino M.</t>
  </si>
  <si>
    <t>Open Government Data usage: A brief overview</t>
  </si>
  <si>
    <t xml:space="preserve"> a28</t>
  </si>
  <si>
    <t>10.1145/3331076.3331115</t>
  </si>
  <si>
    <t>Institute for Applied Mathematics and Information Technology, National Research Council, Genova, Italy</t>
  </si>
  <si>
    <t>The increasingly massive spreading of Open Government Data (OGD) is hailed as a driving force for economic and social growth, as well as an essential factor in promoting public awareness of the work of institutional decision-makers. However, this high data availability can disorient users when deciding which sources are best suited to their needs. The awareness of this indecision worries the heads of OGD portals, who have to face the increasingly concrete risk that a large part of their information assets can remain unused. To assess the merits of these concerns, this document aims to provide a snapshot on the use of OGD portals based on usage indicators directly or programmatically obtainable. Considering an adequately representative sample of OGD portals, our analysis highlighted two aspects. A confirmation of the fact that most of the published datasets are very lightly used. The perception that information about the use of portals is rarely made available to the users. © 2019 Association for Computing Machinery.</t>
  </si>
  <si>
    <t>Downloads metrics; Open Data usage; Open Government Data portals; Views</t>
  </si>
  <si>
    <t>2-s2.0-85070960093</t>
  </si>
  <si>
    <t>Caldag M.T., Gokalp M.O., Gokalp E.</t>
  </si>
  <si>
    <t>Open Government Data: Analysing Benefits and Challenges</t>
  </si>
  <si>
    <t>1st International Informatics and Software Engineering Conference: Innovative Technologies for Digital Transformation, IISEC 2019 - Proceedings</t>
  </si>
  <si>
    <t>10.1109/UBMYK48245.2019.8965581</t>
  </si>
  <si>
    <t>Başkent Üniversitesi, Teknoloji Ve Bilgi Yönetimi Bölümü, Ankara, Turkey; O.D.T.Ü., Enformatik Enstitüsü, Ankara, Turkey</t>
  </si>
  <si>
    <t>Open Government Data enables stakeholders to monitor and participate in governance processes by accessing governance information and decision-making areas while providing transparency, accountability, cooperation, participation, new job opportunities that provide public benefits. However, many open government data initiatives either fail or never start because of the challenges it has. After conducting the systematic literature review, it was determined that there is a lack of study covering analyzing the benefits and challenges of open government data in a holistic perspective and providing a road map to overcome these difficulties for our country. In order to satisfy this gap, this study aims to define the benefits and challenges of open government data from a holistic socio-technical perspective and derive a roadmap including guidelines to overcome these difficulties for the benefit of organizations aiming to transition to open government data. © 2019 IEEE.</t>
  </si>
  <si>
    <t>Benefit and Challenge Analysis; Open Data; Open Government Data; Road Map; Socio-Technic Approach</t>
  </si>
  <si>
    <t>2-s2.0-85079235191</t>
  </si>
  <si>
    <t>Shepherd E., Bunn J., Flinn A., Lomas E., Sexton A., Brimble S., Chorley K., Harrison E., Lowry J., Page J.</t>
  </si>
  <si>
    <t>Open government data: critical information management perspectives</t>
  </si>
  <si>
    <t>10.1108/RMJ-08-2018-0023</t>
  </si>
  <si>
    <t>Department of Information Studies, University College London, London, United Kingdom; The National Archives, London, United Kingdom</t>
  </si>
  <si>
    <t>Purpose: Open government data and access to public sector information is commonplace, yet little attention has focussed on the essential roles and responsibilities in practice of the information and records management professionals, who enable public authorities to deliver open data to citizens. This paper aims to consider the perspectives of open government and information practitioners in England on the procedural and policy implications of open data across local public authorities. Design/methodology/approach: Using four case studies from different parts of the public sector in England (local government, higher education, National Health Service and hospital trust), the research involved master’s level students in the data collection and analysis, alongside academics, thus enhancing the learning experience of students. Findings: There was little consistency in the location of responsibility for open government data policy, the range of job roles involved or the organisational structures, policy and guidance in place to deliver this function. While this may reflect the organisational differences and professional concerns, it makes it difficult to share best practice. Central government policy encourages public bodies to make their data available for re-use. However, local practice is very variable and perhaps understandably responds more to local organisational strategic and resource priorities. The research found a lack of common metadata standards for open data, different choices about which data to open, problems of data redundancy, inconsistency and data integrity and a wide variety of views on the corporate and public benefits of open data. Research limitations/implications: The research is limited to England and to non-national public bodies and only draws data from a small number of case studies. Originality/value: The research contributes to the debate about emerging issues around the complexities of open government data and its public benefits, contributing to the discussions around technology-enabled approaches to citizen engagement and governance. It offers new insights into the interaction between open data and public policy objectives, drawing on the experience of local public sectors in England. © 2019, Emerald Publishing Limited.</t>
  </si>
  <si>
    <t>England; Information management; Open government; Open government data; Public records management</t>
  </si>
  <si>
    <t>2-s2.0-85060175105</t>
  </si>
  <si>
    <t>Jarke J.</t>
  </si>
  <si>
    <t>Open government for all? Co-creating digital public services for older adults through data walks</t>
  </si>
  <si>
    <t>Online Information Review</t>
  </si>
  <si>
    <t>10.1108/OIR-02-2018-0059</t>
  </si>
  <si>
    <t>Centre for Media, Communication and Information Research (ZeMKI), Institute for Information Management Bremen (ifib), University of Bremen, Bremen, Germany</t>
  </si>
  <si>
    <t>Purpose: The purpose of this paper is to review interventions/methods for engaging older adults in meaningful digital public service design by enabling them to engage critically and productively with open data and civic tech. Design/methodology/approach: The paper evaluates data walks as a method for engaging non-tech-savvy citizens in co-design work. These were evaluated along a framework considering how such interventions allow for sharing control (e.g. over design decisions), sharing expertise and enabling change. Findings: Within a co-creation project, different types of data walks may be conducted, including ideation walks, data co-creation walks or user test walks. These complement each other with respect to how they facilitate the sharing of control and expertise, and enable change for a variety of older citizens. Practical implications: Data walks are a method with a low-threshold, potentially enabling a variety of citizens to engage in co-design activities relating to open government and civic tech. Social implications: Such methods address the digital divide and further social participation of non-tech-savvy citizens. They value the resources and expertise of older adults as co-designers and partners, and counter stereotypical ideas about age and ageing. Originality/value: This pilot study demonstrates how data walks can be incorporated into larger co-creation projects. © 2019, Emerald Publishing Limited.</t>
  </si>
  <si>
    <t>Co-creation; Co-design; Co-production; Data walks; Open data; Open government</t>
  </si>
  <si>
    <t>2-s2.0-85064247152</t>
  </si>
  <si>
    <t>Rodriguez-Arias F., Cortes-Morales R.</t>
  </si>
  <si>
    <t>Open government proposal for transparency and information access in Costa Rica</t>
  </si>
  <si>
    <t>18th International Conference on WWW/Internet 2019</t>
  </si>
  <si>
    <t>Master Program on Management for Information Technologies, Instituto Tecnologico de Costa Rica, San Jose, Costa Rica; Graduate Department of Computing School, Instituto Tecnologico de Costa, Rica Cartago, Costa Rica</t>
  </si>
  <si>
    <t>This research deals with a public issue that affects many countries around the world, which is transparency. Therefore, an Open Government solution is proposed to face this problem. Through the multidimensional analysis, the current situation in Costa Rica can be assessed while best practices in Taiwan are identified to propose a roadmap that can be adopted in Costa Rica. Taiwan is one of the countries with the best open data index. Using comparative study case analysis, the research proposes how to implement Open Government in Costa Rica improving transparency and access to information offered by the State to general public. © 2019.</t>
  </si>
  <si>
    <t>Costa Rica; E-Government; Multidimensional Analysis; Open-data; Open-government; Taiwan</t>
  </si>
  <si>
    <t>2-s2.0-85079087324</t>
  </si>
  <si>
    <t>Yuan Q., Gasco-Hernandez M.</t>
  </si>
  <si>
    <t>Open innovation in the public sector: creating public value through civic hackathons</t>
  </si>
  <si>
    <t>10.1080/14719037.2019.1695884</t>
  </si>
  <si>
    <t>Rockefeller College of Public Affairs and Policy, University at Albany–SUNY, Albany, NY, United States; CTG UAlbany and Rockefeller College of Public Affairs and Policy, University at Albany–SUNY, Albany, NY, United States</t>
  </si>
  <si>
    <t>This article examines the outcomes of open innovation (OI) and their contribution to public value by analysing 19 subnational civic hackathons across the US. Our analysis identifies three outcomes (digital prototypes, public engagement and relationship building, and government awareness of open data and OI) and lends support to the predominance of public engagement and relationship building over digital prototypes. Further, our study shows that OI initiatives may contribute to public value by enhancing substantive outcomes, democratic accountability, and procedural legitimacy. However, such contribution is constrained by the early stage of adoption of these initiatives and by the limited participation of external actors. © 2019, © 2019 Informa UK Limited, trading as Taylor &amp; Francis Group.</t>
  </si>
  <si>
    <t>civic hackathon; collaboration; Open innovation; public engagement; public value</t>
  </si>
  <si>
    <t>2-s2.0-85076412155</t>
  </si>
  <si>
    <t>Reichwein A., Lopez F.</t>
  </si>
  <si>
    <t>Open services for lifecycle collaboration (OSLC) - Extending REST APIs to connect data</t>
  </si>
  <si>
    <t>Koneksys, San Francisco, CA  94117, United States; Koneksys, Tultitlan, 54955, Mexico</t>
  </si>
  <si>
    <t>Organizations designing complex technical systems need to understand the relationships between various engineering artifacts such as requirements, design and manufacturing information. These relationships should be captured in a global graph, which can then be queried by different stakeholders. However, engineering data is authored in hundreds of different applications with different APIs. Open Services for Lifecycle Collaboration (OSLC) provides a standard approach to expose data in the RDF format with REST APIs, which in turn supports data interconnectivity and graph-based data processing. The global graph can quickly be built if heterogeneous engineering data is available in a neutral data format and accessible through a standard API, as provided by OSLC. Without the adoption of standards, it is practically impossible to build a fully comprehensive global graph for engineering. Without such a graph, the impact of design decisions can lead to unforeseen errors, which in the worst case can lead to fatal accidents. Copyright 2019 for this paper by its authors.</t>
  </si>
  <si>
    <t>Data Integration; Digital Thread; Global Graph; OSLC; PLM; REST APIs; Systems Engineering</t>
  </si>
  <si>
    <t>2-s2.0-85073198578</t>
  </si>
  <si>
    <t>Meschede C., Siebenlist T.</t>
  </si>
  <si>
    <t>Open urban data and the sustainable development goals</t>
  </si>
  <si>
    <t>10.1145/3325112.3325269</t>
  </si>
  <si>
    <t>Heinrich Heine University Düsseldorf, Düsseldorf, Germany</t>
  </si>
  <si>
    <t>Since the adoption of the United Nations' Sustainable Development Goals (SDGs) in 2015 - an ambitious agenda to end poverty, combat environmental threats and ensure prosperity for everyone - some effort has been made regarding the adequate measuring of the progress on its targets. As the crucial point is the availability of sufficient, comparable information, open data can play a key role. The coverage of open data, i.e., data that is machine-readable, freely available and reusable for everyone, is assessed by several measurement tools. We propose the use of open governmental data to make the achievement of SDGs easy and transparent to measure. For this purpose, a mapping of the open data categories to the SDGs is presented. Further, we argue that the SDGs need to be tackled in particular at the city level. For analyzing the current applicability of open data for measuring progress on the SDGs, we provide a small-scale case study on German open data portals and the embedded data categories and datasets. The results suggest that further standardization is needed in order to be able to use open data for comparing cities and their progress towards the SDGs. © 2019 Association for Computing Machinery.</t>
  </si>
  <si>
    <t>DCAT-AP; Open Data; Open Governmental Data; Smart Cities; Standards; Sustainable Development Goals</t>
  </si>
  <si>
    <t>2-s2.0-85068606281</t>
  </si>
  <si>
    <t>Musyaffa F.A., Orlandi F., Dong T., Halilaj L.</t>
  </si>
  <si>
    <t>OpenBudgets.eu: A distributed open-platform for managing heterogeneous budget data</t>
  </si>
  <si>
    <t>University of Bonn, Germany; Fraunhofer IAIS, Germany; University of Bonn, Fraunhofer IAIS, Germany</t>
  </si>
  <si>
    <t>OpenBudgets.eu (OBEU) provides an open-source software framework and accompanying Software-As-A-Service (SAAS) platform for supporting financial transparency, thus enhancing accountability within public sectors as well as influencing corruption prevention. To this end, a scalable framework for multi-stakeholders is developed, with the aim of maximizing flexibility and ease of use. The core features of the OBEU platform are: (1) A semantic data model used to integrate heterogenous budget data, giving a pre-defined structure to the input data; (2) a library of visualisation tools with a user-friendly interface, which enables stakeholders to visualise available data in different granularity and modality; (3) a library of data mining and comparative analysis tools, which enables the aggregation of existing data in order to obtain new outcomes and discover recent trends and patterns, and potentially forecasting budget measures; and (4) an interface for feedback and citizen engagement which enables users to evaluate, discuss and give feedback on the provided data. A demonstration of the OBEU platform and portal is available at http://apps.openbudgets.eu/ and can be easily embedded into municipalities' websites. � 2018 CEUR-WS. All rights reserved.</t>
  </si>
  <si>
    <t>Budget; Open data; Semantic budgeting data platform; Spending data</t>
  </si>
  <si>
    <t>2-s2.0-85045912069</t>
  </si>
  <si>
    <t>Terras, M</t>
  </si>
  <si>
    <t>Opening Access to collections: the making and using of open digitised cultural content</t>
  </si>
  <si>
    <t>10.1108/OIR-06-2015-0193</t>
  </si>
  <si>
    <t>Purpose - The purpose of this paper is to situate the activity of digitisation to increase access to cultural and heritage content alongside the objectives of the Open Access Movement (OAM). It demonstrates that increasingly open licensing of digital cultural heritage content is creating opportunities for researchers in the arts and humanities for both access to and analysis of cultural heritage materials. Design/methodology/approach - The paper is primarily a literature and scoping review of the current digitisation licensing climate, using and embedding examples from ongoing research projects and recent writings on Open Access (OA) and digitisation to highlight both opportunities and barriers to the creation and use of digital heritage content from galleries, libraries, archives and museums (GLAM). Findings - The digital information environment in which digitised content is created and delivered has changed phenomenally, allowing the sharing and reuse of digital data and encouraging new advances in research across the sector, although issues of licensing persist. There remain further opportunities for understanding how to: study use and users of openly available cultural and heritage content; disseminate and encourage the uptake of open cultural data; persuade other institutions to contribute their data into the commons in an open and accessible manner; build aggregation and search facilities to link across information sources to allow resource discovery; and how best to use high-performance computing facilities to analyse and process the large amounts of data the author is now seeing being made available throughout the sector. Research limitations/implications - It is hoped that by pulling together this discussion, the benefits to making material openly available have been made clear, encouraging others in the GLAM sector to consider making their collections openly available for reuse and repurposing. Practical implications - This paper will encourage others in the GLAM sector to consider licensing their collections in an open and reusable fashion. By spelling out the range of opportunities for researchers in using open cultural and heritage materials it makes a contribution to the discussion in this area. Social implications - Increasing the quantity of high-quality OA resources in the cultural heritage sector will lead to a richer research environment which will increase the understanding of history, culture and society. Originality/value - This paper has pulled together, for the first time, an overview of the current state of affairs of digitisation in the cultural and heritage sector seen through the context of the OAM. It has highlighted opportunities for researchers in the arts, humanities and social and historical sciences in the embedding of open cultural data into both their research and teaching, whilst scoping the wave of cultural heritage content which is being created from institutional repositories which are now available for research and use. As such, it is a position paper that encourages the open data agenda within the cultural and heritage sector, showing the potentials that exists for the study of culture and society when data are made open.</t>
  </si>
  <si>
    <t>Digitization; Culture; Heritage; Open Access; Digital imaging</t>
  </si>
  <si>
    <t>WOS:000370546900008</t>
  </si>
  <si>
    <t>Bargh M.S., Van Den Braak S., Meijer R., Schirm W., Vink M., Choenni S.</t>
  </si>
  <si>
    <t>Opening privacy sensitive microdata sets in light of GDPR</t>
  </si>
  <si>
    <t>10.1145/3325112.3325222</t>
  </si>
  <si>
    <t>Research and Documentation Centre, Ministry of Justice and Security, Hague, Netherlands; Netherlands Police Commissioner‟s Staff, The Hague, Netherlands</t>
  </si>
  <si>
    <t>To enhance the transparency, accountability and efficiency of the Dutch Ministry of Justice and Security, the ministry has set up an open data program to proactively stimulate sharing its (publicly funded) data sets with the public. Disclosure of personal data is considered as one of the main threats for data opening. In this contribution we argue that, according to Dutch laws, the criminal data within the Dutch justice domain are sensitive data in GDPR terms and that the criminal data can only be opened if these sensitive data are transformed to have no personal information. Subsequently, having no personal information in data sets is related to two GDPR concepts: the data being anonymous in its GDPR sense or the data being pseudonymized in its GDPR sense. These two GDPR concepts, i.e., being anonymous data or pseudonymized data in a GDPR sense, can be distinguished in our setting based on whether the data controller cannot or can revert the data protection process, respectively. (Note that the terms anonymous and pseudonymized are interpreted differently in the technical domain.) We examine realizing these GDPR concepts with the Statistical Disclosure Control (SDC) technology and subsequently argue that pseudonymized data in a GDPR sense delivers a better data utility than the other. At the end, we present a number of the consequences of adopting either of these concepts, which can inform legislators and policymakers to define their strategy for opening privacy sensitive microdata sets, like those pertaining to the Dutch criminal justice domain. © 2019 Association for Computing Machinery.</t>
  </si>
  <si>
    <t>Criminal justice data; Data protection; GDPR; Justice domain data; Microdata; Open data; Privacy</t>
  </si>
  <si>
    <t>2-s2.0-85068611286</t>
  </si>
  <si>
    <t>Tudor C., Lowthian P., Spicer K.</t>
  </si>
  <si>
    <t>Opening up government data while maintaining data privacy</t>
  </si>
  <si>
    <t>Office for National Statistics, Segensworth Road, Titchfield, PO15 5RR, United Kingdom</t>
  </si>
  <si>
    <t>In this paper, we describe a UK approach to opening up microdata collected by government with examples of actual use-cases of anonymising datasets. We describe briefly the reasoning behind the Open Data movement and the challenges faced in trying to release data openly in practice. Several case studies are provided including that of the Department of Energy and Climate Change (DECC) public use file, and the microdata teaching file from the 2011 UK Census. The anonymisation approach mainly involves detecting quasi-identifier attributes in the data and then modifying the dataset to ensure relative anonymity based on those attributes. This approach is aligned with the principles of k-anonymity. It also involves intruder testing to simulate linking attacks, whereby friendly intruders attempt to attack the dataset and find vulnerabilities to further inform disclosure risk assessment. © 2015, Copyright is with the authors.</t>
  </si>
  <si>
    <t>Disclosure risk; Government data; Intruder testing; K-anonymity; Linking attack; Open data</t>
  </si>
  <si>
    <t>2-s2.0-84924939571</t>
  </si>
  <si>
    <t>Sanderson, T; Reeson, A; Box, P</t>
  </si>
  <si>
    <t>Optimizing Open Government: an economic perspective on data sharing</t>
  </si>
  <si>
    <t>PROCEEDINGS OF THE 12TH INTERNATIONAL CONFERENCE ON THEORY AND PRACTICE OF ELECTRONIC GOVERNANCE (ICEGOV2019)</t>
  </si>
  <si>
    <t>10.1145/3326365.3326383</t>
  </si>
  <si>
    <t>[Sanderson, Todd] CSIRO, Data61, Australian Technol Pk, Sydney, NSW, Australia; [Reeson, Andrew] CSIRO, Data61, Canberra, ACT, Australia; [Box, Paul] CSIRO, Land &amp; Water, Australian Technol Pk, Sydney, NSW, Australia</t>
  </si>
  <si>
    <t>Data has value helping individuals, businesses and government make decisions. Sharing government data can, therefore, enhance its value, providing privacy is safeguarded. Open government data can also enhance equity by reducing the information advantage that large businesses increasingly have over smaller competitors and customers. However, there are costs associated with open data. It must be curated and disseminated. Protecting individual privacy may require aggregation or transformation. There are also different ways of sharing data. At its crudest, this may take the form of providing files, in whatever form, on a website. More usefully and at greater cost, sharing data may take the form of machine-readable APIs. Data services also help users draw insights from data, for example by identifying patterns or trends or highlighting the most salient information. These different sharing models incur different costs to government and users. More accessible data with associated services generally increase the potential benefits to users but will come at some cost to government. From an economic perspective, it will be more efficient if this is done once by the government. However, given the limited budget resources of governments it is worth considering how the process of opening government data could be optimized. The objective of this research is to provide a framework to assist decision-makers responsible for open data. A data prioritization index could assess the trade-offs between the costs and benefits of making particular datasets open. The benefits depend on the extent to which data are likely to be used by citizens, or to enhance competition among firms. The costs include the ICT infrastructure requirements and privacy safeguards needed to make the data open. Ultimately the value of open data will grow as artificial intelligence lowers the cost of drawing insights from it. Open data could also reduce the extent to which a small number of large companies are able to profit from monopolizing their data holdings.</t>
  </si>
  <si>
    <t>Open Data; Economics; Value of Data</t>
  </si>
  <si>
    <t>WOS:000480403500018</t>
  </si>
  <si>
    <t>Poulopoulos V., Wallace M., Vassilakis C., Lepouras G.</t>
  </si>
  <si>
    <t>PaloAnalytics project concept, scope and outcomes: An opportunity for culture</t>
  </si>
  <si>
    <t>Knowledge and Uncertainty Research Laboratory, University of the Peloponnese, Tripolis, 221 31, Greece; University of the Peloponnese, Tripolis, 221 31, Greece</t>
  </si>
  <si>
    <t>This paper describes the national funded project entitled PaloAnalytics, which develops an innovative platform that allows com- panies and organizations, that operate in several countries, to monitor and analyze, in depth, the markets' interest to their products and suc- cessfully plan their marketing and communication strategy, with data and insights collected from all the local media, and focuses on its ap- plication to cultural spaces and museums. In this notion, we examine the effect that this project can have in cultural spaces or companies re- lated to arts and culture. PaloAnalytics platform allows organizations to investigate the impact of their products on consumers across different countries and this is achieved with the analysis of content from sites, blogs, social networks and open data. This implies that cultural organi- zation can benefit by adopting the implemented services, so that the can recognize and analyze their audience, their online marketing campaigns as well as examine the impact of their messages and the spread of their messages on the Internet. In this paper, we briey describe the project and discuss on the impact on cultural related organizations. © 2019 CEUR-WS. All rights reserved.</t>
  </si>
  <si>
    <t>Big data; Data monitoring; Data visualization; Deep learning; Info graphics; Inuencers; Trending topics</t>
  </si>
  <si>
    <t>2-s2.0-85070959116</t>
  </si>
  <si>
    <t>Xu Y., Maitland C.</t>
  </si>
  <si>
    <t>Participatory data collection and management in low-resource contexts: A field trial with urban refugees</t>
  </si>
  <si>
    <t xml:space="preserve"> a18</t>
  </si>
  <si>
    <t>10.1145/3287098.3287104</t>
  </si>
  <si>
    <t>College of IST Penn State, State College, PA, United States</t>
  </si>
  <si>
    <t>As access to and control of data becomes increasingly democratized, understanding the potential and constraints for low resource contexts has important implications for system design as well as practice. Our research pushes the bounds of current system deployment by proposing and testing an ICT-based participatory data management system to transform participants from data providers to data consumers. This tool begins with participatory design, which engages participants in deciding which types of data to collect. Then, it involves training them in data collection, analysis and management. This enables participants to gain basic data science skills to make informed decisions. Our study uses mixed methods to explore the feasibility and effects of this system with urban refugees living in Rwanda. The quantitative results indicate refugees' perceived effectiveness in using the system to build communities is directly influenced by system usability assessments, which in turn are influenced by education levels but not ICT self-efficacy. Qualitative results highlight the community-based interactions experienced by all participants and highlight important differences in pursuing projects with urban versus camp-based refugees. © 2019 ACM.</t>
  </si>
  <si>
    <t>Data management; Data science; Humanitarian data collection; ICT4D; Open data; Participatory design</t>
  </si>
  <si>
    <t>2-s2.0-85060909285</t>
  </si>
  <si>
    <t>Christodoulou Y., Konstantakis M., Moraitou E., Aliprantis J., Caridakis G.</t>
  </si>
  <si>
    <t>Personalized artistic tour using semantic web technologies</t>
  </si>
  <si>
    <t>University of the Aegean, Mytilene, Greece; Department of Cultural Technology and Communication, Greece; Intelligent Interaction Research Group</t>
  </si>
  <si>
    <t>Based on current trends in the domain of Cultural Heritage promotion, visitors seek to engage in exceptional and unique experiences beyond established visiting practices. Meanwhile, the latest developments in information and communication facilitate access to cultural databases and repositories, bringing out the potential of new cultural products and services. In this direction, a variety of typologies and visitor categorizations have been developed that however do not take into account the complexity of visitors' demands and motivations, or that visitors tend to experience a journey based on new technologies and social media. Semantic Web technologies could be the key for designing personalized services, among other things, facilitating data interoperability in different repositories, making possible the correlation of data with different visitor profiles. In this context, Intelligent Interaction research group works towards an innovative approach that will enrich and enhance the experience of the modern cultural visitor. © 2019 CEUR-WS. All rights reserved.</t>
  </si>
  <si>
    <t>Linked Open Data; Personalization; Semantic Web; User eXperience (UX)</t>
  </si>
  <si>
    <t>2-s2.0-85071033339</t>
  </si>
  <si>
    <t>Wilson B., Chakraborty A.</t>
  </si>
  <si>
    <t>Planning Smart(er) Cities: The Promise of Civic Technology</t>
  </si>
  <si>
    <t>10.1080/10630732.2019.1631097</t>
  </si>
  <si>
    <t>Department of Urban and Regional Planning, University of Illinois at Urbana-Champaign, Champaign, IL, United States</t>
  </si>
  <si>
    <t>Civic technology is an emerging field that typically leverages open data—and sometimes open source software—to address challenges that may be invisible to or neglected by government in a collaborative, problem-centered way. This article describes the goals and values of civic technology, identifies its raw materials and products, and outlines its most visible modalities. We use key informant interviews with stakeholders in Chicago’s robust civic technology ecosystem and a brief discussion of the Array of Things (AoT) project to evaluate claims that civic technology can be an effective mechanism for democratizing the Smart City. We conclude with recommendations for urban planners interested in engaging with civic technology to enhance quality of life and further social equity. © 2019, © 2019 The Society of Urban Technology.</t>
  </si>
  <si>
    <t>civic hacking; Civic technology; Smart Cities; urban planning</t>
  </si>
  <si>
    <t>2-s2.0-85068558216</t>
  </si>
  <si>
    <t>García D.R.</t>
  </si>
  <si>
    <t>Politics, technology, and accountability: The transparency façade of open government data reforms in Paraguay</t>
  </si>
  <si>
    <t>eJournal of eDemocracy and Open Government</t>
  </si>
  <si>
    <t>10.29379/jedem.v11i2.537</t>
  </si>
  <si>
    <t>reAcción Paraguay, Paraguay</t>
  </si>
  <si>
    <t>Governments have adopted the rhetoric of promoting transparency, citizen engagement, and accountability through technological innovation. The provision of open government data has been encouraged as a foundational reform in that direction. This study argues that, in Paraguay’s education sector, these reforms were never capable of matching said rhetoric. Using a case study design, the research shows that the stated goals of intuitively simplifying information to facilitate citizen monitoring of funds for education infrastructure were never realistically attempted by the government. It will advocate the relevance of considering the relationship between politics, accountability, and technology to uncover transparency façades. © 2019, Department for E-Governance and Administration. All rights reserved.</t>
  </si>
  <si>
    <t>Accountability; Collective Action; Education; Infrastructure; Open Government Data</t>
  </si>
  <si>
    <t>2-s2.0-85077212300</t>
  </si>
  <si>
    <t>Zhang A., Xia C., Chu J., Lin J., Li W., Wu J.</t>
  </si>
  <si>
    <t>Portraying urban landscape: A quantitative analysis system applied in fifteen metropolises in China</t>
  </si>
  <si>
    <t>10.1016/j.scs.2018.12.024</t>
  </si>
  <si>
    <t>Department of Urban Planning and Design, The University of Hong Kong, Hong Kong; Department of Urban and Regional Planning, Peking University, Beijing, China; Shenzhen Institute of Research and Innovation, The University of Hong Kong, Shenzhen, Hong Kong; College of Agriculture and Biotechnology, Zhejiang University, Hangzhou, China</t>
  </si>
  <si>
    <t>Urban landscape is closely related to human living environment. Optimizing urban landscapes can promote urban vitality and quality, which is the latest goal of modern urban sustainable development. However, compared with studies at macro-level in large areas (i.e. cities) or micro-level in small areas (i.e. buildings), the fine research on quantifying urban landscape characteristics in large areas are insufficient, though it has stronger linkages with reality and planning. This paper proposed a quantification analysis system for regional urban landscape studies with block as the study unit and built on three aspects, including city plan, pattern of building forms and urban land use. Spatial and contrastive analysis were adopted to portray urban landscape in 15 typical Chinese cities using geographical open data. Urban landscape in metropolises of China had clear spatial regularity with the distance away from the main center. Besides, most of urban landscape indicators had more than one center and the main center was matched with the area of highest land price and geometric center in most of metropolises, and the attraction of sub-centers still had significant gap with the main center. Meantime, different cities may indeed display distinctive spatial signatures due to their different development conditions, for example, the landscape features of Guangzhou and Suzhou did not have superiority compared with other cities at similar level. More importantly, quantitative study scope and dimension of fine urban landscape were expanded and a uniform and comparable standard for block-level urban landscape analysis in large area was established. © 2019 Elsevier Ltd</t>
  </si>
  <si>
    <t>Block; China; Large area; Open data; Quantification system</t>
  </si>
  <si>
    <t>2-s2.0-85060693405</t>
  </si>
  <si>
    <t>Baack S.</t>
  </si>
  <si>
    <t>Practically Engaged: The entanglements between data journalism and civic tech</t>
  </si>
  <si>
    <t>10.1080/21670811.2017.1375382</t>
  </si>
  <si>
    <t>Centre for Media and Journalism Studies, University of Groningen, Groningen, Netherlands</t>
  </si>
  <si>
    <t>This article explores the entanglements between data journalists and civic technologists. Following an approach inspired by practice theory, it describes how they form a community that comes together through interlocking practices and complementary values and ambitions. Data journalists and civic technologists interlock along a continuum that oscillates between practices of facilitating (enabling others to take action themselves) and gatekeeping (being impactful and steer public debates). Depending on how much emphasis is put on either facilitating or gatekeeping, four different groups are identified that differ in how they position their work, in their professional self-understanding and in how they use data: Normalizers, Experimenters, Translators and Facilitators. The article concludes by suggesting that actors populating this community of practice can be described as flexible data professionals who aspire to work in a public interest. The findings illustrate how the progressive datafication of social life creates new entanglements between the field of journalism and civil society and we should pay more attention to such entanglements and the implications for increasingly datafied publics. © 2017, © 2017 The Author(s). Published by Informa UK Limited, trading as Taylor &amp; Francis Group.</t>
  </si>
  <si>
    <t>boundaries; civic tech; data activism; data journalism; datafication; open data; open source; practice theory</t>
  </si>
  <si>
    <t>2-s2.0-85031400088</t>
  </si>
  <si>
    <t>Chua B.B., Zhang Y.</t>
  </si>
  <si>
    <t>Predicting open source programming language repository file survivability from forking data</t>
  </si>
  <si>
    <t>Proceedings of the 15th International Symposium on Open Collaboration, OpenSym 2019</t>
  </si>
  <si>
    <t>10.1145/3306446.3340827</t>
  </si>
  <si>
    <t>University of Technology, Sydney, Centre for Artificial Intelligence, Sydney, Australia</t>
  </si>
  <si>
    <t>Very few studies have looked at repositories' programming language survivability in response to forking conditions. A high number of repository programming languages does not alone ensure good forking performance. To address this issue and assist project owners in adopting the right programming language, it is necessary to predict programming language survivability from forking in repositories. This paper therefore addresses two related questions: are there statistically meaningful patterns within repository data and, if so, can these patterns be used to predict programming language survival? To answer these questions we analysed 47,000 forking instances in 1000 GitHub projects. We used Euclidean distance applied in the K-Nearest Neighbour algorithm to predict the distance between repository file longevity and forking conditions. We found three pattern types ('once-only', intermittent or steady) and propose reasons for short-lived programming languages. © 2019 Association for Computing Machinery.</t>
  </si>
  <si>
    <t>Euclidean distance; Forking; K-Nearest Neighbour; Open source; Prediction; Programming language; Survivability</t>
  </si>
  <si>
    <t>2-s2.0-85073162035</t>
  </si>
  <si>
    <t>Violos, J; Pelekis, S; Berdelis, A; Tsanakas, S; Tserpes, K; Varvarigou, T</t>
  </si>
  <si>
    <t>Predicting Visitor Distribution for Large Events in Smart Cities</t>
  </si>
  <si>
    <t>2019 IEEE INTERNATIONAL CONFERENCE ON BIG DATA AND SMART COMPUTING (BIGCOMP)</t>
  </si>
  <si>
    <t>[Violos, John; Pelekis, Sotiris; Berdelis, Anastasis; Tsanakas, Stylianos; Varvarigou, Theodora] Natl Tech Univ Athens, Elect &amp; Comp Engn, Athens, Greece; [Tserpes, Konstantinos] Harokopio Univ Athens, Informat &amp; Telemat, Athens, Greece</t>
  </si>
  <si>
    <t>The prediction of the distribution of visitors in large events is a valuable piece of information in the context of smart cities. The organizers of large events leverage it for safety and coordination purposes and the Fog computing infrastructures for cost effective, agile and reliable allocation of the mobile apps and festival services workload along the continuum from edge devices to cloud. In this research we examine two sets of supervised Machine Learning techniques in order to predict the visitors' distribution in the next timesteps and evaluate them using real data from a large music event that took place in 2017 and 2018. To enrich the feature space of the predictive models we use and evaluate open data such as the weather and the popularity of artists. A further added value of the examined Machine Learning techniques, in comparison with the current state of the art in mobility prediction, is that they look into the phenomenon of visitors coming and going from the area of interest.</t>
  </si>
  <si>
    <t>Smart Cities; Large Events; Fog Computing; Open Data; Points of Interest; Classification; Regression</t>
  </si>
  <si>
    <t>WOS:000469779800099</t>
  </si>
  <si>
    <t>Zainab S.S.E., Mehmood Q., Zehra D., Dietrich R.-S., Hasnain A.</t>
  </si>
  <si>
    <t>PrEVIEw: Clustering and visualising pubmed using visual interface</t>
  </si>
  <si>
    <t>The life sciences domain has been one of the early adopters of Open Data Initiative and a considerable portion of the Linked Open Data cloud is comprised of datasets from Life Sciences Linked Open Data (LSLOD). This deluge of biomedical data and active research over the past decade resulted in the flux of scientific publications in this domain. PubMed resource provides access to MEDLINE, NLM's database of cita-Tions and abstracts in the biomedical domain. PubMed Central provides links to full-Text articles along with publisher web sites, and other related resources. In this paper we present PubMed Visual Interface (PrEVIEw)-A web based application to access information related to publication, research topic, author and institute through a visual interface. PrEVIEw not only provides useful information e.g. research topic of interest, re- search collaboration at personal or institute level etc, for the biomedical research community but also helpful for the working Data Scientist. We also evaluate the usability of our system by using the standard system usability scale as well as a custom questionnaire, particularly designed to test the usability of the interface. Our overall usability score of 83.69 suggests that web based interface is easy to learn, consistent, and adequate for frequent use.</t>
  </si>
  <si>
    <t>Publication; PubMed; Visual interface</t>
  </si>
  <si>
    <t>2-s2.0-84996802118</t>
  </si>
  <si>
    <t>Melchiorri, M; Pesaresi, M; Florczyk, AJ; Corbane, C; Kemper, T</t>
  </si>
  <si>
    <t>Principles and Applications of the Global Human Settlement Layer as Baseline for the Land Use Efficiency Indicator-DSDG 11.3.1</t>
  </si>
  <si>
    <t>10.3390/ijgi8020096</t>
  </si>
  <si>
    <t>[Melchiorri, Michele] Piksel Srl, Via E Breda 176, I-20126 Milan, Italy; [Pesaresi, Martino; Florczyk, Aneta J.; Corbane, Christina; Kemper, Thomas] European Commiss, JRC, I-21027 Ispra, Italy</t>
  </si>
  <si>
    <t>The Global Human Settlement Layer (GHSL) produces new global spatial information, evidence-based analytics describing the human presence on the planet that is based mainly on two quantitative factors: (i) the spatial distribution (density) of built-up structures and (ii) the spatial distribution (density) of resident people. Both of the factors are observed in the long-term temporal domain and per unit area, in order to support the analysis of the trends and indicators for monitoring the implementation of the 2030 Development Agenda and the related thematic agreements. The GHSL uses various input data, including global, multi-temporal archives of high-resolution satellite imagery, census data, and volunteered geographic information. In this paper, we present a global estimate for the Land Use Efficiency (LUE) indicatorSDG 11.3.1, for circa 10,000 urban centers, calculating the ratio of land consumption rate to population growth rate between 1990 and 2015. In addition, we analyze the characteristics of the GHSL information to demonstrate how the original frameworks of data (gridded GHSL data) and tools (GHSL tools suite), developed from Earth Observation and integrated with census information, could support Sustainable Development Goals monitoring. In particular, we demonstrate the potential of gridded, open and free, local yet globally consistent, multi-temporal data in filling the data gap for Sustainable Development Goal 11. The results of our research demonstrate that there is potential to raise SDG 11.3.1 from a Tier II classification (manifesting unavailability of data) to a Tier I, as GHSL provides a global baseline for the essential variables called by the SDG 11.3.1 metadata.</t>
  </si>
  <si>
    <t>SDG11; Land Use Efficiency; Open Data; GHSL; Landsat; urbanization; urban expansion; population mapping</t>
  </si>
  <si>
    <t>WOS:000460762100045</t>
  </si>
  <si>
    <t>Matsumura F., Kobayashi I., Kato F., Kamura T., Ohmukai I., Takeda H.</t>
  </si>
  <si>
    <t>Producing and consuming linked open data on art with a local community</t>
  </si>
  <si>
    <t>National Institute of Informatics, Japan; Open Community Data Initiative, Japan; Research Organization of Information and Systems, Japan; Graduate University for Advanced Studies, Japan; Tokyo University of Arts, Japan</t>
  </si>
  <si>
    <t>The importance of Linked Open Data (LOD) has not yet been recognized by ordinary people. As the effort to involve them into LOD activity, we have developed Yokohama Art Spot, a mash-up application on local museum information to demonstrate the value of information sharing and reuse where data from different communities are used together. Thanks to the exibility of LOD, it provides useful views for local museum information and uses three different data sources, i.e., LODAC Museum which is a museum collection dataset, Yokohama Art LOD which is an event dataset maintained by a local community, and PinQA which is a Q&amp;A dataset maintained by a company. In particular, Yokohama Art LOD was the result of communication among researchers, local volunteers, and people of the local government. Yokohama Art Spot works as a good example of how such efforts by local people can be re- warded by exible use of the provided data.</t>
  </si>
  <si>
    <t>2-s2.0-84891911539</t>
  </si>
  <si>
    <t>Ratner H., Ruppert E.</t>
  </si>
  <si>
    <t>Producing and projecting data: Aesthetic practices of government data portals</t>
  </si>
  <si>
    <t>10.1177/2053951719853316</t>
  </si>
  <si>
    <t>Danish School of Education, Aarhus University, Copenhagen, Denmark; Department of Sociology, Goldsmiths, University of London, London, United Kingdom</t>
  </si>
  <si>
    <t>We develop the concept of ‘aesthetic practices’ to capture the work needed for population data to be disseminated via government data portals. Specifically, we look at the Census Hub of the European Statistical System and the Danish Ministry of Education’s Data Warehouse. These portals form part of open government data initiatives, which we understand as governing technologies. We argue that to function as such, aesthetic practices are required so that data produced at dispersed sites can be brought into relation and projected as populations in forms such as bar charts, heat maps and tables. Two examples of aesthetic practices are analysed based on ethnographic studies we have conducted on the production of data for the Hub and Warehouse: metadata and data cleaning. Metadata enables data to come into relation by containing and accounting for (some of) the differences between data. Data cleaning deals with the indeterminacies and absences of data and involves algorithms to determine what values data can obtain so they can be brought into relation. We attend to how both aesthetic practices involve normative decisions that make absent what exceeds them: embodied knowledge that cannot or has not been documented as well as data that cannot meet the forms required of data portals. While these aesthetic practices are necessary to sustain data portals as ‘sites of projection,’ we also bring critical attention to their performative effects for knowing, enacting and governing populations. © The Author(s) 2019.</t>
  </si>
  <si>
    <t>Aesthetic practice; data cleaning; data portals; embodied knowledge; metadata; open government data</t>
  </si>
  <si>
    <t>2-s2.0-85077331765</t>
  </si>
  <si>
    <t>Spahiu B.</t>
  </si>
  <si>
    <t>Profiling the Linked (Open) Data</t>
  </si>
  <si>
    <t>Università degli Studi di Milano-Bicocca, Italy</t>
  </si>
  <si>
    <t>The number of datasets published as Linked (Open) Data is constantly increasing with roughly 1000 datasets as of April 2014. Despite this number of published datasets, their usage is still not exploited as they lack comprehensive and up to date metadeta. The metadata hold significant information not only to understand the data at hand but they also provide useful information to the cleansing and integration phase. Data profiling techniques can help generating metadata and statistics that describe the content of the datasets. However the existing research techniques do no cover a wide range of statistics and many challenges due to the heterogeneity nature of Linked Open Data are still to overcome. This paper presents the doctoral research which tackles the problems related to Linked Open Data Profiling. We present the proposed approach and also report the initial results.</t>
  </si>
  <si>
    <t>Data quality; Linked Open Data; Profiling; Topical classification</t>
  </si>
  <si>
    <t>2-s2.0-84961387229</t>
  </si>
  <si>
    <t>Isomöttönen V., Kärkkäinen T.</t>
  </si>
  <si>
    <t>Project-based learning emphasizing open resources and student ideation: How to raise student awareness of IPR?</t>
  </si>
  <si>
    <t>10.1007/978-3-319-29585-5_17</t>
  </si>
  <si>
    <t>Department of Mathematical Information Technology, University of Jyväskylä, Jyväskylä, Finland</t>
  </si>
  <si>
    <t>This article examines a project-based course that is based on the use of open resources, where students ideate and implement Open Data applications in small groups during an intensive 12-week period. The course emphasizes students’ abilities to innovate and necessitates the adoption of technologies that are typically new to the students. The course is offered at the bachelor’s level after highly structured first university courses, which means that the students face a great challenge with regards to adopting self-directed and self-regulated way of working. The main research focus of the article is on how to emphasize Intellectual Property Rights (IPRs) as a learning objective. In the project education literature, IPRs are typically discussed in conjunction with courses where students collaborate with external customers. We argue that the present Open Data context together with creative group work also require a proper emphasis on IPR questions. A project agreement template and educational activities are designed and proposed to be used in student-ideated projects to properly raise student awareness of IPRs. © Springer International Publishing Switzerland 2016.</t>
  </si>
  <si>
    <t>Creativity; Innovation ability; Intellectual property; Open data; Open resources; Project-based learning</t>
  </si>
  <si>
    <t>2-s2.0-84959248372</t>
  </si>
  <si>
    <t>Proposing a total quality management (TQM) model for open government data (OGD) initiatives: implications for India</t>
  </si>
  <si>
    <t>10.1108/FS-07-2018-0073</t>
  </si>
  <si>
    <t>Purpose: This paper aims to advance a total quality management (TQM) model for the open government data (OGD) initiatives undertaken by the governments. As an example, the paper investigates the national OGD portal of India (www.data.gov.in) and provides implications of the proposed TQM model for the Indian case. Design/methodology/approach: The TQM model for the OGD initiatives (16 dimensions in terms of drivers, enablers and results) is derived from the extant literature on the principles of TQM and OGD. The proposed model is used for drawing implications for the Indian OGD initiative. Findings: The application of TQM model for the OGD initiative in India would help in quality maintenance and sustainability. The quality of the OGD portal should be improved by taking the TQM model as a point of reference. Practical implications: Ensuring quality of the datasets is important for any OGD initiative. The proposed TQM model leaves insights for the practitioners (policymakers and administrators) to implement the TQM model in the OGD policy initiatives. This would lead to increased trust, transparency and accountability. Social implications: Through the integration of the TQM model in the OGD initiative of the country, a wider section of the stakeholders may tap the qualitatively advanced datasets for value creation. Citizen participation and engagement would increase with the integration of the TQM model in the OGD initiative. Originality/value: While management of quality in the OGD initiatives has been underlined in the extant OGD-focused literature, the utility of applying TQM principles in OGD initiatives has not been conceived so far. The present study seeks to contribute towards the extant literature on TQM and OGD with the identification of the TQM model for the OGD initiatives. © 2018, Emerald Publishing Limited.</t>
  </si>
  <si>
    <t>India; OGD; TQM</t>
  </si>
  <si>
    <t>2-s2.0-85057043683</t>
  </si>
  <si>
    <t>Nešić S., Rizzoli A.E., Athanasiadis I.N.</t>
  </si>
  <si>
    <t>Publishing and linking semantically annotated agro-environmental resources to LOD with AGROPub</t>
  </si>
  <si>
    <t>240 CCIS</t>
  </si>
  <si>
    <t>10.1007/978-3-642-24731-6_47</t>
  </si>
  <si>
    <t>IDSIA, Manno, Switzerland; Democritus University of Thrace, Xanthi, Greece</t>
  </si>
  <si>
    <t>Publishing agro-environmental resources to a linked open data (LOD) cloud requires publishers to adopt a set of universally recognized linked data principles. These principles, along with semantic annotations based on shared domain ontologies can ensure the semantic integration of agro-environmental resources. In this paper we present a resource-publishing system, called AGROPub, that we developed to aid agro-environmental resource providers to annotate, publish and integrate their resources to LOD. The system comprises services and tools that enable resource providers to annotate their resources by relevant concepts from selected agro-environmental domain ontologies, to generate and publish RDF descriptions of the resources to LOD and to link the published resources to related resources from LOD. In addition to the services and tools dedicated to resource providers, AGROPub provides services and tools that enable consumers of the agro-environmental resources to search and annotate published resources by adding their own annotations as well as to evaluate them based on given criteria. © 2011 Springer-Verlag.</t>
  </si>
  <si>
    <t>agro-environmental resource publishing; annotation; linked-open data</t>
  </si>
  <si>
    <t>2-s2.0-80054087132</t>
  </si>
  <si>
    <t>Corcho O., Santana-Pérez I., Lafuente H., Portolés D., Cano C., Peris A., Subero J.M.</t>
  </si>
  <si>
    <t>Publishing linked statistical data: Aragón, a case study</t>
  </si>
  <si>
    <t>Ontology Engineering Group, Universidad Politécnica de Madrid, Spain; Localidata, Spain; Idearium Consultores, Spain; Gobierno de Aragón, Spain</t>
  </si>
  <si>
    <t>During recent years, organizations and governmental bodies are adopting Linked Data as the publication paradigm for publishing statistical data, moving from CSV and PDF files and relational databases to a more interoperable and accessible system for the web. In this work we introduce the data generation system implemented by the statistical office in the Spanish region of Aragón. The system consists on the analysis of the data and its structure, which allows to define an automated process for transforming data from relational databases into Linked Data. We also showcase an application which takes advantage of this approach and allows user to browse and retrieve statistical data. © 2017 CEUR-WS. All rights reserved.</t>
  </si>
  <si>
    <t>Linked Data; Open data; Semantics; Statistical data</t>
  </si>
  <si>
    <t>2-s2.0-85045946520</t>
  </si>
  <si>
    <t>Aracri R., De Francisci S., Pagano A., Scannapieco M., Tosco L., Valentino L.</t>
  </si>
  <si>
    <t>Publishing the 15th Italian population and housing census in linked open data</t>
  </si>
  <si>
    <t>Istituto Nazionale di Statistica, Italy</t>
  </si>
  <si>
    <t>The paper describes the first project that Istat, the Italian National Institute of Statistics, has set up for publishing data in LOD on its own SPARQL endpoint. Both the publication process and the underlying technical architecture are described with a focus on design choices (e.g. the adoption of RDF Data Cube Vocabulary for multidimensional data representation and the usage of R2RML for mapping rules specification) and on the adopted technological platform.</t>
  </si>
  <si>
    <t>2-s2.0-84984845772</t>
  </si>
  <si>
    <t>Meymandpour R., Davis J.G.</t>
  </si>
  <si>
    <t>Ranking universities using linked open data</t>
  </si>
  <si>
    <t>School of Information Technologies, University of Sydney, Sydney, NSW  2006, Australia</t>
  </si>
  <si>
    <t>Ranking of universities represents a complex endeavor which involves gathering, weighting, and analyzing diverse data. Emerging semantic technologies enable the Web of Data, a giant graph of interconnected information resources, also known as Linked Data. A recent community effort, Linking Open Data project, offers the possibility of accessing a large number of semantically described and linked concepts in various domains. In this paper, we propose a novel approach to take advantage of this structured data in the domain of universities to develop proxy measures of their relative standing for ranking purposes. Derived from information theory, our approach of computing the Information Content for universities and ranking them based on these scores achieved results comparable to the international ranking systems such as Shanghai Jiao Tong University, Times Higher Education, and QS. The metric we developed can also be used for innovative semantic applications in a range of domains for entity ranking, information filtering, and multi-faceted browsing.</t>
  </si>
  <si>
    <t>Entity ranking; Informativeness measurement; Linked data; Linking open data; Partitioned information content; Semantic web; University ranking; Web of data</t>
  </si>
  <si>
    <t>2-s2.0-84902596319</t>
  </si>
  <si>
    <t>Stadler C., Wenige L., Tramp S., Junghanns K., Martin M.</t>
  </si>
  <si>
    <t>RDF-based deployment pipelining for efficient dataset release management</t>
  </si>
  <si>
    <t>Institute for Applied Informatics (InfAI), Goerdelerring 9, Leipzig, D-04109, Germany; eccenca GmbH, Hainstrasse 8, Leipzig, D-04109, Germany</t>
  </si>
  <si>
    <t>Open Data portals often struggle to provide release features (i.e., stable versioning, up-to-date download links, rich metadata descriptions) for their datasets. By this means, wide adoption of publicly available data collections is hindered, since consuming applications cannot access fresh data sources or might break due to data quality issues. While there exists a variety of tools to efficiently control release processes in software development, the management of dataset releases is not as clear. This paper proposes a deployment pipeline for efficient dataset releases that is based on automated enrichment of DCAT/DataID metadata and is a first step towards efficient deployment pipelining for Open Data publishing. Copyright © 2019 for this paper by its authors. Use permitted under Creative Commons License Attribution 4.0 International (CC BY 4.0).</t>
  </si>
  <si>
    <t>Data Quality; DataID; DCAT; Deployment; Open Data</t>
  </si>
  <si>
    <t>2-s2.0-85072879706</t>
  </si>
  <si>
    <t>Bacon E., Williams M.D., Davies G.H.</t>
  </si>
  <si>
    <t>Recipes for success: Conditions for knowledge transfer across open innovation ecosystems</t>
  </si>
  <si>
    <t>International Journal of Information Management</t>
  </si>
  <si>
    <t>10.1016/j.ijinfomgt.2019.07.012</t>
  </si>
  <si>
    <t>School of Management, Swansea University, Bay Campus, Swansea, SA1 8EN, United Kingdom</t>
  </si>
  <si>
    <t>Open innovation ecosystems involve the transfer of knowledge between multiple stakeholders to contribute toward product and service innovation, and to an extent, have superseded network-level approaches to co-creation. Effective management of the knowledge and information transferred between ecosystem partners is crucial for the process of open innovation. However, to date, limited research has focused on ascertaining the conditions required for knowledge transfer success, particularly where the context involves collaboration between diverse organizational actors. Correspondingly, this study extends existing knowledge by presenting an exploration of conditions for knowledge transfer success between ecosystem partners. Semi-structured interviews were conducted with thirty key stakeholders in order to acquire their perceptions of the presence of specific conditions within their ecosystem partnerships. Empirical data were analyzed using a fuzzy-set Qualitative Comparative Analysis approach, resulting in the production of success recipes from multinational, small and medium-sized enterprise, and academic institution perspectives. Results indicate that combinations of knowledge, relationship, and organizational characteristics contribute to knowledge transfer success. However, these combinations are found to be dependent on the type of ecosystem partnership involved. Theoretical and practical implications of the study are presented, along with acknowledged limitations and suggestions for further work. © 2019 Elsevier Ltd</t>
  </si>
  <si>
    <t>Co-creation; Ecosystem; fsQCA; Knowledge transfer; Open innovation</t>
  </si>
  <si>
    <t>2-s2.0-85069908419</t>
  </si>
  <si>
    <t>Narducci F., De Gemmis M., Lops P., Semeraro G.</t>
  </si>
  <si>
    <t>Recommender systems in the internet of talking things (IoTT)</t>
  </si>
  <si>
    <t>Department of Computer Science, University of Bari Aldo Moro, Italy</t>
  </si>
  <si>
    <t>In the Internet of Things, smart devices are connected to collect and to exchange data. In our vision, in the Internet of Talking Things, objects such as intelligent fridges will be able to communicate with humans to set up preferences and profiling options which allow a personalized usage of the object. In this paper, we present a recommender system implemented as a Telegram Bot, that can fit with the previous scenario. The system is a movie recommender which exploits the information available in the Linked Open Data (LOD) cloud for generating the recommendations and leading the conversation with the user. It can be easily seen as an intelligent component of a connected TV.</t>
  </si>
  <si>
    <t>2-s2.0-85029232925</t>
  </si>
  <si>
    <t>Tietz T., Waitelonis J., Jäger J., Sack H.</t>
  </si>
  <si>
    <t>Refer: A linked data based text annotation and recommender system for wordpress</t>
  </si>
  <si>
    <t>Hasso-Plattner-Intitute, Prof.-Dr.-Helmert-Str. 2-3, Potsdam, 14482, Germany; Yovisto GmbH, August-Bebel-Str. 25-53, Potsdam, 14482, Germany</t>
  </si>
  <si>
    <t>We have presented refer as a tool to help blog authors to enhance their content with the help of Linked Open Data and to engage the readers to further explore the available content as well as to provide background information from DBpedia and Wikipedia. A proof-of-concept is provided as being integrated into a daily weblog3. The Wordpress-plugin of refer is publicly available for download4, and a screencast5 demonstrates the annotator interfaces.</t>
  </si>
  <si>
    <t>2-s2.0-84992364639</t>
  </si>
  <si>
    <t>Lassinantti J., Ståhlbröst A., Runardotter M.</t>
  </si>
  <si>
    <t>Relevant social groups for open data use and engagement</t>
  </si>
  <si>
    <t>10.1016/j.giq.2018.11.001</t>
  </si>
  <si>
    <t>Luleå University of Technology, Department of Computer Science, Electrical and Space Engineering, Sweden</t>
  </si>
  <si>
    <t>The opening up of public sector data has provided a new data resource for the citizens. However, the use of open data and its consequent societal value has proved not to be as extensive as initially hoped for, although multiple innovations have emerged; rather it is still considered problematic, and knowledge about open data use is scarce. Therefore, the aim of this paper is to clarify open data use and engagement by people outside the public sector, especially what motives exists and how different user types align to these motives. To achieve this, a document analysis has been carried out of reported use cases identified in EU topic reports between 2014 and 2016. By applying the theory of Relevant Social Groups (RSG), which focuses on the people's interpretation of the purpose with the technology, we identified five RSGs representing overall motives for open data use: 1) Exploring for creativity, 2) Creating business value, 3) Enabling local citizen value, 4) Addressing global societal challenges, and 5) Advocating the open data agenda. We also discuss differences between the relevant social groups and the included user types, issues and implications for understanding the evolvement of the open data field, and suggests research ahead. © 2018 The Authors</t>
  </si>
  <si>
    <t>Open data; PSI-directive; Re-use; Relevant social groups; Social shaping of technology</t>
  </si>
  <si>
    <t>2-s2.0-85056219752</t>
  </si>
  <si>
    <t>Huddart, S</t>
  </si>
  <si>
    <t>Renewing the Future: Social Innovation Systems, Sector Shift, and Innoweave</t>
  </si>
  <si>
    <t>[Huddart, Stephen] JW McConnell Family Fdn, Montreal, PQ, Canada</t>
  </si>
  <si>
    <t>Against a backdrop of various "occupy" movements signifying civic dissatisfaction with the social contract, and in an era of fiscal restraint affecting governments and communities in many parts of the world, we need new and more effective ways to address complex social challenges. While continuous innovation is commonly understood to be a source of growth, productivity improvement, and competitive advantage in the technology and manufacturing sectors, the author's focus is on social innovation systems, designed to replace maladaptive institutions and obsolete policy frameworks with novel and disruptive means for improving outcomes on issues such as population health and climate change. This article proposes a definition of such systems, and examines how system-level tools including impact investing, open data platforms, and "change labs" are fostering collaboration among the private, public, and community sectors. We argue that a key priority at this time is to make these and other tools and processes for social innovation available to community organizations and their government and business partners everywhere, in a manner that allows for continuous cycles of implementation and learning. The author describes one such project currently being developed in Canada by Social Innovation Generation and other partners, called Innoweave. Innoweave is a technology-enabled social innovation system for sharing the tools and processes of social innovation with the community sector. The article concludes with a call for multi-sectoral participation in social innovation systems as an investment in society's adaptive capacity and future wellbeing.</t>
  </si>
  <si>
    <t>WOS:000219824200002</t>
  </si>
  <si>
    <t>Kapidakis S.</t>
  </si>
  <si>
    <t>Repeated values on collections harvested using the open archive initiative protocol for metadata harvesting</t>
  </si>
  <si>
    <t>10.1145/3297662.3365795</t>
  </si>
  <si>
    <t>Department of Archive, Library and Museum Sciences, Ionian University, Corfu, Greece</t>
  </si>
  <si>
    <t>Libraries use repeated values to always denote each entity or group of entities in a specific way. When resources have metadata elements with the exact same value, their correlation is made obvious, making the retrieval of all matching metadata records easier. The library uses guidelines on which metadata elements should only use controlled terms, and how these values will be selected. In this paper, we study the use of the repeated values in many collections and also their effectiveness when all the collections are used together. We discovered values that are repeated often and values that are unusual, misused or just rare. Many metadata elements may use controlled terms as values, although they are traditionally used mostly in some of them. We see the differences on the use of the Dublin Core elements. The lack of coordination among collections results to many variations for each value. The study reveals the current usage of repeated values in active collections and helps adopting better guidelines, designing better tools and improving the effectiveness of the collections. © 2019 Copyright held by the owner/author(s).</t>
  </si>
  <si>
    <t>Authority files; Cardinality; Controlled terms; Controlled vocabularies; Dublin Core elements; Harvesting; Linked Open Data; Metadata; OAI-PMH; Repeated values</t>
  </si>
  <si>
    <t>2-s2.0-85078695250</t>
  </si>
  <si>
    <t>Schandl B.</t>
  </si>
  <si>
    <t>Representing linked data as virtual file systems</t>
  </si>
  <si>
    <t>University of Vienna, Department of Distributed and Multimedia Systems, Liebiggasse 4/3-4, A-1010 Wien, Austria</t>
  </si>
  <si>
    <t>One of the main characteristics of Linked Open Data (LOD) is the exclusive application of standards published and maintained by the World Wide Web Consortium. This strict adherence is kept on all levels, ranging from the identification and transportation (URI, HTTP) to the interpretation (RDF, RDFS, OWL) of resource descriptions. Because these standards are open and accessible to everybody, broad acceptance and proliferation of LOD technologies in Web-based applications and services are enabled. On typical desktops, however, the majority of applications are not aware of Web standards, but use hierarchical file systems to organize and store information. This results in a gap between the two distinct information spaces of the Web and the desktop. To bridge this gap, we propose a virtual file system representation of LOD sets, through which they can be accessed as if they were present in the file system and thus easily be used within desktop applications.</t>
  </si>
  <si>
    <t>File systems; Information representation; Linked Open Data; Semantic desktop</t>
  </si>
  <si>
    <t>2-s2.0-84888091758</t>
  </si>
  <si>
    <t>Peña O., Aguilera U., López-de-Ipiña D.</t>
  </si>
  <si>
    <t>Resource classification as the basis for a visualization pipeline in LOD scenarios</t>
  </si>
  <si>
    <t>10.1007/978-3-319-24129-6_40</t>
  </si>
  <si>
    <t>Deusto Institute of Technology, DeustoTech, University of Deusto, Avda. Universidades 24, Bilbao, 48007, Spain</t>
  </si>
  <si>
    <t>After more than a decade since the first steps on the Semantic Web were set, mass adoption of these technologies is still an utopic goal. Machine-readable data should leverage to provide smarter summarisations of any dataset, making them comprehensible for any user, without the need for specific knowledge. The automatic generation of coherent visual representations based on Linked Open Data could stand for mass adoption of the Semantic Web’s vision. Our effort towards this goal is to establish a visualization pipeline, from raw semantically annotated data as input, to insightful visualizations for data analysts as output. The first steps of this pipeline need to extract the nature of the data itself through generic SPARQL queries in order to draft the structure of the data for further stages. © Springer International Publishing Switzerland 2015.</t>
  </si>
  <si>
    <t>2-s2.0-84945960660</t>
  </si>
  <si>
    <t>Andreoli R., Santangelo G., Monaco D., Scarano V., Negro A., Vicidomini L.</t>
  </si>
  <si>
    <t>Re-using open data by automatically building immersive virtual reality worlds as personal museums</t>
  </si>
  <si>
    <t>10.1145/3325112.3325258</t>
  </si>
  <si>
    <t>Dipartimento di Informatica, Università di Salerno, Fisciano (Salerno), Italy</t>
  </si>
  <si>
    <t>While Open Data represent an important tool to ensuring transparency, they can also be the ground for the collaboration between Public Administrations (PAs) and citizens around shared objectives, such as Cultural Heritage preservation. In this paper, we present the work of our project Hetor, that is now entering year 2, that, after several fruitful co-creation activities, fostered by the PA but designed and realized by citizens (associations, schools, etc.), is now entering in a phase where the innovation in re-use is needed, by further engaging citizens through the appeal of a Virtual Personal Museum, i.e., a 3d virtual world where the data collected is presented as a museum and can be visited. The main contribution of this paper is the presentation of a tool VR-ReUse that allows to automatically create 3d Virtual Personal Museums, after a simple configuration, starting from the open datasets available. This is the next step of our engaging strategy, that will present the Virtual Personal Museums into the Town public Library in the month of April. We present the motivations to build such an innovative tool, the architecture, the examples, and their future development. © 2019 Association for Computing Machinery.</t>
  </si>
  <si>
    <t>Open Data; Open Data Re-use; Open Government; Virtual Personal Museums; Virtual Reality</t>
  </si>
  <si>
    <t>2-s2.0-85068624200</t>
  </si>
  <si>
    <t>Garcia S., Nääs I.A., Costa Neto P.L.O., dos Reis J.G.M.</t>
  </si>
  <si>
    <t>Reverse Logistics and Waste in the Textile and Clothing Production Chain in Brazil</t>
  </si>
  <si>
    <t>10.1007/978-3-030-30000-5_23</t>
  </si>
  <si>
    <t>Paulista University, São Paulo, Brazil</t>
  </si>
  <si>
    <t>The global environmental concern turns to the production of waste and its correct disposal. The chance of the natural degradation of this content is minimal, and logistics become an urgent discussion for all production chains. The lack of knowledge of Brazilians about recycling and non-education for conscious consumption hinders the development of initiatives in the segment. On the other hand, instead of adopting the necessary measures to implement reverse logistics and recycle these materials, companies are importing waste from other countries, neglecting the potential for income generation and sustainable business that could invest. The objective of this article is to evaluate the scenario of recycling initiatives and reverse logistics carried out in the textile and clothing industry in Brazil, through bibliographical research and surveys in Google and Facebook, internet sites and open data analysis of national and international bodies on the subject. There is a shortage of studies, and the appropriateness of the subject is urgent and necessary. From the results, it can be verified that without official records, government agencies’ efforts to implement reverse logistics and recycling and encourage the benefits of the activity, there is no way to solve the issue. © IFIP International Federation for Information Processing 2019.</t>
  </si>
  <si>
    <t>Circular economy; Recycling; Reuse; Textile data</t>
  </si>
  <si>
    <t>2-s2.0-85072971901</t>
  </si>
  <si>
    <t>Malhotra C., Sharma A., Agarwal N., Malhotra I.</t>
  </si>
  <si>
    <t>Review of digital citizen engagement (DCE) platform: A case study of mygov of government of India</t>
  </si>
  <si>
    <t>10.1145/3326365.3326385</t>
  </si>
  <si>
    <t>Indian Institute of Public Administration, Indraprastha Estate, Ring Road, New Delhi, India; Department of Political Science, Banaras Hindu University, Varanasi, India; Research Officer, Indian Institute of Public Administration, Ring Road, New Delhi, India</t>
  </si>
  <si>
    <t>The advent of ICT has compelled governments all over the world to incorporate citizens into their functioning. It can be observed in the growth of online service delivery platforms, open data portals, complaint redressal etc. Another form of ICT usage that involves citizens is Digital Citizen Engagement (DCE) platforms which is the use of new media/digital ICTs to create or enhance the communication channels. Though developed countries have been forerunners in this, developing countries are not far behind. India, too, has a DCE called MyGov-a one-stop and dedicated indigenous social media platform of GoI. However, its functioning in context of developing country may plague its impact. Based on dedicated study of the platform, the following paper attempts to delineate upon these challenges from political, social and technical perspective and attempts to formulate some suggestions that can help MyGov to counter the challenges. © 2019 Association for Computing Machinery.</t>
  </si>
  <si>
    <t>Digital Citizen Engagement; ICT; MyGov; Political; Social; Technical</t>
  </si>
  <si>
    <t>2-s2.0-85066604024</t>
  </si>
  <si>
    <t>Thiéblin E., Amarger F., Haemmerlé O., Hernandez N., Trojahn C.</t>
  </si>
  <si>
    <t>Rewriting SELECT SPARQL queries from 1:n complex correspondences</t>
  </si>
  <si>
    <t>IRIT, Université de Toulouse 2 Jean Jaurès, Toulouse, France</t>
  </si>
  <si>
    <t>This paper presents a mechanism for rewriting SPARQL queries based on complex ontology correspondences. While the usefulness of simple correspondences, involving single entities from both source and target ontologies, has long been recognized, query rewriting requires more expressive links between ontology entities expressing the true relationships between them. Here, complex correspondences, in the format 1:n, between overlapping ontologies are exploited for rewriting SELECT SPARQL queries, so that they can be expressed over different RDF data sets in the Linked Open Data. Our approach has been evaluated using two data sets, one from the agriculture domain and another based on a reduced set involving the ontologies from the OAEI Conference track. © 2016, CEUR-WS. All rights reserved.</t>
  </si>
  <si>
    <t>2-s2.0-85009469943</t>
  </si>
  <si>
    <t>Vidiasova L., Cronemberger F., Vidiasov E.</t>
  </si>
  <si>
    <t>Risk factors in smart city development in Russia: A survey</t>
  </si>
  <si>
    <t>10.1007/978-3-030-13283-5_3</t>
  </si>
  <si>
    <t>ITMO University, Saint Petersburg, Russian Federation; University at Albany, Albany, 12205, United States</t>
  </si>
  <si>
    <t>Public managers and academics continue to express interest in smart cities. In contrast with flagrant enthusiasm with regards to technology applications towards achieving such goal, threats to local governments continue to grow across the globe, while risks and concerns remain underexplored in research. By examining a survey where experts rate factors and risks in smart city development, this paper sheds light to an array of vulnerabilities that may be overlooked by public managers and executives and may compromise their smart cities goals. Expanding on literature, findings suggest the most critical smart city development factors are technological (infrastructure development, open data services, availability of information resources), organizational (clear KPIs, coordination procedures, strategic planning, creating business environment, transparency in decision-making) and social ones (preferences in getting e-services, human capital growth). Markedly, experts understood the most serious risks involve technological and social adaption. The results achieved could be of interest for counting risk factors in the emerging smart cities. © Springer Nature Switzerland AG 2019.</t>
  </si>
  <si>
    <t>Development; Risk; Smart cities; Technology</t>
  </si>
  <si>
    <t>2-s2.0-85063504933</t>
  </si>
  <si>
    <t>Shepherd E., Sexton A., Duke-Williams O., Eveleigh A.</t>
  </si>
  <si>
    <t>Risk identification and management for the research use of government administrative data</t>
  </si>
  <si>
    <t>10.1108/RMJ-03-2019-0016</t>
  </si>
  <si>
    <t>Department of Information Studies, UCL, London, United Kingdom; Wellcome Library, Wellcome Collection, London, United Kingdom</t>
  </si>
  <si>
    <t>Purpose: Government administrative data have enormous potential for public and individual benefit through improved educational and health services to citizens, medical research, environmental and climate interventions and better use of scarce energy resources. The purpose of this study (part of the Administrative Data Research Centre in England, ADRC-E) was to examine perspectives about the sharing, linking and re-use (secondary use) of government administrative data. This study seeks to establish an analytical understanding of risk with regard to administrative data. Design/methodology/approach: This qualitative study focused on the secondary use of government administrative data by academic researchers. Data collection was through 44 semi-structured interviews plus one focus group, and was supported by documentary analysis and a literature review. The study draws on the views of expert data researchers, data providers, regulatory bodies, research funders, lobby groups, information practitioners and data subjects. Findings: This study discusses the identification and management of risk in the use of government administrative data and presents a risk framework. Practical implications: This study will have resonance with records managers, risk managers, data specialists, information policy and compliance managers, citizens groups that engage with data, as well as all those responsible for the creation and management of government administrative data. Originality/value: First, this study identifies and categorizes the risks arising from the research use of government administrative data, based on policy, practice and experience of those involved. Second, it identifies mitigating risk management activities, linked to five key stakeholder communities, and it discusses the locus of responsibility for risk management actions. The conclusion presents the elements of a new risk framework to inform future actions by the government data community and enable researchers to exploit the power of administrative data for public good. © 2019, Emerald Publishing Limited.</t>
  </si>
  <si>
    <t>Government administrative data; Information governance; Open data; Risk Management; Sensitive data</t>
  </si>
  <si>
    <t>2-s2.0-85074029071</t>
  </si>
  <si>
    <t>Liao, JC; Sankar, L; Kosut, O; Calmon, FP</t>
  </si>
  <si>
    <t>Robustness of Maximal alpha-Leakage to Side Information</t>
  </si>
  <si>
    <t>2019 IEEE INTERNATIONAL SYMPOSIUM ON INFORMATION THEORY (ISIT)</t>
  </si>
  <si>
    <t>[Liao, Jiachun; Sankar, Lalitha; Kosut, Oliver] Arizona State Univ, Sch Elect Comp &amp; Energy Engn, Tempe, AZ 85287 USA; [Calmon, Flavio P.] Harvard Univ, Sch Engn &amp; Appl Sci, Cambridge, MA 02138 USA</t>
  </si>
  <si>
    <t>Maximal alpha-leakage is a tunable measure of information leakage based on the accuracy of guessing an arbitrary function of private data based on public data. The parameter alpha determines the loss function used to measure the accuracy of a belief, ranging from log-loss at alpha = 1 to the probability of error at alpha= infinity. To study the effect of side information on this measure, we introduce and define conditional maximal alpha-leakage. We show that, for a chosen mapping (channel) from the actual (viewed as private) data to the released (public) data and some side information, the conditional maximal alpha-leakage is the supremum (over all side information) of the conditional Arimoto channel capacity where the conditioning is on the side information. We prove that if the side information is conditionally independent of the public data given the private data, the side information cannot increase the information leakage.</t>
  </si>
  <si>
    <t>WOS:000489100300130</t>
  </si>
  <si>
    <t>Thornton K., Seals-Nutt K.</t>
  </si>
  <si>
    <t>Science stories: Using IIIF and wikidata to create a linked-data application</t>
  </si>
  <si>
    <t>Yale University, Belgium</t>
  </si>
  <si>
    <t>Images capture human attention. When digital images circulate on the web, people often gather information from the visual content alone. There may be embedded metadata in an image, perhaps automatically generated by the digital camera the photographer used. People do not often embed descriptive metadata into digital images they share online. The standards for image application programming interfaces (APIs) that the International Image Interoperability Framework (IIF) created provide guidance for how to communicate descriptive, technical, and administrative metadata along with images on the web. We will demo an application in which we combine images and structured data to tell stories. We tell science stories in this application related to the lives of women involved in scientific research, many of these stories have not yet been told on the web, we aim to raise their profile. Science Stories is a linked data application powered by structured data. The facts about the lives of the women whose science stories we are telling are syndicated from the Wikidata knowledge base. Content stored in Wikidata is machine-readable linked open data, and is published under a Creative Commons Zero license. We added references to the statements we contributed to Wikidata to published source materials so that others can quickly locate additional information. We demonstrate how free software and open standards can be leveraged to create visually appealing, interactive, information experiences which allow people to extend science communication to additional social spaces on the web. Images are an important component of scientific communication. Images draw human viewers in, and captivate interest. Science communication of the twenty-first century allows us to reconnect images with descriptive, technical, and administrative metadata in a web presentation, and to combine these images with structured statements in the web of linked data, backed by references to published sources. This application combines structured data from Wikidata, and images published in conformance to the IIIF specifications. This novel combination of conceptual and technical infrastructure allows us to explicitly connect these science stories to reference materials. © 2018 CEUR-WS. All rights reserved.</t>
  </si>
  <si>
    <t>International Image Interoperability Framework; Linked open data; Scholarly communication; Wikidata</t>
  </si>
  <si>
    <t>2-s2.0-85055351166</t>
  </si>
  <si>
    <t>Jiang, JY; Zhang, MY; Li, C; Bendersky, M; Golbandi, N; Najork, M</t>
  </si>
  <si>
    <t>Semantic Text Matching for Long-Form Documents</t>
  </si>
  <si>
    <t>WEB CONFERENCE 2019: PROCEEDINGS OF THE WORLD WIDE WEB CONFERENCE (WWW 2019)</t>
  </si>
  <si>
    <t>[Jiang, Jyun-Yu] Univ Calif Los Angeles, Dept Comp Sci, Los Angeles, CA 90024 USA; [Jiang, Jyun-Yu; Zhang, Mingyang; Li, Cheng; Bendersky, Michael; Golbandi, Nadav; Najork, Marc] Google Inc, Mountain View, CA USA</t>
  </si>
  <si>
    <t>Semantic text matching is one of the most important research problems in many domains, including, but not limited to, information retrieval, question answering, and recommendation. Among the different types of semantic text matching, long-document-to-long document text matching has many applications, but has rarely been studied. Most existing approaches for semantic text matching have limited success in this setting, due to their inability to capture and distill the main ideas and topics from long-form text. In this paper, we propose a novel Siamese multi-depth attention based hierarchical recurrent neural network (SMASH RNN) that learns the long-form semantics, and enables long-form document based semantic text matching. In addition to word information, SMASH RNN is using the document structure to improve the representation of long-form documents. Specifically, SMASH RNN synthesizes information from different document structure levels, including paragraphs, sentences, and words. An attention-based hierarchical RNN derives a representation for each document structure level. Then, the representations learned from the different levels are aggregated to learn a more comprehensive semantic representation of the entire document. For semantic text matching, a Siamese structure couples the representations of a pair of documents, and infers a probabilistic score as their similarity. We conduct an extensive empirical evaluation of SMASH RNN with three practical applications, including email attachment suggestion, related article recommendation, and citation recommendation. Experimental results on public data sets demonstrate that SMASH RNN significantly outperforms competitive baseline methods across various classification and ranking scenarios in the context of semantic matching of long-form documents.</t>
  </si>
  <si>
    <t>Semantic text matching; long documents; hierarchical document structures; attention mechanism; recurrent neural networks</t>
  </si>
  <si>
    <t>WOS:000483508400075</t>
  </si>
  <si>
    <t>Tymoshenko, K; Moschitti, A</t>
  </si>
  <si>
    <t>Shallow and Deep Syntactic/Semantic Structures for Passage Reranking in Question-Answering Systems</t>
  </si>
  <si>
    <t>ACM TRANSACTIONS ON INFORMATION SYSTEMS</t>
  </si>
  <si>
    <t>10.1145/3233772</t>
  </si>
  <si>
    <t>[Tymoshenko, Kateryna] Univ Trento, Via Sommarive 9, I-38123 Povo, Trento, Italy; [Moschitti, Alessandro] Amazon, 1240 Rosecrans Ave, Manhattan Beach, CA 90266 USA</t>
  </si>
  <si>
    <t>In this article, we extensively study the use of syntactic and semantic structures obtained with shallow and full syntactic parsers for answer passage reranking. We propose several dependency and constituent-based structures, also enriched with Linked Open Data (LD) knowledge to represent pairs of questions and answer passages. We encode such tree structures in learning-to-rank (L2R) algorithms using tree kernels, which can project them in tree substructure spaces, where each dimension represents a powerful syntactic/semantic feature. Additionally, since we define links between question and passage structures, our tree kernel spaces also include relational structural features. We carried out an extensive comparative experimentation of our models for automatic answer selection benchmarks on different TREC QA corpora as well as the newer Wikipedia-based dataset, namely WikiQA, which has been widely used to test sentence rerankers. The results consistently demonstrate that our structural semantic models achieve the state of the art in passage reranking. In particular, we derived the following important findings: (i) relational syntactic structures are essential to achieve superior results; (ii) models trained with dependency trees can outperform those trained with shallow trees, e.g., in case of sentence reranking; (iii) external knowledge automatically generated with focus and question classifiers is very effective; and (iv) the semantic information derived by LD and incorporated in syntactic structures can be used to replace the knowledge provided by the above-mentioned classifiers. This is a remarkable advantage as it enables our models to increase coverage and portability over new domains.</t>
  </si>
  <si>
    <t>Kernel methods; learning to rank; linked data; question answering; structural kernels</t>
  </si>
  <si>
    <t>WOS:000457519000008</t>
  </si>
  <si>
    <t>Zuiderwijk, A; Spiers, H</t>
  </si>
  <si>
    <t>Sharing and re-using open data: A case study of motivations in astrophysics</t>
  </si>
  <si>
    <t>10.1016/j.ijinfomgt.2019.05.024</t>
  </si>
  <si>
    <t>[Zuiderwijk, Anneke] Delft Univ Technol, Fac Technol Policy &amp; Management, Bldg 31,Jaffalaan 5, NL-2628 BX Delft, Netherlands; [Spiers, Helen] Univ Oxford, Dept Phys, Denys Wilkinson Bldg,Keble Rd, Oxford OX1 3RH, England</t>
  </si>
  <si>
    <t>Open data sharing and re-use is currently more common in some academic disciplines than others. Although each discipline has unique challenges and characteristics which can influence data sharing and re-use behavior, it may be possible to gain transferable insight from disciplines where these practices are more common. Several studies of the motivations underlying data sharing and re-use have been conducted, however these studies often remain at a high level of abstraction rather than providing in-depth insight about discipline-specific challenges and opportunities. This study sought to provide in-depth insight about the complex interaction of factors influencing motivations for sharing and re-using open research data within a single discipline, namely astrophysics. We focused on this discipline due to its well-developed tradition of free and open access to research data. Eight factors were found to influence researchers' motivations for sharing data openly, including the researcher's background, personal drivers, experience, legislation, regulation and policy, data characteristics, performance expectancy, usability, and collaboration. We identified six factors that influence researchers' motivations to re-use open research data, including the researcher's background, facilitating conditions, expected performance, social and affiliation factors, effort and experience. Finally, we discuss how data sharing and re-use can be encouraged within the context of astrophysics research, and we discuss how these insights may be transferred to disciplines with low rates of data sharing and re-use.</t>
  </si>
  <si>
    <t>Open data; Open science; Motivation; Astrophysics; Interview analysis; Qualitative research</t>
  </si>
  <si>
    <t>WOS:000489702000017</t>
  </si>
  <si>
    <t>Moon M.J.</t>
  </si>
  <si>
    <t>Shifting from Old Open Government to New Open Government: Four Critical Dimensions and Case Illustrations</t>
  </si>
  <si>
    <t>10.1080/15309576.2019.1691024</t>
  </si>
  <si>
    <t>Yonsei University, South Korea</t>
  </si>
  <si>
    <t>Entering the 2000s, the open government movement along with open data policy gradually has taken over NPM, a long-standing global government reform for more than two decades. Despite the distinctive characteristics of recent open government initiative, it is arguably considered to be an extension of the conventional open government movement for right-to-know represented by the Freedom of Information Act of 1966 in the U.S. However, we argue new open government is different from old open government in terms of four dimensions: policy focus, nature of information, primary value, and role of citizens. New open government initiatives have shifted their policy focus from simple right-to-know to open data; the nature of information from traditional paper-based forms of information to machine-readable and reusable data; primary values from transparency to citizen participation and networked collaborative governance; and role of citizens from passive informed and service recipients to active co-producers of public services and users of open data. These points are specifically illustrated in this paper with selected open government initiatives undertaken by the Korean government. © 2019, © 2019 Taylor &amp; Francis Group, LLC.</t>
  </si>
  <si>
    <t>open data; Open government; participation; right-to-know; transparency</t>
  </si>
  <si>
    <t>2-s2.0-85075179211</t>
  </si>
  <si>
    <t>Kobayashi, T; Kimura, F; Imai, T; Arai, K</t>
  </si>
  <si>
    <t>Smart Ambulance Approach Alarm System Using Smartphone</t>
  </si>
  <si>
    <t>IEICE TRANSACTIONS ON INFORMATION AND SYSTEMS</t>
  </si>
  <si>
    <t>E102D</t>
  </si>
  <si>
    <t>10.1587/transinf.2018OFL0003</t>
  </si>
  <si>
    <t>[Kobayashi, Toru; Kimura, Fukuyoshi; Imai, Tetsuo; Arai, Kenichi] Nagasaki Univ, Grad Sch Engn, Nagasaki 8528521, Japan</t>
  </si>
  <si>
    <t>In order to operate an ambulance efficiently, we developed a Smart Ambulance Approach Alarm System using smartphone, by notifying the approach of an ambulance to other vehicles on public roads. The position information of ambulances has not been opened in view of development costs and privacy protection. Therefore, our study opens the position information inexpensively by loading commodity smartphones, not special devices, into ambulances. The position information is made to be open as minimum necessary information by our developed cloud server application, considering dynamic state of other vehicles on public roads and privacy of ambulance service users. We tested the functional efficiency of this system by the demonstration experiment on public roads.</t>
  </si>
  <si>
    <t>IoT; ambulance; information of position; open data</t>
  </si>
  <si>
    <t>WOS:000484013400014</t>
  </si>
  <si>
    <t>Komninos N., Kakderi C., Panori A., Tsarchopoulos P.</t>
  </si>
  <si>
    <t>Smart City Planning from an Evolutionary Perspective</t>
  </si>
  <si>
    <t>10.1080/10630732.2018.1485368</t>
  </si>
  <si>
    <t>In the theory of urban development, the evolutionary perspective is becoming dominant. Cities are understood as complex systems shaped by bottom-up processes with outcomes that are hard to foresee and plan for. This perspective is strengthened by the current turn towards smart cities and the intensive use of digital technologies to optimize urban ecosystems. This paper extends the evolutionary thinking and emerging dynamics of cities to smart city planning. It is based on recent efforts for a smart city strategy in Thessaloniki that enhances the economic, environmental, and social sustainability of the city. Taking advantage of opportunities offered by the IBM Smarter Cities Challenge, the Rockefeller 100 Resilient Cities, the World Bank, and the EU Horizon 2020 Program, Thessaloniki shaped a strategy for an inclusive economy, resilient infrastructure, participatory governance, and open data. This process, however, does not have the usual features of planning. It reveals the complex dimension of smart city planning as a synthesis of technologies, user engagement, and windows of opportunity, which are fuzzy at the start of the planning process. The evolutionary features of cities, which until now were ascribed to the working of markets, are now shaping the institutional aspects of planning for smart cities. © 2018, © 2018 The Society of Urban Technology.</t>
  </si>
  <si>
    <t>evolutionary planning; intelligent cities; open data; participatory governance; resilience; Smart cities; smart city planning</t>
  </si>
  <si>
    <t>2-s2.0-85049954661</t>
  </si>
  <si>
    <t>Jouault C., Seta K., Hayashi Y.</t>
  </si>
  <si>
    <t>SOLS: An LOD based semantically enhanced open learning space supporting self-directed learning of history</t>
  </si>
  <si>
    <t>E100D</t>
  </si>
  <si>
    <t>10.1587/transinf.2016EDP7417</t>
  </si>
  <si>
    <t>Osaka Prefecture University, Sakai-shi, 599-8531, Japan</t>
  </si>
  <si>
    <t>The purpose of this research is to support learners in selfdirected learning on the Internet using automatically generated support using the current state of the semantic web. The main issue of creating meaningful content-dependent questions automatically is that it requires the machine to understand the concepts in the learning domain. The originality of this work is that it uses Linked Open Data (LOD) to enable meaningful content-dependent support in open learning space. Learners are supported by a learning environment, the Semantic Open Learning Space (SOLS). Learners use the system to build a concept map representing their knowledge. SOLS supports learners following the principle of inquiry-based learning. Learners that request help are provided with automatically generated questions that give them learning objectives. To verify whether the current system can support learners with fully automatically generated support, we evaluated the system with three objectives: judge whether the LOD based support was feasible and useful, whether the question support improved the development of historical considerations in the learners' mind and whether the engagement of learners was improved by the question support. The results showed that LOD based support was feasible. Learners felt that the support provided was useful and helped them learn. The question support succeeded in improving the development of learners' deep historical considerations. In addition, the engagement and interest in history of learners was improved by the questions. The results are meaningful because they show that LOD based question support can be a viable tool to support self-directed learning in open learning space. Copyright © 2017 The Institute of Electronics, Information and Communication Engineers.</t>
  </si>
  <si>
    <t>History learning; Linked open data; Question generation; Semantic open learning space</t>
  </si>
  <si>
    <t>2-s2.0-85030236836</t>
  </si>
  <si>
    <t>Owusu-Nimo, F; Mantey, J; Nyarko, KB; Appiah-Effah, E; Aubynn, A</t>
  </si>
  <si>
    <t>Spatial distribution patterns of illegal artisanal small scale gold mining (Galamsey) operations in Ghana: A focus on the Western Region</t>
  </si>
  <si>
    <t>e00534</t>
  </si>
  <si>
    <t>10.1016/j.heliyon.2018.e00534</t>
  </si>
  <si>
    <t>[Mantey, J.] Gold Fields Ghana Ltd, Environm Dept, POB 26, Tarkwa, Ghana; [Owusu-Nimo, F.; Nyarko, K. B.; Appiah-Effah, Eugene] KNUST, Civil Dept, Kumasi, Ghana; [Aubynn, A.] Ghana Minerals Commiss, Accra, Ghana</t>
  </si>
  <si>
    <t>Recently, there have been efforts by stakeholders to monitor illegal mining (galamsey) activities, foster their formalization and reclaim the many abandoned wastelands in Ghana. However, limited information exists on the locations, abundance, scope and scale of galamsey types, which hinders the development of effective policy response. This study attempts to map and analyze the distribution patterns, abundance, activity statuses and the extents of nine (9) galamsey types within eleven (11) Municipal and District Assemblies (MDAs) of Ghana's Western Region. It explores the utility of field-based survey, using the Open Data Kit (ODK) system, ArcGIS and Google Earth Imagery to map and visualize different galamsey types under a hostile working environment. A total of 911 galamsey sightings, of which 547 were found in clusters (corresponding to approximately 7106 individual operational units) and 364 in stand-alone mode. Overall, a total of 7470 individual galamsey operations were encountered in 312 different communities (towns and villages). Operationally, the Alluvial Washing Board, Mill-House and Chamfi were found to be the three most popular and practiced galamsey types. The three main galamsey hotspot districts (out of the 11) are the Tarkwa Nsuaem (294 sightings and 3648 individual galamsey sites), Amenfi East (223 sightings and 1397 individual galamsey sites) and Prestea Huni-Valley Districts (156 sightings and 1130 individual galamsey sites). In terms of their activity statuses, 199 abandoned operations (entailing 1855 individual operations), 664 active (entailing 5055 individuals operations) and 48 semi-active (comprising 560 individuals within clusters) galamsey operations were sighted at the time of the study. While galamsey is generally acknowledged to be widespread in Ghana, the results suggest a scale that probably surpasses any previous estimate or expectation. The findings will adequately inform the prioritization of reclamation efforts.</t>
  </si>
  <si>
    <t>Geography; Environmental science; Earth sciences</t>
  </si>
  <si>
    <t>WOS:000432032300010</t>
  </si>
  <si>
    <t>Ferre S.</t>
  </si>
  <si>
    <t>Squall2sparql: A Translator from controlled English to full SPARQL 1.1</t>
  </si>
  <si>
    <t>IRISA, Universite de Rennes 1, Campus de Beaulieu, Rennes cedex, 35042, France</t>
  </si>
  <si>
    <t>This paper reports on the participation of the system squall2sparql in the QALD-3 question answering challenge for DBpedia. squall2sparql is a translator from SQUALL, a controlled natural language for English, to SPARQL 1.1, a standard expressive query and update language for linked open data. It covers nearly all features of SPARQL 1.1, and is directly applicable to any SPARQL endpoint.</t>
  </si>
  <si>
    <t>2-s2.0-84922031801</t>
  </si>
  <si>
    <t>Purwandari B., Adawati I.R., Sandhyaduhita P.I., Solichah I.</t>
  </si>
  <si>
    <t>Strategies to improve quality of data dissemination website: A case study of the central bureau of statistics</t>
  </si>
  <si>
    <t>Proceedings of the 12th IADIS International Conference Information Systems 2019, IS 2019</t>
  </si>
  <si>
    <t>Faculty of Computer Science, Universitas Indonesia, Depok, 16424, Indonesia</t>
  </si>
  <si>
    <t>E-government facilitates the use of Information Technology to establish government public services. A common feature of e-government is a Website as public portal. One of prominent institutions in Indonesia, which is obliged to provide the Website is the Central Bureau of Statistics. However, a data requirement survey by the Central Bureau of Statistics in 2017 indicated a gap between user expectation and user satisfaction of the Website. Besides, an assessment by the Open Data Inventory (ODIN) indicated that the Website has not met the international Website quality criteria, especially data completeness and data openness measures. To address this problem, a research was conducted to investigate its shortcomings and propose strategies for improvement. The data were collected using questionnaires, which were grouped into the Importance Performance Analysis (IPA) matric quadrants. It was followed by literature studies and interviews with experts in statistical Website to propose improvement strategies. The priority of strategies was compiled using the Quality Functional Deployment (QFD). The results show that the Central Bureau of Statistics are required to optimize the Website code, redesign the Website layout, create statistical data forum, conduct statistical capacity building, and improve the data interoperability. Lesson learned from this research and its findings are potential to be adopted in other emerging economies, which strive to provide qualified data on e-government Websites to their citizens. © 2019 IADIS Press. All rights reserved.</t>
  </si>
  <si>
    <t>Importance Performance Analysis; Quality Functional Deployment; Website Quality</t>
  </si>
  <si>
    <t>2-s2.0-85073903506</t>
  </si>
  <si>
    <t>Herala, A; Kokkola, J; Kasurinen, J; Vanhala, E</t>
  </si>
  <si>
    <t>Strategy for Data: Open it or Hack it?</t>
  </si>
  <si>
    <t>JOURNAL OF THEORETICAL AND APPLIED ELECTRONIC COMMERCE RESEARCH</t>
  </si>
  <si>
    <t>10.4067/S0718-18762019000200104</t>
  </si>
  <si>
    <t>[Herala, Antti] Lappeenranta Univ Technol, Sch Business &amp; Management, Lappeenranta, Finland; [Kokkola, Juho] Aalto Univ, Sch Sci, Helsinki, Finland; [Kasurinen, Jussi] Southern Eastern Finland Univ Appl Sci, Dept Digital Econ, Kotka, Finland; [Vanhala, Erno] Univ Tampere, Dept IT Adm, Tampere, Finland</t>
  </si>
  <si>
    <t>The open data ventures can be summarized in a way that companies are reluctant to share their data with anyone, whereas governments open their data for citizens, institutions, and businesses as much as they can. However, this principle is changing, since there is added value in the digital information and datasets the companies possess and they are slowly understanding the value of crowdsourcing. In order to engage external experts, companies are reluctant to open their data, but they are interested in hosting hackathons. Hackathons are seen as a valuable direction to engage developers with private data. In this article, we observed and analyzed different industry cases for strategies and opinions on how and why organizations arrange hackathon events to extract information from their data, and how this relates to the popular open data movement. Our results indicate that hackathons offer more control and practical solutions over the fundamental open data approach. It would seem that hackathons provide better inroads for the companies to monetize their datasets and information assets, while open data could bring more visibility to the brand.</t>
  </si>
  <si>
    <t>Digital information; Hackathons; Open data; Case study; Business strategy; Product development; Information extraction</t>
  </si>
  <si>
    <t>WOS:000445612800004</t>
  </si>
  <si>
    <t>Manville G., Karakas F., Polkinghorne M., Petford N.</t>
  </si>
  <si>
    <t>Supporting open innovation with the use of a balanced scorecard approach: a study on deep smarts and effective knowledge transfer to SMEs</t>
  </si>
  <si>
    <t>10.1080/09537287.2019.1582093</t>
  </si>
  <si>
    <t>Norwich Business School, University of East Anglia, Norwich, United Kingdom; Bournemouth University Business School, Poole, United Kingdom; Office of the Vice Chancellor, Northampton University, Northampton, United Kingdom</t>
  </si>
  <si>
    <t>This study aims to develop the theory of knowledge management and organizational performance within a small and medium enterprise (SME) context using action research (AR) involving a higher education institution (HEI) and an SME. The vehicle for the knowledge exchange was Knowledge Transfer Partnerships (KTPs), the United Kingdom’s primary mechanism for delivering government funded knowledge transfer to small and medium enterprises (SMEs). KTPs facilitate knowledge exchange from HEIs to SMEs via the recruitment of a graduate plus an academic supervisor from the partnering HEI. The AR study was an award-winning KTP and the project deliverable included the implementation of a balanced scorecard for the SME to improve organizational performance. The transfer of knowledge was subsequently fed-back into the university in order to develop a performance framework for measuring the effectiveness of KTP research within the HEI in order to share knowledge and improve effective for other KTP projects. © 2019, © 2019 Informa UK Limited, trading as Taylor &amp; Francis Group.</t>
  </si>
  <si>
    <t>balanced scorecard; Knowledge transfer; open innovation; performance measurement; SME</t>
  </si>
  <si>
    <t>2-s2.0-85068202956</t>
  </si>
  <si>
    <t>Fung Y.-N., Choi T.-M., Liu R.</t>
  </si>
  <si>
    <t>Sustainable planning strategies in supply chain systems: proposal and applications with a real case study in fashion</t>
  </si>
  <si>
    <t>10.1080/09537287.2019.1695913</t>
  </si>
  <si>
    <t>Business Division, Institute of Textiles and Clothing, The Hong Kong Polytechnic University, Kowloon, Hong Kong</t>
  </si>
  <si>
    <t>Pollution generated by the fashion industry drives people to pay attention to fashion companies’ sustainability practice. This increase in attention has induced vast literature studying the related area. Since the fashion apparel supply chain is complicated which involves a lot of interrelated steps and decisions, how fashion companies can identify the demand in sustainable fashion and make the right decision in resource allocation throughout the supply chain becomes a critical issue. As a result, this paper examines how a fashion company can develop a successful sustainable planning strategy throughout the sustainable fashion supply chain. The sustainability attributes and the sustainable planning strategy mechanism are also discussed. Based on the institutional theory and resource-based theory, we first analyse the external pressure and internal motivations for companies to adopt a sustainable planning strategy in the fashion supply chain. We then identify the core stakeholders related to the sustainable planning strategy and propose how the decision-making theory can help develop the sustainable supply chain management mechanism. Next, we establish a sustainable planning strategy framework. Finally, via a case study with public data on the fashion giant brand Nike, we explore the application of our proposed sustainable planning strategy framework. The finding suggests that the strategic planning of fashion companies on sustainability can improve the performance of the stakeholders throughout the whole sustainable fashion supply chain. © 2019, © 2019 Informa UK Limited, trading as Taylor &amp; Francis Group.</t>
  </si>
  <si>
    <t>case study; fashion company; operations management theories; sustainable planning strategy; Sustainable supply chain management; triple bottom line</t>
  </si>
  <si>
    <t>2-s2.0-85076527884</t>
  </si>
  <si>
    <t>Jamieson D., Wilson R., Martin M.</t>
  </si>
  <si>
    <t>The (im)possibilities of open data?</t>
  </si>
  <si>
    <t>Public Money and Management</t>
  </si>
  <si>
    <t>10.1080/09540962.2019.1611240</t>
  </si>
  <si>
    <t>Newcastle Business School, Northumbria University, United Kingdom</t>
  </si>
  <si>
    <t>The perceived benefits and possibilities that the production, publication and consumption of Open Government Data (OGD) can provide to citizens and the economy are well documented. In the UK, this has resulted in the introduction of key legislation, such as the Freedom of Information Act 2010, and the Data Protection Act 2018. However, there is insufficient empirical knowledge and evidence to support the extent as to which the intended possibilities of OGD (transparency, releasing social and commercial value, and participation and engagement) have been realized. This article investigates these supposed possibilities and suggests that they may be impossibilities instead. IMPACT: Open government data has long been widely heralded as a mechanism to underpin policy-making, improve citizen engagement, and stimulate innovation. Despite the wealth of literature disputing these aspects individually, this article challenges the perceived benefits collectively against a backdrop of changing political climate and policy. The authors challenge three perceived benefits surrounding the production, consumption and publication of open government data and provide additional considerations that can be made to increase the efficiency and impact of open government data. © 2019, © 2019 Informa UK Limited, trading as Taylor &amp; Francis Group.</t>
  </si>
  <si>
    <t>Open data; Open Government Data; public policy</t>
  </si>
  <si>
    <t>2-s2.0-85066848964</t>
  </si>
  <si>
    <t>Wang, V; Shepherd, D; Button, M</t>
  </si>
  <si>
    <t>The barriers to the opening of government data in the UK: A view from the bottom</t>
  </si>
  <si>
    <t>INFORMATION POLITY</t>
  </si>
  <si>
    <t>10.3233/IP-180107</t>
  </si>
  <si>
    <t>[Wang, Victoria] Univ Portsmouth, Secur &amp; Cybercrime, Inst Criminal Justice Studies, Room 5-30,St Georges Bldg,141 High St, Portsmouth PO1 2HY, Hants, England; [Shepherd, David; Button, Mark] Univ Portsmouth, Inst Criminal Justice Studies, Portsmouth, Hants, England</t>
  </si>
  <si>
    <t>This paper explores some of the key barriers to Open Government Data (OGD) that responsible civil servants in the UK face as they try to comply with the UK-led OGD initiative. Empirically, we provide a quantitative analysis of the resources published on the government's central OGD portal, data.gov.uk, and a unique insight into the publishing of OGD in the UK based on 22 interviews with responsible individuals at the operational level of publishing OGD. Our findings reveal that while the barriers to open government information have been substantially reduced, the barriers to open government data persist. Even the most enthusiastic responsible individuals face considerable obstacles in publishing OGD. Further, a key barrier to OGD in the UK is its impression management strategy based on its informational rather than data orientation. Due to the UK's pioneering position in the OGD initiative, these findings are relevant to understanding and improving OGD programmes at local, national and international levels. The findings may subsequently lead to evidence-based strategies and policies.</t>
  </si>
  <si>
    <t>Open Government Data (OGD); UK government; benefit paradox; privacy; impression management</t>
  </si>
  <si>
    <t>WOS:000461462300005</t>
  </si>
  <si>
    <t>Veeckman, C; van der Graaf, S</t>
  </si>
  <si>
    <t>The City as Living Laboratory: Empowering Citizens with the Citadel Toolkit</t>
  </si>
  <si>
    <t>[Veeckman, Carina; van der Graaf, Shenja] Vrije Univ Brussel, Brussels, Belgium; [Veeckman, Carina] IMinds SMIT Res Grp, Brussels, Belgium; [van der Graaf, Shenja] IMinds SMIT, Commodificat &amp; City Digital Cities Cluster, Brussels, Belgium; [van der Graaf, Shenja] London Sch Econ &amp; Polit Sci, London, England; [van der Graaf, Shenja] MIT, Media Lab ID3, Cambridge, MA 02139 USA</t>
  </si>
  <si>
    <t>Lately, the concept of smart cities has been changing from a top-down and mostly technological-driven approach, towards a bottom-up process that facilitates participation and collaboration among city stakeholders. In this latter respect, the city is an ecosystem in which smart applications, open government data, and new modes of participation are fostering innovation. However, detailed analyses on how to manage bottom-up smart city initiatives, as well as descriptions of underlying challenges and barriers, are still scarce. Therefore, this article investigates four collaborative smart city initiatives in Europe to learn how cities can optimize citizen involvement in the context of public sector innovation. The analytical framework focuses on the different stakeholder roles in the ecosystem and the civic capacities to participate in the innovation process. The findings illustrate how more inclusive citizen involvement can be realized by providing different tools that align with the specific capacities and skills of the citizens. Furthermore, through specified workshop formats and peer learning, citizens lacking technical skills were also enabled to participate in the evolution of their cities, and to generate solutions from which both the city and everyday urban life can possibly benefit.</t>
  </si>
  <si>
    <t>living lab; smart city; toolkit; citizen involvement; open government data</t>
  </si>
  <si>
    <t>WOS:000362318700002</t>
  </si>
  <si>
    <t>Azzam A., Aryan P.R., Cecconi A., Di Ciccio C., Ekaputra F.J., Fernández J., Karampatakis S., Kiesling E., Musil A., Sabou M., Shadlau P., Thurner T.</t>
  </si>
  <si>
    <t>The CitySpin platform: A CPSS environment for city-wide infrastructures</t>
  </si>
  <si>
    <t>WU Vienna, Vienna, 1020, Austria; ISE Institute, TU Wien, Vienna, 1040, Austria; Semantic Web Company, Vienna, 1070, Austria; Wiener Stadtwerke Holding AG, Vienna, 1030, Austria</t>
  </si>
  <si>
    <t>Cyber-physical Social System (CPSS) are complex systems that span the boundaries of the cyber, physical and social spheres. They play an important role in a variety of domains ranging from industry to smart city applications. As such, these systems necessarily need to take into account, combine and make sense of heterogeneous data sources from legacy systems, from the physical layer and also the social groups that are part of/use the system. The collection, cleansing and integration of these data sources represents a major effort not only during the operation of the system, but also during its engineering and design. Indeed, while ongoing efforts are concerned primarily with the operation of such systems, limited focus has been put on supporting the engineering phase of CPSS. To address this shortcoming, within the CitySPIN project we aim to create a platform that supports stakeholders involved in the design of these systems especially in terms of support for data management. To that end, we develop methods and techniques based on Semantic Web and Linked Data technologies for the acquisition and integration of heterogeneous data from disparate structured, semi-structured and unstructured sources, including open data and social data. In this paper we present the overall system architecturewith a core focus on data acquisition and integration.We demon-strate our approach through a prototypical implementation of an adaptive planning use case for public transportation scheduling. Copyright © 2019 for this paper by its authors. Use permitted under Creative Commons License Attribution 4.0 International (CC BY 4.0).</t>
  </si>
  <si>
    <t>CPSS; Knowledge Graphs; Linked Data; Publict Transport; Smart City</t>
  </si>
  <si>
    <t>2-s2.0-85078204077</t>
  </si>
  <si>
    <t>Jäske M., Ertiö T.</t>
  </si>
  <si>
    <t>The democratic potential of civic applications</t>
  </si>
  <si>
    <t>10.3233/IP-180105</t>
  </si>
  <si>
    <t>Department of Philosophy Contemporary History and Political Science, University of Turku, Turku, FI-20014, Finland; Department of Social Research, University of Turku, Turku, Finland</t>
  </si>
  <si>
    <t>Recently, digital democratic applications have increased in presence and scope. This study clarifies how civic applications-bottom-up technologies that use open data to solve governance and policy challenges-can contribute to democratic governance. While civic applications claim to deepen democracy, systematic frameworks for assessing the democratic potential of civic apps are missing, because apps are often evaluated against technical criteria. This study introduces a framework for evaluating the democratic potential of civic apps, distinguishing six criteria: inclusiveness, deliberation, influence, publicity, mobilization, and knowledge production. The framework is applied to a case study of the Finnish DataDemo competition in 2014 by analyzing the institutional design features of six civic applications. It is argued that in terms of democratic governance, the greatest potential of civic apps lies in enhancing publicity and mobilization, while they should not be expected to increase inclusiveness or direct influence in decisions. Thus, our study contributes to understanding how civic applications can improve democracy in times of open data abundance. © 2019-IOS Press and the authors. All rights reserved.</t>
  </si>
  <si>
    <t>civic applications; civic engagement; Democratic governance; democratic innovations; open data contest</t>
  </si>
  <si>
    <t>2-s2.0-85063077481</t>
  </si>
  <si>
    <t>Kirstein F., Dutkowski S., Dittwald B., Hauswirth M.</t>
  </si>
  <si>
    <t>The European data portal: Scalable harvesting and management of linked open data</t>
  </si>
  <si>
    <t>Fraunhofer FOKUS, Berlin, Germany; Weizenbaum Institute for the Networked Society, Berlin, Germany; TU Berlin, Open Distributed Systems, Berlin, Germany</t>
  </si>
  <si>
    <t>The European Data Portal fosters the adoption and distribution of Linked Open Data by offering more than 130 million RDF triples. It applies DCAT-AP, the RDF vocabulary for public sector datasets in Europe. Many Open Data solutions do not satisfactorily support this metadata specification. To address this problem, we designed and implemented a novel platform for harvesting and managing native DCAT-AP-compliant RDF. Our approach uses a triplestore as main database and applies state-of-the-art development and deployment patterns to ensure performance and scalability. Copyright © 2019 for this paper by its authors.</t>
  </si>
  <si>
    <t>DCAT-AP; Open data; Scalability</t>
  </si>
  <si>
    <t>2-s2.0-85073231645</t>
  </si>
  <si>
    <t>Aloia N., Concordia C., Meghini C.</t>
  </si>
  <si>
    <t>The Europeana Linked Open Data Pilot server</t>
  </si>
  <si>
    <t>354 CCIS</t>
  </si>
  <si>
    <t>10.1007/978-3-642-35834-0_24</t>
  </si>
  <si>
    <t>Istituto di Scienza e Tecnologie dell'Informazione, National Research Council, Pisa, Italy</t>
  </si>
  <si>
    <t>The Linked Data is a set of principles and technologies providing a publishing paradigm for sharing and reusing RDF data on the Web. The Linked Data Cloud is expanding at a very high speed since 2007, when the Linked Data Project was launched. Europeana, the European Digital Library, subscribes to the view of a web of data, and the distribution of cultural heritage data is one of the main objectives established by the Europeana Strategic Plan. The paper illustrates how Europeana publishes Linked Data, with focus on the technological approach adopted. © 2013 Springer-Verlag.</t>
  </si>
  <si>
    <t>Europeana; Linked Data; Linked Data Server</t>
  </si>
  <si>
    <t>2-s2.0-84873861225</t>
  </si>
  <si>
    <t>Domingue, J; Third, A; Ramachandran, M</t>
  </si>
  <si>
    <t>The FAIR TRADE Framework for Assessing Decentralised Data Solutions</t>
  </si>
  <si>
    <t>10.1145/3308560.3317076</t>
  </si>
  <si>
    <t>[Domingue, John; Third, Allan; Ramachandran, Manoharan] Open Univ, Knowledge Media Inst, Milton Keynes MK7 6AA, Bucks, England</t>
  </si>
  <si>
    <t>Decentralised data solutions bring their own sets of capabilities, requirements and issues not necessarily present in centralised solutions. In order to compare the properties of different approaches or tools for management of decentralised data, it is important to have a common evaluation framework. We present a set of dimensions relevant to data management in decentralised contexts and use them to define principles extending the FAIR framework, initially developed for open research data. By characterising a range of different data solutions or approaches by how TRusted, Autonomous, Distributed and dEcentralised, in addition to how Findable, Accessible, Interoperable and Reusable, they are, we show that our FAIR TRADE framework is useful for describing and evaluating the management of decentralised data solutions, and aim to contribute to the development of best practice in a developing field.</t>
  </si>
  <si>
    <t>Distributed Data; Evaluation; Open Data; Semantic Blockchain</t>
  </si>
  <si>
    <t>WOS:000474353100130</t>
  </si>
  <si>
    <t>Kiryakov A., Bishop B., Ognyanoff D., Peikov I., Tashev Z., Velkov R.</t>
  </si>
  <si>
    <t>The features of BigOWLIM that enabled the BBC's World Cup website</t>
  </si>
  <si>
    <t>Ontotext AD, 135 Tsarigradsko Chaussee, Sofia 1784, Bulgaria</t>
  </si>
  <si>
    <t>Semantic repositories - RDF databases with inferencer and query answering engine - are set to become a cornerstone of the Semantic Web (and Linked Open Data) due to their ability to store and reason with the massive quantities of data involved. In this paper, we describe the features of BigOWLIM that have allowed it to penetrate into the commercial sector, focusing on one particular use-case, that being its use in the BBC's World Cup website.</t>
  </si>
  <si>
    <t>Database; OWL; RDF; SPARQL; Triple store</t>
  </si>
  <si>
    <t>2-s2.0-84888879166</t>
  </si>
  <si>
    <t>Haider, J; Sundin, O</t>
  </si>
  <si>
    <t>The fragmentation of facts and infrastructural meaning-making: new demands on information literacy</t>
  </si>
  <si>
    <t>INFORMATION RESEARCH-AN INTERNATIONAL ELECTRONIC JOURNAL</t>
  </si>
  <si>
    <t>[Haider, Jutta; Sundin, Olof] Lund Univ, Dept Arts &amp; Cultural Sci, Informat Studies, Lund, Sweden; [Sundin, Olof] Univ Boras, Boras, Sweden</t>
  </si>
  <si>
    <t>Introduction. This paper presents a theory-driven discussion on the role of facts in society, couched between a brief historical overview and a discussion of the contemporary situation, exemplified in particular by openly available web-based fact services. Implications for the conceptualisation of information literacy - and in particular information literacy in relation to today's dominant algorithmic information infrastructure - are considered throughout. Method. This is a conceptual paper where theoretical reasoning is accompanied by examples from a small empirical material. This material consists of the use and observation of three web-based fact services as well as expert interviews with three producers and one user of one of the services. In particular Hannah Arendt's essay "Truth and politics" is drawn on to contextualise and understand the role of facts in society. Results. The web-based fact services investigated here facilitate and describe the creation of facts based on open data in a rather traditional way, i.e. by providing references and pointing to sources. However, the established facts are then inserted into today's networked information landscape, which is an arena for competing knowledge claims working according to the market's principles of popularity, and this leads to conflicting situations and poses new demands on information literacy. **Conclusions.**This paper suggests the need for a view of information literacy that accounts for infrastructural meaning-making at the same time as it enables the political dimensions of the way in which facts and factual information are created and valued in contemporary society to be taken seriously.</t>
  </si>
  <si>
    <t>Article; Proceedings Paper</t>
  </si>
  <si>
    <t>WOS:000508204300029</t>
  </si>
  <si>
    <t>Frank M.T., Zander S.</t>
  </si>
  <si>
    <t>The linked data wiki: Leveraging organizational knowledge bases with linked open data</t>
  </si>
  <si>
    <t>10.1007/978-3-030-15640-4_15</t>
  </si>
  <si>
    <t>FZI Research Center for Information Technology, Haid-und-Neu-Str. 10-14, Karlsruhe, Germany; Fachbereich Informatik, Hochschule Darmstadt, Darmstadt, Germany</t>
  </si>
  <si>
    <t>Building meaningful knowledge bases for organizations like enterprises, NGOs or civil services is still a labor intensive and therefore expensive work, although semantic wiki approaches are already adopted in organizational contexts and corporate environments. One reason is that exploiting knowledge from external sources like other organizational knowledge bases or Linked Open Data as well as sharing knowledge in a meaningful way is difficult due to the lack of a common and shared schema definition. Therefore, redundant work has to be carried out for each new context. To overcome this issue, we introduce Linked Data Wiki, an approach that combines the power of Linked Open Vocabularies and -Data with established organizational semantic wiki systems for knowledge management in order to leverage the knowledge represented in organizational knowledge bases with Linked Open Data. Our approach includes a recommendation system to link concepts of an organizational context to openly published concepts and extract statements from that concepts that leverage the concept definition within the organizational context. The inclusion of potentially uncertain, incomplete, inconsistent or redundant public statements within an organization’s knowledge base poses the challenge of interpreting such data correctly within the respective context. © Springer Nature Switzerland AG 2019.</t>
  </si>
  <si>
    <t>2-s2.0-85063981290</t>
  </si>
  <si>
    <t>Martin M., Kaltenböck M., Nagy H., Auer S.</t>
  </si>
  <si>
    <t>The open government data stakeholder survey</t>
  </si>
  <si>
    <t>Universität Leipzig, Institut für Informatik, AKSW, Postfach 100920, D-04009 Leipzig, Germany; Semantic Web Company GmbH, Lerchenfelder Gürtel 43, A-1160 Wien, Austria</t>
  </si>
  <si>
    <t>This paper describes the results of the LOD2 Open Government Data Stakeholder Survey 2010 (OGD Stakeholder Survey). The objective of the survey was to involve as many relevant stakeholders as possible in the 27 European Union countries in an online questionnaire and ask them about their needs and requirements in the area of open data as well as for the publicdata.eu portal. The main areas of the survey have been questions about Open Government Data itself, questions about data, about the usage of data, questions about the requirements for a centralised data catalogue as well as questions about the participants themselves. The goal of the OGD Stakeholder Survey has been to reach a broad audience of the main stakeholders of open data: citizens, public administration, politics and industry. In the course of the survey that was open for 5 weeks from November 2010 to December 2010 in total 329 participants completed the survey. The results have been published in April 2011 in the form of HTML and PDF, the raw data in CSV. In addition to these publication formats (HTML, PDF, CSV) we published the data also as Linked Data using various vocabularies and tools.</t>
  </si>
  <si>
    <t>2-s2.0-84890668933</t>
  </si>
  <si>
    <t>Luzi D., Ruggieri R., Pisacane L.</t>
  </si>
  <si>
    <t>The OpenUP Pilot on Research Data Sharing, Validation and Dissemination in Social Sciences</t>
  </si>
  <si>
    <t>10.1007/978-3-030-11226-4_20</t>
  </si>
  <si>
    <t>Institute for Research on Population and Social Policies, National Research Council, Rome, Italy</t>
  </si>
  <si>
    <t>The paper presents the results of a pilot carried out within the European project OpenUp (Opening up new methods, indicators and tools for peer review, dissemination of research results and impact measurement). Aim of the pilot is to investigate the applicability of peer review and/or Open Peer Review (OPR) to datasets in disciplines related to Social sciences. Main emphasis is given to the characteristic and features of data sharing and validation in this heterogeneous scientific field, thus providing the basis for the selection of the community chosen for the pilot. Indications emerging from the analysis of the interviews carried out in the pilot can drive the adoption of data quality assessment, and hence peer review, as well as provide some principles that can incentivize other scientific communities to share their research data. © Springer Nature Switzerland AG 2019.</t>
  </si>
  <si>
    <t>Data quality; Open data; Open dataset review and validation; Open Peer Review (OPR); Social sciences</t>
  </si>
  <si>
    <t>2-s2.0-85060756124</t>
  </si>
  <si>
    <t>Meng A., DiSalvo C., Tsui L., Best M.</t>
  </si>
  <si>
    <t>The social impact of open government data in Hong Kong: Umbrella Movement protests and adversarial politics</t>
  </si>
  <si>
    <t>10.1080/01972243.2019.1613464</t>
  </si>
  <si>
    <t>Georgia Institute of Technology, College of Computing, Atlanta, GA, United States; School of Literature, Communication, and Culture, Georgia Institute of Technology, Atlanta, GA, United States; School of Journalism and Communication, Chinese University of Hong Kong, Shatin, Hong Kong; Institute of Society and Computing, United Nations University, Macau</t>
  </si>
  <si>
    <t>While there has been much anticipation that open government data (OGD) would increase the inclusion of marginalized groups in government decision-making processes, researchers have found little evidence of it. Such findings or lack of findings of social impact have led researchers to call for critical review of present notions of OGD’s impact and also for better theoretical frameworks. In response to these calls, we develop a theoretical framework based on an ethnographic study of civic use of OGD in Hong Kong. We argue that constrained by the deliberative democracy models that focus on existing mechanisms of political participation, researchers have tended to overlook the use of OGD for protests, contestation, and other expressions of adversarial politics, which also produce a use of OGD for social impacts. © 2019, © 2019 The Author(s). Published with license by Taylor &amp; Francis Group, LLC.</t>
  </si>
  <si>
    <t>adversarial politics; contestation; data intermediaries; deliberative democracy; Open government data; participatory democracy; social impact</t>
  </si>
  <si>
    <t>2-s2.0-85066908869</t>
  </si>
  <si>
    <t>Miao F., Fan W., Yang W., Xie Y.</t>
  </si>
  <si>
    <t>The study of data-oriented and ownership-based security architecture in open internet environment</t>
  </si>
  <si>
    <t>10.1145/3309074.3309093</t>
  </si>
  <si>
    <t>Big Data Research Institute, Chengdu University, Chengdu, Sichuan, China; Big Data Research Institute, Chengdu University, Chengdu, Sichuan, China; Cyber Security College, Chengdu University of Technology, Chengdu, Sichuan, 610059, China; Geophysics College, Chengdu University of Technology, Chengdu, Sichuan, 610059, China</t>
  </si>
  <si>
    <t>DOSA (Data-Oriented Security Architecture, or Data Ownership-based Security Architecture) is an architecture for data protection and application in an open Internet environment. DOSA combines data with ownership by using digital certification authentication (CA) and public key infrastructure (PKI). The DOSA is simply described as one body with two wings. The one body is that the data must be combined with ownership. The one wing is that the data should be innately registered. Another wing is that the data should be innately encrypted with the data owner’s public key. To share data and make data applicable, DOSA also establishes the authorization of data ownership for data sharing, the recording of data operation for data history tracing, the data behaviour analysis for the discovery of illegal use of data, and the data usage statistics for the assessment of data value, etc. Therefore, data can be securely shared and used in an open environment with ownership authorization. At the same time, data ownership is clarified; the interests of the data owner can be guaranteed. © 2019 Association for Computing Machinery.</t>
  </si>
  <si>
    <t>Data ownership; Data-oriented security architecture; DOSA</t>
  </si>
  <si>
    <t>2-s2.0-85064746414</t>
  </si>
  <si>
    <t>The Sustainable Value of Open Government Data</t>
  </si>
  <si>
    <t>JOURNAL OF THE ASSOCIATION FOR INFORMATION SYSTEMS</t>
  </si>
  <si>
    <t>10.17705/1jais.00549</t>
  </si>
  <si>
    <t>[Jetzek, Thorhildur] Copenhagen Business Sch, Frederiksberg, Denmark; [Avital, Michel] Copenhagen Business Sch, Digitalizat, Frederiksberg, Denmark; [Bjorn-Andersen, Niels] Copenhagen Business Sch, Business IT, Frederiksberg, Denmark</t>
  </si>
  <si>
    <t>Building on the promise of open data, government agencies support a continuously growing number of open data initiatives that are driven mainly by expectations of unprecedented value generation from an underutilized resource. Although data, in general, have undoubtedly become an essential resource for the economy, it has remained largely unclear how, or even whether, open data repositories generate any significant value. We addressed this void with a study that examines how sustainable value is generated from open data. Subsequently, we developed a model that explains how open data generate sustainable value through two underlying mechanisms. The first, the information sharing mechanism, explicates how open data are beneficial to forging informational content that creates value for society through increased transparency and improved decision-making. The second, the market mechanism, explicates how open data are beneficial as a resource in products and services offered on the market, as well as how open data are used to make processes more efficient or to satisfy previously unmet needs. We tested and validated the model using PLS with secondary quantitative data from 76 countries. The study provides empirical support to the conjecture that openness of data as well as the digital governance and digital infrastructure in a country have a positive effect on the country's level of sustainable value. Overall, the study provides empirical evidence in favor of nurturing open data culture and insights about the conditions that support turning it into sustainable value for the benefit of citizens, business organizations, and society at large.</t>
  </si>
  <si>
    <t>Open data; Government Data; Sustainable Value; Information Sharing Mechanisms; Market Mechanisms</t>
  </si>
  <si>
    <t>WOS:000499151700002</t>
  </si>
  <si>
    <t>Luna-Reyes L.F., Najafabadi M.M.</t>
  </si>
  <si>
    <t>The US open data initiative: The road ahead</t>
  </si>
  <si>
    <t>10.3233/IP-180106</t>
  </si>
  <si>
    <t>Rockefeller College of Public Affairs and Policy, University at Albany, 135 Western Avenue, Albany, NY  12222, United States; PhD Program in Information Science, University at Albany, Albany, NY  12222, United States</t>
  </si>
  <si>
    <t>The last decade as witnessed the development of Open Government Data programs with the promise of improved transparency, accountability and innovation. Capitalizing on those benefits translates into the development of better public policy and the promotion of economic development. Research in the domain has emphasized on technical issues, and we still lack a clear understanding of the main conditions to promote successful Open Government Data programs. Using the experience of the US Federal Government, including projects in 5 federal agencies, we contribute to the literature by stressing the importance of OGD policies, stakeholder communities and data management practices. Future research should focus on the understanding on governance and leadership models that enable effective implementation of the programs and engagement with relevant stakeholders and domain specific communities. © 2019 IOS Press and the authors. All rights reserved.</t>
  </si>
  <si>
    <t>case studies; information policy; Open government data</t>
  </si>
  <si>
    <t>2-s2.0-85066937596</t>
  </si>
  <si>
    <t>Clarke A., Craft J.</t>
  </si>
  <si>
    <t>The vestiges and vanguards of policy design in a digital context</t>
  </si>
  <si>
    <t>Canadian Public Administration</t>
  </si>
  <si>
    <t>10.1111/capa.12228</t>
  </si>
  <si>
    <t>This article explores the opportunities, challenges and expectations that the digital context of design and new digital era policy instruments, such as open data, big data, robotics and crowdsourcing, present to policy designers operating in today's governments. Adopting an instruments perspective, the article identifies four characteristics of digital era policy design before detailing three issues that must be addressed to ascertain the promise and pitfalls of digital era policy design. First, we argue that scholars and practitioners alike must investigate how traditional constraints on the ideal of rational, evidence-driven policy design—long acknowledged in the “analogue design” literature—will fade or be exacerbated in the digital age. The article next confronts the reality that new digital designs and instruments will rarely emerge in a policy vacuum, but rather will be layered onto existing policy designs and complex policy mixes with sticky legacies that will be more or less amenable to digital design approaches. Finally, the article argues that while scholars and practitioners have been quick to presume that the digital age will foster a more collaborative model of state-to-non-state cooperation, digital era policy design may ultimately marginalize or eliminate citizens altogether from the design process, raising important questions about the as of yet little understood democratic implications of digital era policy design. © The Institute of Public Administration of Canada/L'Institut d'administration publique du Canada 2017</t>
  </si>
  <si>
    <t>2-s2.0-85035112178</t>
  </si>
  <si>
    <t>Mosconi, G; Li, QY; Randall, D; Karasti, H; Tolmie, P; Barutzky, J; Korn, M; Pipek, V</t>
  </si>
  <si>
    <t>Three Gaps in Opening Science</t>
  </si>
  <si>
    <t>COMPUTER SUPPORTED COOPERATIVE WORK-THE JOURNAL OF COLLABORATIVE COMPUTING AND WORK PRACTICES</t>
  </si>
  <si>
    <t>10.1007/s10606-019-09354-z</t>
  </si>
  <si>
    <t>[Mosconi, Gaia] Univ Siegen, Siegen, Germany</t>
  </si>
  <si>
    <t>The Open Science (OS) agenda has potentially massive cultural, organizational and infrastructural consequences. Ambitions for OS-driven policies have proliferated, within which researchers are expected to publish their scientific data. Significant research has been devoted to studying the issues associated with managing Open Research Data. Digital curation, as it is typically known, seeks to assess data management issues to ensure its long-term value and encourage secondary use. Hitherto, relatively little interest has been shown in examining the immense gap that exists between the OS grand vision and researchers' actual data practices. Our specific contribution is to examine research data practices before systematic attempts at curation are made. We suggest that interdisciplinary ethnographically-driven contexts offer a perspicuous opportunity to understand the Data Curation and Research Data Management issues that can problematize uptake. These relate to obvious discrepancies between Open Research Data policies and subject-specific research practices and needs. Not least, it opens up questions about how data is constituted in different disciplinary and interdisciplinary contexts. We present a detailed empirical account of interdisciplinary ethnographically-driven research contexts in order to clarify critical aspects of the OS agenda and how to realize its benefits, highlighting three gaps: between policy and practice, in knowledge, and in tool use and development.</t>
  </si>
  <si>
    <t>Open Science; Open research Data; Digital curation; Research Data management; Collaborative research practices; Research Data practices; Open Data policy; Ethnographic approach</t>
  </si>
  <si>
    <t>WOS:000473162800015</t>
  </si>
  <si>
    <t>Toward a user-centered approach to enhance Data discoverability on Open Government Data portals</t>
  </si>
  <si>
    <t>2019 3rd International Conference on Intelligent Computing in Data Sciences, ICDS 2019</t>
  </si>
  <si>
    <t>10.1109/ICDS47004.2019.8942309</t>
  </si>
  <si>
    <t>Mohammed V University Rabat, Mohamadia School of Engineers, Rabat, Morocco</t>
  </si>
  <si>
    <t>Governments started adopting Open Government Data (OGD) initiatives by publishing their government data on national portals. The main benefit of creating such portals is to fuel OGD reusability by facilitating the discovery and reuse of existing data sets by different actors. However, the number of available OGD datasets has increased significantly with pressure being put on government agencies to publish their data. This makes the task of discovering relevant datasets difficult and time-consuming and hinder consequently the reuse of OGD. Therefore, reinforcing OGD portals with tools to improve data discoverability by proposing relevant content to the user's needs can improve the reuse of OGD. For this purpose, we propose, in this paper, an approach to enhance data discoverability on OGD portals. Our approach aims to guide the user in a personalized way to interesting and useful information to proposing relevant datasets tailored to its interests. © 2019 IEEE.</t>
  </si>
  <si>
    <t>Discoverability; Open Government Data; Recommendation</t>
  </si>
  <si>
    <t>2-s2.0-85078297638</t>
  </si>
  <si>
    <t>Yang H.-C., Lin C.S., Yu P.-H.</t>
  </si>
  <si>
    <t>Toward automatic assessment of the categorization structure of open data portals</t>
  </si>
  <si>
    <t>10.1007/978-3-662-48319-0_30</t>
  </si>
  <si>
    <t>Governments worldwide have been releasing their owned data recently for public usage and arising lots of novel applications and services. Issues on open data were also intensively discussed from researchers and practitioners. One of the key issues in adopting open data is the accessibility of the data, which are generally collectively provided in open data portals. Open data portals categorize open datasets according to their domains, providers, formats, and other properties for better accessibility of the data. However, these portals did not follow a conforming standard in establishing their categorization structures. In this work, we try to assess the goodness of categorization structures of open data portals automatically by investigating the coherence of the datasets in the same category. The detailed methodology is described but preliminary experiments on Taiwan’s open data portals are still undergoing. © Springer-Verlag Berlin Heidelberg 2015.</t>
  </si>
  <si>
    <t>Categorization structure; Open data; Open data portal; Quality assessment</t>
  </si>
  <si>
    <t>2-s2.0-84946058399</t>
  </si>
  <si>
    <t>Correa, AS; de Souza, RM; da Silva, FSC</t>
  </si>
  <si>
    <t>Towards an automated method to assess data portals in the deep web</t>
  </si>
  <si>
    <t>10.1016/j.giq.2019.03.004</t>
  </si>
  <si>
    <t>[Correa, Andreiwid Sheffer; de Souza, Raul Mendes] Fed Inst Educ Sci &amp; Technol Sao Paulo IFSP, Rodovia Pedro I SP 65,Km 143,6, BR-13069901 Campinas, SP, Brazil; [Correa, Andreiwid Sheffer; Correa da Silva, Flavio Soares] Univ Sao Paulo, Inst Math &amp; Stat, Sao Paulo, Brazil</t>
  </si>
  <si>
    <t>The rising number of data portals has been increasing demand for new techniques to assess data openness in an automated manner. Some methods have emerged that presuppose well-organized data catalogs, the availability of API interfaces and natively exposed metadata. However, many data portals, particularly those of local governments, appear to be misimplemented and developed with the classic website model in mind, which provides access to data only through user interaction with web forms. Data in such portals resides in the hidden part of the web, as it is dynamically produced only in response to direct requests. This paper proposes an automated method for assessing government-related data in the deep web on the basis of compliance with open data principles and requirements. To validate our method, we apply it in an experiment using the government websites of the 27 Brazilian capitals. The method is fully carried out for 22 of the capitals' websites, resulting in the analysis of 5.6 million government web pages. The results indicate that the keyword search approach utilized in the method, along with the checking of web pages for multifield web forms, is effective for identifying deep web data sources, as 1.5% of web pages with potential government data that are analyzed are found to contain data stored in the deep web. This work contributes to the development of a novel method that allows for the continuous checking and identification of government data from surface web data portals. In addition, this method can be scaled and repeated to assure the widest possible content coverage.</t>
  </si>
  <si>
    <t>Deep web; Data portals; Assessment; Open government data; Benchmarking</t>
  </si>
  <si>
    <t>WOS:000481562200003</t>
  </si>
  <si>
    <t>Towards emergency vehicle routing using Geolinked Open Data: The case study of the Municipality of Catania</t>
  </si>
  <si>
    <t>National Research Council (CNR), Institute of Cognitive Sciences and Technologies, Semantic Technology Laboratory, Italy; Department of Computer Science, University of Bologna, Italy; LIPN, University Paris 13, UMR CNRS, Sorbone Cité, France</t>
  </si>
  <si>
    <t>Linked Open Data (LOD) has gained significant momentum over the past years as a best practice of promoting the sharing and publication of structured data on the semantic Web. Currently LOD is reaching significant adoption also in Public Administrations (PAs), where it is often required to be connected to existing platforms, such as GIS-based data management systems. Bearing on previous experience with the pioneering data.cnr.it, through Semantic Scout, as well as the Agency for Digital Italy recommendations for LOD in Italian PA, we are working on the extraction, publication, and exploitation of data from the Geographic Information System of the Municipality of Catania, referred to as SIT ("Sistema Informativo Territoriale"). The goal is to boost the metropolis towards the route of a modern Smart City by providing prototype integrated solutions supporting transport, public health, urban decor, and social services, to improve urban life. In particular a mobile application focused on real-time road traffic and public transport management is currently under development to support sustainable mobility and, especially, to aid the response to urban emergencies, from small accidents to more serious disasters. This paper describes the results and lessons learnt from the first work campaign, aiming at analyzing, reengineering, linking, and formalizing the Shape-based geo-data from the SIT.</t>
  </si>
  <si>
    <t>Emergency vehicle routing; Geo-Linked open data applications; Linked egovernment data extraction and publication; Sustainable mobility</t>
  </si>
  <si>
    <t>2-s2.0-84926314925</t>
  </si>
  <si>
    <t>Feeney M.K., Fusi F., Camarena L., Zhang F.</t>
  </si>
  <si>
    <t>Towards more digital cities? Change in technology use and perceptions across small and medium-sized US cities</t>
  </si>
  <si>
    <t>10.1080/03003930.2019.1690993</t>
  </si>
  <si>
    <t>Center for Science, Technology and Environmental Policy Studies, School of Public Affairs, Arizona State University, Phoenix, AZ, United States; Department of Public Administration, University of Illinois at Chicago, Chicago, IL, United States</t>
  </si>
  <si>
    <t>There is continuous pressure on public managers to adopt information and communication technologies (ICTs) to transform the way cities work. E-government research provides insights on the institutional, organisational, and individual factors that shape technology adoption and use. Yet most studies on small and medium sized cities use cross-sectional data or rely on small samples. We lack a systematic understanding of how technology use in smaller cities has changed over time and where these cities are lagging. Drawing from a multi-year, multi-method national study of city government technology use, we describe advancements and gaps in the enactment of a range of technologies, from social media to open data portals, and explore variation across city population, department type, and manager age. Our findings show that smaller cities still lag in the adoption of key features while local government managers are more inclined to adopt and positively perceive social media than traditional ICTs. © 2019, © 2019 Informa UK Limited, trading as Taylor &amp; Francis Group.</t>
  </si>
  <si>
    <t>E-government; local government; open government; social media; Twitter</t>
  </si>
  <si>
    <t>2-s2.0-85075392811</t>
  </si>
  <si>
    <t>Ekaputra F.J., Novak N.M., Kiesling E., Aryan P.R., Do B.-L., Trinh T.-D., Tjoa A.M.</t>
  </si>
  <si>
    <t>Towards open data mashups for data journalism</t>
  </si>
  <si>
    <t>Institute of Software Technology and Information Systems, TU Wien, Austria</t>
  </si>
  <si>
    <t>In line with a broad social and political movement in recent years, public and private sector actors have started to open up their data and to publish it on various portals. However, the actual use of the available open data sets is still rather limited in many sectors. Consequently, the potentials of available open data sets are not fully realized, which may discourage open data publishers. To encourage a broader adoption of open data and to contribute towards making democratic processes more transparent, critical data journalism is essential. In this demo paper, we propose an approach called Open Data Mashups for Data Journalism (ODMOJO) that aims to bridge open data publishers and their consumers, i.e., journalists and society at large, with Linked Data technologies. Specifically, our approach will facilitate the access, reuse, and integration of open data for General Data Journalism. We plan to evaluate our approach with potential journalism partners as well as open data publishers in Austria, to foster further adoption and utilization of open data through data journalism and Linked Data technologies. � 2018 CEUR-WS. All rights reserved.</t>
  </si>
  <si>
    <t>Data Journalism; Linked Data Mashup; Open Data</t>
  </si>
  <si>
    <t>2-s2.0-85045945245</t>
  </si>
  <si>
    <t>Subramanian A., Garg A., Poddar O., Srinivasa S.</t>
  </si>
  <si>
    <t>Towards semantically aggregating indian open government data from data.gov.in</t>
  </si>
  <si>
    <t>International Institute of Information Technology, 26/C, Hosur Rd, Electronics City Phase 1, Electronic City, Bengaluru, Karnataka, 560100, India</t>
  </si>
  <si>
    <t>Knowledge representation of "open data" involves aggregation of disparate information in a semantically meaningful context. This task is challenging as such datasets are arbitrarily structured and fragmented with no overarching contextual framework in which the datasets are uploaded. The utility of such datasets is determined by the "context" in which they are presented and the same dataset can be viewed and consumed in various contexts depending on the consumer. We present open data from data.gov.in in 'Many Worlds on a Frame (MWF)' - a framework where knowledge is organized within one or more thematic worlds each of which in turn relate to one another to form the global knowledge frame.</t>
  </si>
  <si>
    <t>Knowledge aggregation; Linked open data cloud; Open government data; Semantic integration</t>
  </si>
  <si>
    <t>2-s2.0-85033496937</t>
  </si>
  <si>
    <t>Bezyazeekov P., Bychkov I., Budnev N., Chernykh D., Kazarina Y., Kostunin D., Kryukov A., Monkhoev R., Shigarov A., Shipilov D.</t>
  </si>
  <si>
    <t>Towards the Baikal open laboratory in astroparticle physics</t>
  </si>
  <si>
    <t>Applied Physics Institute, Irkutsk State University, Irkutsk, Russian Federation; Matrosov Institute for System Dynamics and Control Theory, Siberian Branch of Russian Academy of Sciences, Irkutsk, Russian Federation; DESY, Zeuthen, Germany; Lomonosov Moscow State University, Skobeltsyn Institute of Nuclear Physics, Moscow, Russian Federation</t>
  </si>
  <si>
    <t>The open science framework defined in the German-Russian Astroparticle Data Life Cycle Initiative (GRADLCI) has triggered educational and outreach activities at the Irkutsk State University (ISU), which is actively participated in the two major astroparticle facilities in the region: TAIGA observatory and Baikal-GVD neutrino telescope. We describe the ideas grew out of this unique environment and propose a new open science laboratory based on education and outreach as well as on the development and testing new methods and techniques for the multimessenger astronomy. © 2019 CEUR-WS. All rights reserved.</t>
  </si>
  <si>
    <t>Astroparticle physics; Astroparticle.online; Baikal-GVD neutrino telescope; Deep learning; Multimessenger astronomy; Open data; Open software; TAIGA observatory</t>
  </si>
  <si>
    <t>2-s2.0-85069709877</t>
  </si>
  <si>
    <t>Konstantinou N., Spanos D.-E., Mitrou N.</t>
  </si>
  <si>
    <t>Transient and Persistent RDF Views over Relational Databases in the Context of Digital Repositories</t>
  </si>
  <si>
    <t>390 CCIS</t>
  </si>
  <si>
    <t>10.1007/978-3-319-03437-9_33</t>
  </si>
  <si>
    <t>Hellenic Academic Libraries Link, Iroon Polytechniou 9, Zografou, 15780, Athens, Greece; School of Electrical and Computer Engineering, National Technical University of Athens, Iroon Polytechniou 9, Zografou, 15780 Athens, Greece</t>
  </si>
  <si>
    <t>As far as digital repositories are concerned, numerous benefits emerge from the disposal of their contents as Linked Open Data (LOD). This leads more and more repositories towards this direction. However, several factors need to be taken into account in doing so, among which is whether the transition needs to be materialized in real-time or in asynchronous time intervals. In this paper we provide the problem framework in the context of digital repositories, we discuss the benefits and drawbacks of both approaches and draw our conclusions after evaluating a set of performance measurements. Overall, we argue that in contexts with infrequent data updates, as is the case with digital repositories, persistent RDF views are more efficient than real-time SPARQL-to-SQL rewriting systems in terms of query response times, especially when expensive SQL queries are involved. © Springer International Publishing Switzerland 2013.</t>
  </si>
  <si>
    <t>Bibliographic information; Digital Repositories; Linked Open Data; Mapping; R2RML; RDF Views</t>
  </si>
  <si>
    <t>2-s2.0-84904640515</t>
  </si>
  <si>
    <t>de Abreu, JCA; Vianna, AJ; Reis, E</t>
  </si>
  <si>
    <t>Transparency and Public Information on the Internet: Investigating Accountability in the Legislative and Judicial Branches in the South American Scenario</t>
  </si>
  <si>
    <t>[Andrade de Abreu, Julio Cesar; Vianna Junior, Antonio Joao; Reis, Elen] Univ Fed Fluminense, PPGA, Niteroi, RJ, Brazil</t>
  </si>
  <si>
    <t>In the face of the uninterrupted advancement of information and communication technology (ICT) tools, public sectors are getting closer and closer to citizens. Accordingly, web portals have become an important instrument in enabling society to acquire public information. Therefore, this article seeks to present an overview of the accountability of legislative and judicial branches as indicated by the official websites of national parliaments and courts of the Southern Common Market (MERCOSUR) countries. The methodology used was based on an observation protocol that considered the indicators proposed by the Inter-Parliamentary Union (IPU) for the legislative branch and by Porto [1] for the judiciary. In conclusion, a significant superiority was observed in Brazil regarding the presence of accountability dimensions in both parliaments and courts of justice. Although Argentina performed reasonably well in its legislative branch, the Argentine Supreme Court of Justice website required substantial improvements. In contrast, Paraguay and Uruguay showed a greater need to increase the availability of information on their web portals, both for their legislative and judicial branches. The research also indicates an opportunity for greater interaction between the selected countries, in an effort to share good transparency and accessibility practices on public data.</t>
  </si>
  <si>
    <t>E-Government; Legislative; Judiciary; MERCOSUR</t>
  </si>
  <si>
    <t>WOS:000492024900040</t>
  </si>
  <si>
    <t>Gritzalis A., Tsohou A., Lambrinoudakis C.</t>
  </si>
  <si>
    <t>Transparency-enabling information systems: Trust relations and privacy concerns in open governance</t>
  </si>
  <si>
    <t>10.1504/IJEG.2019.103717</t>
  </si>
  <si>
    <t>Department of Digital Systems, University of Piraeus, 80 Karaoli and Dimitriou Str., Piraeus, 18534, Greece; Department of Informatics, Ionian University, 7 Tsirigoti Square, Corfu, 49100, Greece</t>
  </si>
  <si>
    <t>Information systems designed to enable transparency of public expenses and discourage corruption in the public sector are being embraced worldwide. The purpose of this paper is to examine the value of transparency-enhancing IT from a citizens’ perspective. In order to fulfil this objective we address several research questions associated with the impact of openness on citizens’ trust, focusing on transparency-enabling IS. In addition, we explore the impact of privacy requirements and regulations on these systems, and the effect they have on citizens’ attitude towards openness. This study comprises a web survey, followed by an empirical investigation involving citizens who have used a specific system of this kind, ‘Diavgeia’; the national transparency system in Greece. The results demonstrate that the system is a well-established, reliable data source, and is regarded potentially trust-enhancing. Meanwhile, personal privacy risks related to the system seem to concern even supporters of the ‘right to know’ principle. © 2019 Inderscience Enterprises Ltd.</t>
  </si>
  <si>
    <t>Anti-corruption; Information systems; Open data; Privacy; Transparency; Trust</t>
  </si>
  <si>
    <t>2-s2.0-85075797678</t>
  </si>
  <si>
    <t>Transparency-enabling systems for open governance: Their impact on citizens’ trust and the role of information privacy</t>
  </si>
  <si>
    <t>10.1007/978-3-319-71117-1_4</t>
  </si>
  <si>
    <t>Department of Digital Systems, University of Piraeus, 80 Karaoli and Dimitriou Str., Piraeus, 18534, Greece; School of Social and Political Sciences, University of Edinburgh, 15a George Square, Edinburgh, EH8 9LD, United Kingdom; Department of Informatics, Ionian University, 7 Tsirigoti Square, Corfu, 49100, Greece</t>
  </si>
  <si>
    <t>Several governments and citizens embrace information systems that are designed to enable transparency of public expenses and discourage corruption in the public sector. The objective of this paper is to examine the capacity and value of information systems designed to enhance transparency, from a citizens’/users’ perspective. Our purpose is to address research questions associated with the actual impact of transparency-enabling systems and openness on citizens’ trust, as well as on uncertainty towards governmental policies and actions. We also explored the impact of privacy requirements and personal data protection regulations on the system and citizens’ willingness to access public data. To the best of our knowledge, these are largely unexplored issues in the related literature. Our study involves the design of a web survey and the execution of an empirical study with citizens who have used such a system in Greece. In particular, we focused on the Greek system ‘Diavgeia’, which is the national transparency and anti-corruption system. © Springer International Publishing AG 2017.</t>
  </si>
  <si>
    <t>Anti-corruption; Information systems; Privacy; Transparency; Trust</t>
  </si>
  <si>
    <t>2-s2.0-85035146407</t>
  </si>
  <si>
    <t>Parcianello Y., Kozievitch N.P., Fonseca K.V.O., Rosa M.D.O., Gadda T.M.C., Malucelli F.C.</t>
  </si>
  <si>
    <t>Transportation: An Overview from Open Data Approach</t>
  </si>
  <si>
    <t>2018 IEEE International Smart Cities Conference, ISC2 2018</t>
  </si>
  <si>
    <t>10.1109/ISC2.2018.8656937</t>
  </si>
  <si>
    <t>Department of Informatics, Federal University of Technology, Curitiba, Brazil; Department of Civil Construction, Federal University of Technology, Curitiba, Brazil; Research and Urban Planning Institute, Curitiba, Brazil</t>
  </si>
  <si>
    <t>The increasing urban population sets new demands for mobility solutions. The impacts of traffic congestions or inefficient transit connectivity directly affect public health (emissions, stress, for example) and the city economy (deaths in road accidents, productivity, commuting, etc). In parallel, the advance of technology has made it easier to obtain data about the systems which make up the city information systems. The result of this scenario is a large amount of data, growing every day and requiring effective handling in order to be transformed into integrated and useful information. This article aims to analyze the urban public transportation from the perspective of open data and data science. We focus on data integration challenges for smart city applications and present an use case of data usage to speed limit enforcement. We also present an initial comparative analysis of New York and Curitiba data collection and processing approaches. The results unveil challenges to overcome regarding file formats, reference systems, precision, accuracy and data quality, among others, that still need effective approaches to easy open data exploitation for new services. We discuss data characteristics that can possibly be used to optimize public transportation systems aiming at standards for transportation data worldwide. © 2018 IEEE.</t>
  </si>
  <si>
    <t>Curitiba; Open Data; Transportation</t>
  </si>
  <si>
    <t>2-s2.0-85063445852</t>
  </si>
  <si>
    <t>Garfinkel S., Abowd J.M., Martindale C.</t>
  </si>
  <si>
    <t>Understanding database reconstruction attacks on public data</t>
  </si>
  <si>
    <t>10.1145/3287287</t>
  </si>
  <si>
    <t>U.S. Census Bureau, United States; Department of Statistical Sciences, Cornell University, Ithaca, NY, United States; Duke University, Durham, NC, United States</t>
  </si>
  <si>
    <t>IN 2020, THE U.S. Census Bureau will conduct the Constitutionally mandated decennial Census of Population and Housing. Because a census involves collecting large amounts of private data under the promise of confidentiality, traditionally statistics are published only at high levels of aggregation. Published statistical tables are vulnerable to database reconstruction attacks (DRAs), in which the underlying microdata is recovered merely by finding a set of microdata that is consistent with the published statistical tabulations. A DRA can be performed by using the tables to create a set of mathematical constraints and then solving the resulting set of simultaneous equations. This article shows how such an attack can be addressed by adding noise to the published tabulations, so the reconstruction no longer results in the original data. This has implications for the 2020 census. © 2019 ACM.</t>
  </si>
  <si>
    <t>2-s2.0-85062410274</t>
  </si>
  <si>
    <t>Hasthanasombat, A; Mascolo, C</t>
  </si>
  <si>
    <t>Understanding the Effects of the Neighbourhood Built Environment on Public Health with Open Data</t>
  </si>
  <si>
    <t>10.1145/3308558.3313701</t>
  </si>
  <si>
    <t>[Hasthanasombat, Apinan; Mascolo, Cecilia] Univ Cambridge, Cambridge, England</t>
  </si>
  <si>
    <t>The investigation of the effect of the built environment in a neighbourhood and how it impacts residents' health is of value to researchers from public health policy to social science. The traditional methods to assess this impact is through surveys which lead to temporally and spatially coarse grained data and are often not cost effective. Here we propose an approach to link the effects of neighbourhood services over citizen health using a technique that attempts to highlight the cause-effect aspects of these relationships. The method is based on the theory of propensity score matching with multiple 'doses' and it leverages existing fine grained open web data. To demonstrate the method, we study the effect of sport venue presence on the prevalence of antidepressant prescriptions in over 600 neighbourhoods in London over a period of three years. We find the distribution of effects is approximately normal, centred on a small negative effect on prescriptions with increases in the availability of sporting facilities, on average. We assess the procedure through some standard quantitative metrics as well as matching on synthetic data generated by modelling the real data. This approach opens the door to fast and inexpensive alternatives to quantify and continuously monitor effects of the neighborhood built environment on population health.</t>
  </si>
  <si>
    <t>Open data; Population health; Causal inference; Propensity score</t>
  </si>
  <si>
    <t>WOS:000483508400062</t>
  </si>
  <si>
    <t>Jegundo R., Martins N., Landeck J.</t>
  </si>
  <si>
    <t>Unplugg: A cloud-based home energy management platform</t>
  </si>
  <si>
    <t>University of Coimbra, Portugal; Intelligent Sensing Anywhere, Portugal</t>
  </si>
  <si>
    <t>The residential market represents an important part of the global energy consumption. However it is one of the hardest places to improve our energy efficiency. Several solutions exist with different approaches, however their adoption and results are suboptimal. We believe that this occurs due to the fragmentation of the solutions, up-front costs and a some lack of focus on the user experience. In this paper, we present a consumer centric, cloud-based Home Energy Management platform. Its aims are: to build the foundations of a hardware agnostic solution, supporting the main open data sources available and enlarging the potential interested consumer base; provide actionable metrics and consumption simulations that give insight to the user and help understand the impact of habits and choices; explore the potential of Internet of Things and cloud based energy management; and finally, to achieve in a market-ready solution that can be sustainable and effectively drive change.</t>
  </si>
  <si>
    <t>Cloud; Home energy management; Internet; Internet of things; Open data</t>
  </si>
  <si>
    <t>2-s2.0-84893303446</t>
  </si>
  <si>
    <t>Guimarães Belizario M., Galarraga Berardi R.C.</t>
  </si>
  <si>
    <t>Use of smart and open data in smart cities</t>
  </si>
  <si>
    <t>25th Americas Conference on Information Systems, AMCIS 2019</t>
  </si>
  <si>
    <t>Federal Technological University of Paraná, Brazil</t>
  </si>
  <si>
    <t>This paper describes the results of a systematic review that aimed to verify the state of the art in the use of smart and open data for smart cities solutions, besides identifying the different perspectives and approaches adopted in its implementation. An initial screening of 472 papers was carried out, which underwent a selection of criteria aiming to identify the papers that deal with the use of open data and smart data in any domain of smart cities or that carry out a more theoretical evaluation of the subject matter. As a result of the research it was possible to verify that smart data solutions cover a variety of technologies such as linked data, semantic and IoT principles and big data, whose abilities involve to structure and analyze data from different sources. Open data solutions are also applied by managers and researchers with the aim of developing their own vocabularies and integrating data from different domains and sources to generate useful information. © 2019 Association for Information Systems. All rights reserved.</t>
  </si>
  <si>
    <t>Open Data; Smart Cities; Smart Data</t>
  </si>
  <si>
    <t>2-s2.0-85073522898</t>
  </si>
  <si>
    <t>Madariaga L., Nussbaum M., Marañón F., Alarcón C., Naranjo M.A.</t>
  </si>
  <si>
    <t>User experience of government documents: A framework for informing design decisions</t>
  </si>
  <si>
    <t>10.1016/j.giq.2018.12.005</t>
  </si>
  <si>
    <t>Design Engineering Department, Universidad Técnica Federico Santa María, Avenida España 1680, Valparaíso, Chile; School of Engineering, Computer Science Department, Pontificia Universidad Católica de Chile, Avenida Vicuña Mackenna 4860, Santiago, Chile; Agencia de Calidad de la Educación, Morandé 360, Piso 9, Santiago, Chile</t>
  </si>
  <si>
    <t>People still use documents in many everyday government processes. From tax payments to passport requests, citizens have to interact with low-interactivity information artifacts such as reports, maps and datasets, among many others. Despite efforts to improve information delivery in the public sector, effective information usage remains a critical topic of action and research. The user experience of government documents has rarely been assessed, despite them being regularly published and frequently used. Considering this, the two following research questions arise: 1) How can government documents be classified (or grouped) in terms of user experience? 2) How can the user experience of government documents be monitored over time in order to inform design decisions? Working with a public agency in Chile, we develop and test a classification and monitoring framework based on two online surveys (N = 338 and N = 298). We then propose a framework for understanding user experience of government documents in these three dimensions: interaction goal, volume of information and ease of understanding. Using a graphical representation to classify user experience provides greater visibility of the current status of information produced by a public organization. Furthermore, by monitoring the user experience of a government document at different times, organizations can understand the effect of their design decisions and improve their service quality by implementing user-centered processes. © 2018 Elsevier Inc.</t>
  </si>
  <si>
    <t>Government documents; Information Classification; Information Quality; Monitoring; Public Sector Information; User experience</t>
  </si>
  <si>
    <t>2-s2.0-85059141049</t>
  </si>
  <si>
    <t>Crusoe, JR; Ahlin, K</t>
  </si>
  <si>
    <t>Users' activities for using open government data - a process framework</t>
  </si>
  <si>
    <t>TRANSFORMING GOVERNMENT- PEOPLE PROCESS AND POLICY</t>
  </si>
  <si>
    <t>10.1108/TG-04-2019-0028</t>
  </si>
  <si>
    <t>[Crusoe, Jonathan Robin] Linkoping Univ, Div Informat Syst, Linkoping, Sweden; [Ahlin, Karin] Mid Sweden Univ, Campus Ostersund, Ostersund, Sweden</t>
  </si>
  <si>
    <t>Purpose This paper aims to develop a user process framework with activities and their variations for the use of open government data (OGD) based on empirical material and previous research. OGD is interoperable data that is shared by public organisations (publishers) for anyone (users) to reuse without restrictions to create new digital products and services. The user process was roughly identified in previous research but lacks an in-depth description. This lack can hamper the ability to encourage the use and the development of related theories. Design/methodology/approach A three-stage research approach was used. First, a tentative framework was created from previous research and empirical material. This stage involved three different literature reviews, data mapping and seven interviews with OGD experts. The empirical material was analysed with inductive analysis, and previous research was integrated into the framework through concept mapping. Second, the tentative framework was reviewed by informed OGD experts. Third, the framework was finalised with additional literature reviews, eight interviews with OGD users, and a member check, including all the respondents. The framework was used to guide the data collection and as a tool in the analysis. Findings The user process framework covers activities and related variations, where the included phases are: start, identify, acquire, enrich and deploy. The start varies relating to the intended use of the OGD. In the identify phase, the user is exploring the accessible data to decide if the data are relevant. In the acquire phase, the user is preparing for the delivery of the data from the publisher and receiving it. In the enrich phase, the user is concocting and making something. In the final deploy phase, the user has a product or service that can be provided to end-users. Originality/value In previous research, no user process with an in-depth description was identified. However, several studies have given a rough recall. Thus, this research provides an in-depth description of the user process with its variations. The framework can support practice and leads to new research avenues.</t>
  </si>
  <si>
    <t>Open government data; User; Process; Phase; Activity; Framework; Reuse; Use; Concept mapping; Descriptive theory</t>
  </si>
  <si>
    <t>WOS:000501439700001</t>
  </si>
  <si>
    <t>Verona L.D., Lopes G.R., Campos M.L.M.</t>
  </si>
  <si>
    <t>Using government data to uncover political power and influence of contemporary slavery agents in Brazil</t>
  </si>
  <si>
    <t>10.1007/978-3-030-11238-7_8</t>
  </si>
  <si>
    <t>Programa de Pós-Graduação em Informática (PPGI), Universidade Federal do Rio de Janeiro - (UFRJ), Rio de Janeiro, Brazil</t>
  </si>
  <si>
    <t>This work uses open data published by the Brazilian government to investigate connections between agents involved on contemporary slavery labor and politicians, evaluating their power and influence. A network was built on data from Brazilian elections and campaign donations since 2002, including all candidates and donors associated to slave labor. Not only 263 direct candidatures from slavery agents were identified, but also more than 40 million Brazilian Reais in campaign donations for candidates for all electoral positions, showing a strong relation between slavery agents and Brazilian politicians. Data were also analyzed using metrics based on sociologist Manuel Castells’ Network Theory of Power that measure how much power and influence each donation is accounted for, in addition to its absolute amount. The resulting network was semantically enriched and modeled according to existing ontologies and published in RDF using Linked Open Data standards in a semantic knowledge graph, allowing information to be identified, disambiguated and interconnected by software agents in future research. © 2019, Springer Nature Switzerland AG.</t>
  </si>
  <si>
    <t>Government open data; Knowledge graphs; Power and influence analysis; Social Network Analysis</t>
  </si>
  <si>
    <t>2-s2.0-85061093483</t>
  </si>
  <si>
    <t>Lee-Geiller, S; Lee, T</t>
  </si>
  <si>
    <t>Using government websites to enhance democratic E-governance: A conceptual model for evaluation</t>
  </si>
  <si>
    <t>10.1016/j.giq.2019.01.003</t>
  </si>
  <si>
    <t>[Lee-Geiller, Seulki] Rutgers Univ Newark, Div Global Affairs, Newark, NJ 07102 USA; [Lee, Taejun (David)] KDI Korea Dev Inst Sch Publ Policy &amp; Management, KDI Econ Informat &amp; Educ Ctr, KDI Journal Econ Policy, 15 Giljae Gil, Sejong 339007, South Korea</t>
  </si>
  <si>
    <t>The last few decades have witnessed unprecedented transformations in every sector of society, resulting from the explosive advancement of information and communication technologies. This drastic development has raised the hopes of citizens for better lives, in both developing and advanced countries, urging innovation in government to make it more competent. Due to e-business revolutions, governments around the world have applied similar principles and technologies to government by opening their websites for more efficient publication of information and more effective delivery of public services. While a government website is an important venue for citizens to participate in public affairs and decision-making processes, early e-government practices tended to overlook democratic purposes by focusing on the features of e-business and information systems. There have been increasing criticisms that e-government system design has focused mainly on the provider's perspectives. Reflecting on the theoretical implications of this, we argue that a government website should facilitate democratic processes involving not only information sharing and delivery of better public services, but also deliberation and coproduction. The purpose of this study is to probe into multidimensional features that enable government websites to fulfill their promises. Developing an integrative model for evaluating a government website, namely the Democratic E-governance Website Evaluation Model, we conducted a qualitative meta-analysis of four strands of literature: information systems, business, public administration, and democratic theory. Our study contributes to the literature by extending the purview of e-government website analysis beyond the question of citizens' acceptance and towards the issue of their engagement, bringing a stimulating view of citizens as active agents in governance, and it provides a holistic model for public authorities to improve their websites to facilitate democratic e-governance that helps to create more effective public outcomes.</t>
  </si>
  <si>
    <t>E-government; E-governance; Democratic governance; Democratic e-governance; Participatory governance; Government website; Website evaluation</t>
  </si>
  <si>
    <t>WOS:000467194300004</t>
  </si>
  <si>
    <t>Mashkova, AL; Savina, OA; Banchuk, YA; Mashkov, EA</t>
  </si>
  <si>
    <t>Using Open Data for Information Support of Simulation Model of the Russian Federation Spatial Development</t>
  </si>
  <si>
    <t>10.1007/978-3-030-13283-5_30</t>
  </si>
  <si>
    <t>[Mashkova, Aleksandra L.; Savina, Olga A.; Mashkov, Evgeniy A.] Orel State Univ, Komsomolskaja St 95, Oryol 302026, Russia; [Mashkova, Aleksandra L.] Russian Acad Sci, Cent Econ &amp; Math Inst, Nakhimovsky Av 47, Moscow 117418, Russia; [Mashkova, Aleksandra L.; Savina, Olga A.; Banchuk, Yuriy A.] Belgorod Natl Res Univ, Pobedy St 85, Belgorod 308015, Russia</t>
  </si>
  <si>
    <t>In this paper we present a model of spatial development of the Russian Federation and principles of integrating open data into it. Our study is interdisciplinary and combines methods of computer modeling, artificial intelligence, demographic, financial and economic analysis. The proposed approach has significant differences from currently used mathematical and computer models of the economy, as it allows to reflect the spatial aspect of economic dynamics, integrate large arrays of accumulated data, take into account structural interrelationships of economic agents, influence of administrative mechanisms and institutional environment. The model is agent-based and consists of several modules, representing demographic, economic, financial processes, employment and consumption, educational and administrative institutions. Acting subjects in the model are artificial agents capable of interaction with each other and social environment. For the information support of the model large amounts of data on economic interrelations and spatial structure of the Russian economy are formed, including Federal State Statistics Service yearbooks and official information on the websites of the ministries.</t>
  </si>
  <si>
    <t>Computer model; Open data; Spatial development; Computational Experiment; Agent-based modeling; Statistics</t>
  </si>
  <si>
    <t>WOS:000465515500030</t>
  </si>
  <si>
    <t>Yablonsky S.</t>
  </si>
  <si>
    <t>Web 2.0/3.0 Technology in Lexical Ontology Development: English-Russian WordNet 2.0</t>
  </si>
  <si>
    <t>10.1007/978-3-642-41360-5_16</t>
  </si>
  <si>
    <t>St. Petersburg University, Volkhovsky Per. 3, St. Petersburg, 199004, Russian Federation</t>
  </si>
  <si>
    <t>This paper reports on the current results of the development of the English-Russian WordNet 2.0. It describes the usage of English-Russian lexical language resources and software to process English-Russian WordNet 2.0. Aspects of enhancing English-Russian WordNet 2.0 with Linked Open Data information are discussed. © Springer-Verlag Berlin Heidelberg 2013.</t>
  </si>
  <si>
    <t>English-Russian WordNet; Grid; LOD; RDF; Semantic Web; Web 2.0; Web 3.0; WordNet</t>
  </si>
  <si>
    <t>2-s2.0-84884638267</t>
  </si>
  <si>
    <t>Rajiullah M., Fida M.-R., Brunstrom A., Lutu A., Mellia M., Alfredsson S., Khatouni A.S., Alay Ö., Mancuso V.</t>
  </si>
  <si>
    <t>Web experience in mobile networks: Lessons from two million page visits</t>
  </si>
  <si>
    <t>The Web Conference 2019 - Proceedings of the World Wide Web Conference, WWW 2019</t>
  </si>
  <si>
    <t>10.1145/3308558.3313606</t>
  </si>
  <si>
    <t>Karlstad University, Sweden; Simula Metropolitan, Norway; Telefonica Research, Spain; Politecnico di Torino, Italy; Dalhousie University, Canada; IMDEA Networks Institute, Spain</t>
  </si>
  <si>
    <t>Measuring and characterizing web page performance is a challenging task. When it comes to the mobile world, the highly varying technology characteristics coupled with the opaque network configuration make it even more difficult. Aiming at reproducibility, we present a large scale empirical study of web page performance collected in eleven commercial mobile networks spanning four countries. By digging into measurement from nearly two million web browsing sessions, we shed light on the impact of different web protocols, browsers, and mobile technologies on the web performance. We find that the impact of mobile broadband access is sizeable. For example, the median page load time using mobile broadband increases by a third compared to wired access. Mobility clearly stresses the system, with handover causing the most evident performance penalties. Contrariwise, our measurements show that the adoption of HTTP/2 and QUIC has practically negligible impact. To understand the intertwining of all parameters, we adopt state-of-the-art statistical methods to identify the significance of different factors on the web performance. Our analysis confirms the importance of access technology and mobility context as well as webpage composition and browser. Our work highlights the importance of large-scale measurements. Even with our controlled setup, the complexity of the mobile web ecosystem is challenging to untangle. For this, we are releasing the dataset as open data for validation and further research. © 2019 Copyright held by the owner/author(s).</t>
  </si>
  <si>
    <t>HTTP/2; Measurements; Mobile Broadband; MONROE; QUIC; TCP; WEB Browsing Experience</t>
  </si>
  <si>
    <t>2-s2.0-85066916953</t>
  </si>
  <si>
    <t>Zhenbin Y., Kankanhalli A., Ha S., Tayi G.K.</t>
  </si>
  <si>
    <t>What drives public agencies to participate in open government data initiatives? an innovation resource perspective</t>
  </si>
  <si>
    <t>Information and Management</t>
  </si>
  <si>
    <t>10.1016/j.im.2019.103179</t>
  </si>
  <si>
    <t>Ngee Ann Polytechnic, 535 Clementi Road599489, Singapore; School of Computing, National University of Singapore, 13 Computing Drive117417, Singapore; School of Business, SUNY at Albany, 1400 Washington Ave., Albany, NY  12222, United States</t>
  </si>
  <si>
    <t>While the potential benefits of open government data (OGD) initiatives are significant, there has often been a lack of participation by public agencies in these efforts. Motivated by this challenge and a corresponding research gap, we develop a theoretically grounded model to explain what drives public agencies to share their data on OGD platforms. Model testing with survey and objective data from 102 public agencies indicates that agencies’ resource dependence on external innovators significantly impacts their data sharing behavior. Furthermore, conformity need and the sensitivity of their function also influence agencies’ data sharing behavior. Contributions toward research and practice are discussed. © 2019 Elsevier B.V.</t>
  </si>
  <si>
    <t>Conformity need; External innovators; Open government data; Public agency; Resource dependence; Sensitivity of function</t>
  </si>
  <si>
    <t>2-s2.0-85069965269</t>
  </si>
  <si>
    <t>Liu, SM; Pan, L; Lei, YP</t>
  </si>
  <si>
    <t>What is the role of New Generation of ICTs in transforming government operation and redefining State-citizen relationship in the last decade?</t>
  </si>
  <si>
    <t>10.1145/3326365.3326374</t>
  </si>
  <si>
    <t>[Liu, Shuhua Monica; Pan, Liting; Lei, Yupei] Fudan Univ, 220 Handan Rd, Shanghai, Peoples R China</t>
  </si>
  <si>
    <t>This article first introduce a new government initiative emerging after the US presidential election in 2008. Comparing to the more descriptive definitions of e-government, supporters of these new government initiatives emphasize the transformative and normative aspect of the newest generation of Information and Communication Technology (ICTs). They argue that the new initiative redefines how government should operate and transform state-citizen relationships. To understand the core of this initiative and whether it offers new opportunities to solve public problems, we collected and analyzed research papers published in the e-governance area between 2008 and 2017. Our analysis demonstrates that the use of new generation of ICTs has promoted the government information infrastructure. In other words, the application of new ICTs enables the government to accumulate and use a large amount of data, so that the government makes better decisions. The advancement of open data, the wide use of social media, and the potential of data analytics have also generated pressure to address challenging questions and issues in e-democracy. However, the analysis leads us to deliberate on whether the use of new generation of ICTs worldwide have actually achieved their goal. In the conclusion, we present challenges to be addressed before new innovative ICTs realize their potential towards better public governance.</t>
  </si>
  <si>
    <t>Information and communication technology (ICT); Transformative governance; E-governance</t>
  </si>
  <si>
    <t>WOS:000480403500009</t>
  </si>
  <si>
    <t>Paulheim H.</t>
  </si>
  <si>
    <t>What the adoption of schema.org tells about linked open data</t>
  </si>
  <si>
    <t>University of Mannheim, Research Group Data and Web Science, Germany</t>
  </si>
  <si>
    <t>schema.org is a common data markup schema, pushed by large search engine providers such as Google, Yahoo!, and Bing. To date, a few hundred thousand web site providers adopt schema.org annotations embedded in their web pages via Microdata. While Microdata and Linked Open Data are not 100% the same, there are some commonalities which make a joint analysis of the two valuable and reasonable. Profiling this data reveals interesting insights in the ways a schema is used (and also misused) on a large scale. Furthermore, adding a temporal dimension to the analysis can make the interaction between the adoption and the evolution of the standard visible. In this paper, we discuss our group's efforts to profile the corpus of deployed schema.org data, and suggest which lessons learned from that endeavour can be transferred to the Linked Open Data community.</t>
  </si>
  <si>
    <t>Data profiling; Linked open data; Microdata; Schema.org</t>
  </si>
  <si>
    <t>2-s2.0-84931345876</t>
  </si>
  <si>
    <t>review</t>
  </si>
  <si>
    <t>secondary data analysis</t>
  </si>
  <si>
    <t>topic: computational model</t>
  </si>
  <si>
    <t>topic: design</t>
  </si>
  <si>
    <t>proof of concept</t>
  </si>
  <si>
    <t>technique review</t>
  </si>
  <si>
    <t>topic: adoption of OGD</t>
  </si>
  <si>
    <t>topic: astronomy</t>
  </si>
  <si>
    <t>topic: motivation of governments adopting OGD</t>
  </si>
  <si>
    <t>meta-analysis</t>
  </si>
  <si>
    <t>topic: practical use of open data</t>
  </si>
  <si>
    <t>topic: data security</t>
  </si>
  <si>
    <t>topic: general e-government</t>
  </si>
  <si>
    <t>ongoing research</t>
  </si>
  <si>
    <t>topic: OGD program evaluation by government</t>
  </si>
  <si>
    <t xml:space="preserve">topic: barriers in publishing OGD </t>
  </si>
  <si>
    <t>topic: production planning</t>
  </si>
  <si>
    <t>topic: education</t>
  </si>
  <si>
    <t>topic: opening data by private sector</t>
  </si>
  <si>
    <t>topic: environment</t>
  </si>
  <si>
    <t>project description</t>
  </si>
  <si>
    <t>document analysis</t>
  </si>
  <si>
    <t>topic: data management</t>
  </si>
  <si>
    <t>topic: intellectual property right</t>
  </si>
  <si>
    <t>topic: publishing OGD</t>
  </si>
  <si>
    <t>topic: geographical information systems</t>
  </si>
  <si>
    <t>topic: programming</t>
  </si>
  <si>
    <t>topic: data anonymization</t>
  </si>
  <si>
    <t>platform description</t>
  </si>
  <si>
    <t>topic: open data categorization standard</t>
  </si>
  <si>
    <t>topic: open government best practice</t>
  </si>
  <si>
    <t>topic: use of data by government agency</t>
  </si>
  <si>
    <t>topic: corruption eradication</t>
  </si>
  <si>
    <t>topic: news consumption</t>
  </si>
  <si>
    <t>topic: modelling</t>
  </si>
  <si>
    <t>topic: regression</t>
  </si>
  <si>
    <t>application description</t>
  </si>
  <si>
    <t>topic: objective of OGD</t>
  </si>
  <si>
    <t>best practice</t>
  </si>
  <si>
    <t>topic: OGD service creation by government</t>
  </si>
  <si>
    <t>topic: publishing research data</t>
  </si>
  <si>
    <t>topic: disaster management</t>
  </si>
  <si>
    <t>topic: modelling using public data</t>
  </si>
  <si>
    <t>topic: information security</t>
  </si>
  <si>
    <t>tool description</t>
  </si>
  <si>
    <t>topic: academic publishing</t>
  </si>
  <si>
    <t>topic: e-government</t>
  </si>
  <si>
    <t>topic: use of data by the authors</t>
  </si>
  <si>
    <t>topic: data literacy</t>
  </si>
  <si>
    <t>topic: media</t>
  </si>
  <si>
    <t>topic: social media analysis</t>
  </si>
  <si>
    <t>topic: business process modeling</t>
  </si>
  <si>
    <t>topic: use of OGD by government agency</t>
  </si>
  <si>
    <t>topic: hackathon management</t>
  </si>
  <si>
    <t>Cornelius K.B., Pasquetto I.V.</t>
  </si>
  <si>
    <t>‘What Data?’ records and data policy coordination during presidential transitions</t>
  </si>
  <si>
    <t>Lecture Notes in Computer Science (including subseries Lecture Notes in Artificial Intelligence and Lecture Notes in Bioinformatics)</t>
  </si>
  <si>
    <t>10766 LNCS</t>
  </si>
  <si>
    <t>10.1007/978-3-319-78105-1_20</t>
  </si>
  <si>
    <t>University of California, Los Angeles, Los Angeles, United States</t>
  </si>
  <si>
    <t>The presidential transition in the United States takes place over the course of several years and involves the efforts of many different agencies and organizations. While it is standard practice for an incoming administration to change the content on government agencies’ websites, the Trump administration pushed this practice beyond convention, even to alter the official narrative on climate change. Almost immediately after the inauguration, the official White House website deleted nearly all references to the phrase ‘climate change,’ and all online mentions of climate change on federal and government websites had been excised in the following months. Even if government data cannot be deleted completely, the manner in which they are preserved and made accessible, or hidden and obscured, is vitally important to the researchers and public that rely on this information. This project argues for the coordination of controls on this information: the policies, standards, and directives that regulate both the content accessed (e.g. the datasets) and the access points themselves, including the government agencies’ websites that act as information sources and portals to the databases and repositories of publically funded research. © Springer International Publishing AG, part of Springer Nature 2018.</t>
  </si>
  <si>
    <t>Information policy; Knowledge preservation; Open data; Record keeping</t>
  </si>
  <si>
    <t>2-s2.0-85044434466</t>
  </si>
  <si>
    <t>Hu B., Svensson G.</t>
  </si>
  <si>
    <t>A case study of linked enterprise data</t>
  </si>
  <si>
    <t>6497 LNCS</t>
  </si>
  <si>
    <t>PART 2</t>
  </si>
  <si>
    <t>10.1007/978-3-642-17749-1_9</t>
  </si>
  <si>
    <t>SAP Research, United Kingdom; BTS EMEA, SAP AG, United Kingdom</t>
  </si>
  <si>
    <t>Even though its adoption in the enterprise environment lags behind the public domain, semantic (web) technologies, more recently the linked data initiative, started to penetrate into business domain with more and more people recognising the benefit of such technologies. An evident advantage of leveraging semantic technologies is the integration of distributed data sets that benefit companies with a great return of value. Enterprise data, however, present significantly different characteristics from public data on the Internet. These differences are evident in both technical and managerial perspectives. This paper reports a pilot study, carried out in an international organisation, aiming to provide a collaborative workspace for fast and low-overhead data sharing and integration. We believe that the design considerations, study outcomes, and learnt lessons can help making decisions of whether and how one should adopt semantic technologies in similar contexts. © 2010 Springer-Verlag.</t>
  </si>
  <si>
    <t>2-s2.0-78650909079</t>
  </si>
  <si>
    <t>Budsapawanich P., Anutariya C., Haruechaiyasak C.</t>
  </si>
  <si>
    <t>A conceptual framework for linking open government data based-on geolocation: A case of Thailand</t>
  </si>
  <si>
    <t>11341 LNCS</t>
  </si>
  <si>
    <t>10.1007/978-3-030-04284-4_24</t>
  </si>
  <si>
    <t>Asian Institute of Technology, Khlong Luang, Pathum Thani, Thailand; National Electronics and Computer Technology Center, Khlong Luang, Pathum Thani, Thailand</t>
  </si>
  <si>
    <t>Over the past decade, most governments have steadily progressed towards a policy for more openness, more accountability and more transparency. Such a strategy to publish open data, which are meaningful and valuable, has made available open government data (OGD) that are publicly accessible to everyone. To promote OGD usage, most OGD datasets are published in a tabular form or a CSV spreadsheet format, which can be easily browsed and downloaded by a human user. However, applications of OGD often require data from different datasets to be integrated. This is a challenging and cumbersome task which usually demand huge human effort, especially if metadata as well as data representation and encoding standards are not well defined. With a thorough analysis into Thailand’s OGD (ThOGD) having over thousand datasets, we found that OGD datasets often involve data related to geolocation, places or administrative division. Therefore, using such geodata as potential linking nodes is very attractive. However, this is not an easy task due to data heterogeneity issues. For example, a location might be represented using a geographic coordination system (e.g., latitude and longitude) or an administrative division which could be in a different level from highest to lowest division such as regions, provinces, districts, municipalities, etc.). Moreover, in Thailand geographical regions can be divided differently by different division schemes depending on the application domains, e.g., meteorology, tourism and statistics. To tackle this challenge, in this paper, we propose a conceptual framework for mapping and linking OGD datasets using geolocation data which could increase OGD usage and promote the development of new services or applications. © Springer Nature Switzerland AG 2018.</t>
  </si>
  <si>
    <t>Data integration; Geodata; Linked open government data; Open government data</t>
  </si>
  <si>
    <t>2-s2.0-85057226054</t>
  </si>
  <si>
    <t>A coordination theory perspective to improve the use of open data in policy-making</t>
  </si>
  <si>
    <t>8074 LNCS</t>
  </si>
  <si>
    <t>10.1007/978-3-642-40358-3-4</t>
  </si>
  <si>
    <t>Delft University of Technology, Faculty of Technology, Policy and Management, Jaffalaan 5, 2628 BX Delft, Netherlands</t>
  </si>
  <si>
    <t>At this moment there is little coordination of the publication and use of open data. In this research coordination needs and challenges for open data and coordination mechanisms that can help in improving coordination are identified. A literature review shows that the opening and use of data are isolated and unrelated processes. Open data publishers do not profit from the wisdom of the crowd by having knowledge of how their data are reused. In addition, results of data reuse are not discussed and little feedback is gained by data providers, in this way barely supporting policy and decision-making. Coordination mechanisms, such as standardization and interconnected processes, can enable open data providers to profit from publishing data and to use this for improving their policy-making and decision-making. Yet, it is difficult to coordinate the open data process with these coordination mechanisms due to the complexity, lack of structure, uncertainty, dynamism, and the involvement of varying stakeholders in the open data process. Further research is necessary to investigate which coordination mechanisms are appropriate in the context of open data publication and use. © 2013 IFIP International Federation for Information Processing.</t>
  </si>
  <si>
    <t>bureaucratic reform process; Local government transparency; net-savvy citizens; political will; social media-enabled transparency; YouTube</t>
  </si>
  <si>
    <t>2-s2.0-84885004916</t>
  </si>
  <si>
    <t>Vafopoulos M., Koukourikos A., Vafeiadis G., Negkas D., Skaros I., Tzani A.</t>
  </si>
  <si>
    <t>A data-driven model for linking open economic information</t>
  </si>
  <si>
    <t>10673 LNCS</t>
  </si>
  <si>
    <t>10.1007/978-3-319-70284-1_25</t>
  </si>
  <si>
    <t>Institute of Informatics and Telecommunications, National Centre for Scientific Research “Demokritos”, Agia Paraskevi, Greece; University of Piraeus, Piraeus, Greece</t>
  </si>
  <si>
    <t>While public finance data are becoming openly available as part of the broader promotion of fiscal transparency, there is little effort towards maximizing their potential value by interlinking them under a concrete framework and establishing the means to extract interesting insights. The Linked Open Economy model (LOE) aims to act as a top-level conceptualization that connects economic flows with open economic data and as an adaptable and extensible underlying model for modelling different scenarios. The paper presents the LOE model, emphasizing its theoretical foundations. Furthermore, it presents the usage of the model in realistic settings, showcasing its extensibility and its ability to address interesting questions. © 2017, Springer International Publishing AG.</t>
  </si>
  <si>
    <t>Circular financial flow model; Economy; Linked Data; Open data; Prices; Public procurement; Semantic web</t>
  </si>
  <si>
    <t>2-s2.0-85033580912</t>
  </si>
  <si>
    <t>Roussakis Y., Chrysakis I., Stefanidis K., Flouris G., Stavrakas Y.</t>
  </si>
  <si>
    <t>A flexible framework for understanding the dynamics of evolving RDF datasets</t>
  </si>
  <si>
    <t>10.1007/978-3-319-25007-6_29</t>
  </si>
  <si>
    <t>Institute of Computer Science, FORTH, Heraklion, Greece; Institute for the Management of Information Systems, ATHENA, Athens, Greece</t>
  </si>
  <si>
    <t>The dynamic nature of Web data gives rise to a multitude of problems related to the description and analysis of the evolution of RDF datasets, which are important to a large number of users and domains, such as, the curators of biological information where changes are constant and interrelated. In this paper, we propose a framework that enables identifying, analysing and understanding these dynamics. Our approach is flexible enough to capture the peculiarities and needs of different applications on dynamic data, while being formally robust due to the satisfaction of the completeness and unambiguity properties. In addition, our framework allows the persistent representation of the detected changes between versions, in a manner that enables easy and efficient navigation among versions, automated processing and analysis of changes, cross snapshot queries (spanning across different versions), as well as queries involving both changes and data. Our work is evaluated using real Linked Open Data, and exhibits good scalability properties. © Springer International Publishing Switzerland 2015.</t>
  </si>
  <si>
    <t>2-s2.0-84952304590</t>
  </si>
  <si>
    <t>Ashraf J.</t>
  </si>
  <si>
    <t>A framework for ontology usage analysis</t>
  </si>
  <si>
    <t>7295 LNCS</t>
  </si>
  <si>
    <t>10.1007/978-3-642-30284-8_62</t>
  </si>
  <si>
    <t>School of Information Systems, Curtin University, Perth, WA, Australia</t>
  </si>
  <si>
    <t>The Semantic Web (also known as the Web of Data) is growing rapidly and becoming a decentralized social and knowledge platform for publishing and sharing information. In the early days of the Semantic Web (1999-2006), research efforts of the community were centered around knowledge representation; thus, most of the research work was focused on building ontologies (ontology engineering), developing formal languages to represent them (ontology language), methodologies to evaluate and evolve ontologies (ontology evaluation and evolution (OE)), and logic for reasoning with them. As a result of this, even though ontologies were being developed but their instantiation was inadequate to provide the actual instance data needed for the evaluation and analysis of the developed ontologies. In order to overcome this issue, test data was often used to perform the above tasks [1]. However, in the recent past, the focus has shifted towards publishing data either with little or no use of ontologies [2]. This shift in focus is credited to the Linked Open Data (LOD) Project which has published billions of assertions on the Web using well known Linked Data principles. Because of this, the research focus has shifted from knowledge-centered to data-centered and is now settling down at the point where domain ontologies are being used to publish real-world data on the Web. This trend promotes consistent and coherent semantic interoperability between users, systems and applications. In this regard, several domain ontologies have been developed to describe the information pertaining to different domains such as Healthcare and Life Science (HCLS), governments, social spaces, libraries, entertainment, financial service and eCommerce. © 2012 Springer-Verlag.</t>
  </si>
  <si>
    <t>2-s2.0-84861740585</t>
  </si>
  <si>
    <t>Knap T., Nečaský M., Svoboda M.</t>
  </si>
  <si>
    <t>A framework for storing and providing aggregated governmental linked open data</t>
  </si>
  <si>
    <t>7452 LNCS</t>
  </si>
  <si>
    <t>10.1007/978-3-642-32701-8_23</t>
  </si>
  <si>
    <t>Charles University in Prague, Dept. Software Engineering, Malostranské nám. 25, 118 00 Praha 1, Czech Republic; University of Economics, Prague, Czech Republic</t>
  </si>
  <si>
    <t>The paradigm of publishing governmental data is shifting from data trapped in the private data silos to open data, or even linked open data, bringing the information consumers (citizens, companies) unrestricted access to the data and enabling the agile information aggregation, which has up to now not been possible. Such information aggregation comes with inherent problems, such as provision of poor quality, inaccurate, irrelevant or fraudulent information. As a part of the OpenData.cz initiative and LOD2 project, we are developing a framework which will enable creation, maintenance, and usage of the data infrastructure formed by the linked open data. In this paper, we briefly describe our ongoing work on the framework - the processes of (1) cleaning, linking, assessing the quality of data being stored and the processes of (2) providing aggregated views on the governmental linked open data. © 2012 Springer-Verlag.</t>
  </si>
  <si>
    <t>2-s2.0-84866645176</t>
  </si>
  <si>
    <t>Luthfi A., Rehena Z., Janssen M., Crompvoets J.</t>
  </si>
  <si>
    <t>A fuzzy multi-criteria decision making approach for analyzing the risks and benefits of opening data</t>
  </si>
  <si>
    <t>11195 LNCS</t>
  </si>
  <si>
    <t>10.1007/978-3-030-02131-3_36</t>
  </si>
  <si>
    <t>Faculty of Technology, Policy and Management, Delft University of Technology, Jaffalaan 5, Delft, 2628 BX, Netherlands; Universitas Islam Indonesia, Yogyakarta, Indonesia; Aliah University, Kolkata, India; Katholieke Universiteit Leuven, Leuven, Belgium</t>
  </si>
  <si>
    <t>Governments are releasing their data to the public to accomplish benefits like the creation of transparency, accountability, citizen engagement and to enable business innovation. At the same time, decision-makers are reluctant to open their data due to some potential risks like misuse, sensitivity, ownership, and inaccuracy of the data. The goal of the study presented in this paper is to develop a Fuzzy Multi-Criteria Decision Making (FMCDM) approach to analyze the risks and benefits to determine the decision to open a dataset. FMCDM is chosen due to its capability to measure and weight the relative importance of the criteria. FMCDM need the weighting of criteria as input. For this Fuzzy Analytical Hierarchy Process (FAHP) is utilized by collecting input from experts’ knowledge and expertise. The scores for each criterion are summed up to rank the importance of the alternatives. Four main criteria are used, e.g. data sensitivity and data ownership representing risks criteria, and data availability and data trustworthy as benefits criteria. For each criterion, there were two sub-criteria identified. Four types of decisions to open data can be made: completely open, maintain suppression, provide limited access, and remain closed. A health patient record dataset is used to illustrate the approach. In further research, we recommend to develop automated approaches that take a dataset as an input and can provide an advice. © IFIP International Federation for Information Processing 2018.</t>
  </si>
  <si>
    <t>Analytic hierarchy process; Benefits; Fuzzy; Multi-criteria decision making; Open data; Risks</t>
  </si>
  <si>
    <t>2-s2.0-85055794607</t>
  </si>
  <si>
    <t>Shiramatsu S., Tossavainen T., Ozono T., Shintani T.</t>
  </si>
  <si>
    <t>A Goal matching service for facilitating public collaboration using linked open data</t>
  </si>
  <si>
    <t>Graduate School of Engineering, Nagoya Institute of Technology, Japan; School of Science, Aalto University, Finland</t>
  </si>
  <si>
    <t>Inter-organizational collaboration in the public sphere is essentially important to address sustainability problems in contemporary regional societies. To facilitate public collaboration, we are developing a Web application for sharing public issues and their solutions as public goals. Since participating in abstract or general goals is more difficult than concrete or specific ones, our system provides a functionality to break down individual public goals into concrete subgoals. Our Web application, GoalShare, is based on a linked open dataset of public goals that are linked with titles, participants, subgoals, related issues, related articles, and related geographic regions. GoalShare recommends public goals and users on the basis of similarity calculations taking into account not only surficial and semantic features but also contextual features extracted from subgoals and supergoals. We conducted experiments to investigate the effects of contextual features in subgoals and supergoals. Moreover, we conducted a trial workshop with GoalShare in Ogaki city to improve system design through actual use. © IFIP International Federation for Information Processing 2014.</t>
  </si>
  <si>
    <t>Civic tech; Concern assessment; Linked data; Public involvement; Text mining</t>
  </si>
  <si>
    <t>2-s2.0-84927584498</t>
  </si>
  <si>
    <t>Karam R., Melchiori M.</t>
  </si>
  <si>
    <t>A human-enhanced framework for assessing open geo-spatial data</t>
  </si>
  <si>
    <t>Dept. Of Information Engineering, University of Brescia, Via Branze, 38, Brescia, 25123, Italy</t>
  </si>
  <si>
    <t>With the advent of collaborative Web 2.0, spatial data creation is no more exclusively in the hands of professionals. For example, linked open data (LOD) promotes a new paradigm for online and freely accessible spatial information. Noteworthy initiatives in this direction are Geonames and OpenStreetMap. Moreover, as cities are continuously changing and growing, Points of Interest (POIs) are no more historical and their descriptions have to be updated frequently. One appropriate solution is to encourage participation of voluntary on-site experts to the process of information gathering and updating. In this context, we propose a human-enhanced framework, based on linked data principles and technologies, and devoted to collect, organize and rank user-generated corrections and completions in order to improve the accuracy and completeness of Geo-spatial LOD. Metrics have been defined for both human contributors and contents in order to estimate their reliability. The generated data introduces an additional linked data layer for hosting the revised version of the original datasets. © Springer International Publishing Switzerland 2014.</t>
  </si>
  <si>
    <t>Crowdsourcing; Geo-spatial Web; Human Computation; Linked Data; Location-based Applications; Model-driven Approach</t>
  </si>
  <si>
    <t>2-s2.0-84919627324</t>
  </si>
  <si>
    <t>Mihindukulasooriya N., García-Castro R., Priyatna F., Ruckhaus E., Saturno N.</t>
  </si>
  <si>
    <t>A Linked Data Profiling Service for Quality Assessment</t>
  </si>
  <si>
    <t>10577 LNCS</t>
  </si>
  <si>
    <t>10.1007/978-3-319-70407-4_42</t>
  </si>
  <si>
    <t>Ontology Engineering Group, Universidad Politécnica de Madrid, Madrid, Spain; Universidad Simón Bolívar, Caracas, Venezuela</t>
  </si>
  <si>
    <t>The Linked (Open) Data cloud has been growing at a rapid rate in recent years. However, the large variance of quality in its datasets is a key obstacle that hinders their use, so quality assessment has become an important aspect. Data profiling is one of the widely used techniques for data quality assessment in domains such as relational data; nevertheless, it is not so widely used in Linked Data. We argue that one reason for this is the lack of Linked Data profiling tools that are configurable in a declarative manner, and that produce comprehensive profiling information with the level of detail required by quality assessment techniques. To this end, this demo paper presents the Loupe API, a RESTful web service that profiles Linked Data based on user requirements and produces comprehensive profiling information on explicit RDF general data, class, property and vocabulary usage, and implicit data patterns such as cardinalities, instance ratios, value distributions, and multilingualism. Profiling results can be used to assess quality either by manual inspection, or automatically using data validation languages such as SHACL, ShEX, or SPIN. © Springer International Publishing AG 2017.</t>
  </si>
  <si>
    <t>Data profiling; Linked Data; Quality; Services</t>
  </si>
  <si>
    <t>2-s2.0-85034245970</t>
  </si>
  <si>
    <t>Poulymenopoulou M., Malamateniou F., Vassilacopoulos G.</t>
  </si>
  <si>
    <t>A LOD-based service for extracting linked open emergency healthcare data</t>
  </si>
  <si>
    <t>Department of Digital Systems, University of Piraeus, Piraeus, Greece; New York University, New York, NY, United States</t>
  </si>
  <si>
    <t>The linked open data (LOD) initiative – an initiative taken by governments around the world to open up and link the vast repositories of data they hold across agencies and departments – features particular potential in the health care sector. The real value of linked open data comes from its interpretation, analysis and linking up which, in the healthcare sector, is expected to result in improved quality of care and lower healthcare costs. In particular, emergency healthcare quality is expected to improve by making healthcare data, which is related to emergency healthcare, available to authorized users at the point of care (suitably anonymized for security reasons) and by providing researchers with access to large volumes of data. In addition, the analysis of emergency healthcare LOD can provide insights on a variety of factors contributing to emergency medical services (EMS) usage and to EMS failures so that to formulate sustained emergency healthcare policies and enable effective and efficient decision making that results in improving emergency case morbidity and mortality indices. This paper addresses the general problem of LOD usage in emergency healthcare delivery and describes a LOD-based cloud service that seeks to automatically export appropriate emergency healthcare data of interest from a variety of sources, semantically annotate this data and enriching it through the creation of links with other, relevant, data. To this end the service is designed to interact with EMS information systems, electronic medical records (EMRs) and personal health records (PHRs). © Springer International Publishing Switzerland 2015.</t>
  </si>
  <si>
    <t>Emergency healthcare; Emergency medical services; LOD; Open data</t>
  </si>
  <si>
    <t>2-s2.0-84925263778</t>
  </si>
  <si>
    <t>Da Silva Cruz W.G., Maciel C., De Castilho F.B.M., Girata N.N.H.</t>
  </si>
  <si>
    <t>A method of inspecting and applying open government data in the auditing courts of Brazilian States</t>
  </si>
  <si>
    <t>9831 LNCS</t>
  </si>
  <si>
    <t>10.1007/978-3-319-44159-7_19</t>
  </si>
  <si>
    <t>Fundação de Apoio e Desenvolvimento da UFMT (Uniselva), Tribunal de Contas do Estado de Mato Grosso (TCE-MT), Av. Fernando Correia da Costa, Cuiabá, MT  2367, Brazil; Laboratório de Ambientes Virtuais Interativos (LAVI), Instituto de Computação (IC), Universidade Federal de Mato Grosso (UFMT), Av. Fernando Correia da Costa, Cuiabá, MT  2367, Brazil</t>
  </si>
  <si>
    <t>This paper is aimed at conceiving and testing a method to inspect the level of adoption of policies regarding Open Government Data based on the analysis of the Audit Court’s transparency portal of Brazilian states and the Federal District. The method establishes a score for public data of audit offices in the domains of People Management, Budget, Biddings and Contracts. We herein analyze the data from the State Audit Office of Brazil, and we discuss issues related to the method. We concluded that, despite the efforts of the audit offices, there is still a lot to do in order to reach a quality level of the public information according to the conceptual and legal devices audit offices are subject to. © Springer International Publishing Switzerland 2016.</t>
  </si>
  <si>
    <t>Open Government Data; State Audit Office; Transparency</t>
  </si>
  <si>
    <t>2-s2.0-84981489572</t>
  </si>
  <si>
    <t>Kakinuma Y., Kashihara A.</t>
  </si>
  <si>
    <t>A micro-web involving learning scenario generation with linked open data for web-based investigative learning</t>
  </si>
  <si>
    <t>10.1007/978-3-319-39483-1_32</t>
  </si>
  <si>
    <t>Department of Informatics, Graduate School of Informatics and Engineering, The University of Electro-Communications, 1-5-1 Chofugaoka, Chofu, Tokyo  182-8585, Japan</t>
  </si>
  <si>
    <t>In investigative learning with Web resources, learners need to define the relationship between the topic and sub-topics through the creation of learning scenario. However, the Web space is not well-structured for learning. It is accordingly difficult for the learners to construct a learning scenario by themselves. The main purpose of this paper is to build up Micro Web inheriting the characteristics of the Web, which involves automatic generation of learning scenario by means of DBpedia Japanese as Linked Open Data (LOD) for Wikipedia. Such generated scenario enables an adaptive support for the learning scenario creation. © Springer International Publishing Switzerland 2016.</t>
  </si>
  <si>
    <t>Investigative learning; Learning scenario; LOD; Micro web</t>
  </si>
  <si>
    <t>2-s2.0-84978863389</t>
  </si>
  <si>
    <t>Sah M., Wade V.</t>
  </si>
  <si>
    <t>A novel concept-based search for the web of data using umbel and a fuzzy retrieval model</t>
  </si>
  <si>
    <t>10.1007/978-3-642-30284-8_14</t>
  </si>
  <si>
    <t>Knowledge and Data Engineering Group, Trinity College Dublin, Dublin, Ireland</t>
  </si>
  <si>
    <t>As the size of Linked Open Data (LOD) increases, the search and access to the relevant LOD resources becomes more challenging. To overcome search difficulties, we propose a novel concept-based search mechanism for the Web of Data (WoD) based on UMBEL concept hierarchy and fuzzy-based retrieval model. The proposed search mechanism groups LOD resources with the same concepts to form categories, which is called concept lenses, for more efficient access to the WoD. To achieve concept-based search, we use UMBEL concept hierarchy for representing context of LOD resources. A semantic indexing model is applied for efficient representation of UMBEL concept descriptions and a novel fuzzy-based categorization algorithm is introduced for classification of LOD resources to UMBEL concepts. The proposed fuzzy-based model was evaluated on a particular benchmark (~10,000 mappings). The evaluation results show that we can achieve highly acceptable categorization accuracy and perform better than the vector space model. © 2012 Springer-Verlag.</t>
  </si>
  <si>
    <t>Categorization; concept-based search; data mining; fuzzy retrieval model; linked open data; semantic indexing; UMBEL concept hierarchy</t>
  </si>
  <si>
    <t>2-s2.0-84861742533</t>
  </si>
  <si>
    <t>Santagati C., Noto V., La Russa F.M.</t>
  </si>
  <si>
    <t>A project for museo civico castello ursino in Catania: Breaking through museum walls and unlocking collections to everyone</t>
  </si>
  <si>
    <t>11197 LNCS</t>
  </si>
  <si>
    <t>10.1007/978-3-030-01765-1_10</t>
  </si>
  <si>
    <t>Department of Civil Engineering and Architecture, University of Catania, Catania, Italy; Museo Civico Castello Ursino, Piazza Federico di Svevia 2, Catania, Italy</t>
  </si>
  <si>
    <t>This paper presents the preliminary ideas for the improvement of the cultural offerings’ standard and fruition of the Museo Civico Castello Ursino in Catania. In conceiving the project, the requests of the European Commission, the European Digital Agenda, and the Directive on Public Sector Information (PSI) have been taken into consideration. In particular, the digitisation of cultural heritage (embedding museums, libraries, and archives) and its accessibility on a large scale. Among the aims of the project, there are the creation of a digital archive; 3D digitalisation of the museum’s collections and their online accessibility; and the use of immersive and interactive solutions for a better audience involvement. © Springer Nature Switzerland AG 2018.</t>
  </si>
  <si>
    <t>Digital cultural heritage; Digital photogrammetry; Virtual reality</t>
  </si>
  <si>
    <t>2-s2.0-85055724778</t>
  </si>
  <si>
    <t>Schlick R., Felderer M., Majzik I., Nardone R., Raschke A., Snook C., Vittorini V.</t>
  </si>
  <si>
    <t>A proposal of an example and experiments repository to foster industrial adoption of formal methods</t>
  </si>
  <si>
    <t>11247 LNCS</t>
  </si>
  <si>
    <t>10.1007/978-3-030-03427-6_20</t>
  </si>
  <si>
    <t>Center for Digital Safety and Security, AIT Austrian Institute of Technology GmbH, Vienna, Austria; Department of Computer Science, University of Innsbruck, Innsbruck, Austria; Department of Software Engineering, Blekinge Institute of Technology, Karlskrona, Sweden; Department of Measurement and Information Systems, Budapest University of Technology and Economics, Budapest, Hungary; Department of Electrical Engineering and Information Technology (DIETI), University of Naples Federico II, Naples, Italy; Institute of Software Engineering and Programming Languages, Ulm University, Ulm, Germany; Electronics and Computer Science, University of Southampton, Southampton, United Kingdom</t>
  </si>
  <si>
    <t>Formal methods (in a broad sense) have been around almost since the beginning of computer science. Nonetheless, there is a perception in the formal methods community that take-up by industry is low considering the potential benefits. We take a look at possible reasons and give candidate explanations for this effect. To address the issue, we propose a repository of industry-relevant example problems with an accompanying open data storage for experiment results in order to document, disseminate and compare exemplary solutions from formal model based methods. This would allow potential users from industry to better understand the available solutions and to more easily select and adopt a formal method that fits their needs. At the same time, it would foster the adoption of open data and good scientific practice in this research field. © Springer Nature Switzerland AG 2018.</t>
  </si>
  <si>
    <t>Benchmarks; Formal methods; Formal models; Industrial adoption</t>
  </si>
  <si>
    <t>2-s2.0-85056453238</t>
  </si>
  <si>
    <t>Cappiello C., Di Noia T., Marcu B.A., Matera M.</t>
  </si>
  <si>
    <t>A quality model for linked data exploration</t>
  </si>
  <si>
    <t>10.1007/978-3-319-38791-8_25</t>
  </si>
  <si>
    <t>Politecnico di Milano - DEIB, Piazza Leonardo da Vinci, 32, Milano, 20133, Italy; Politecnico di Bari - DEI, Via E. Orabona, 4, Bari, 70125, Italy</t>
  </si>
  <si>
    <t>Linked (Open) Data (LD) offer the great opportunity to interconnect and share large amounts of data on a global scale, creating added value compared to data published via pure HTML. However, this enormous potential is not completely accessible. In fact, LD datasets are often affected by errors, inconsistencies, missing values and other quality issues that may lower their usage. Users are often not aware of the quality and characteristics of the LD datasets that they use for various and diverse tasks; thus they are not conscious of the effects that poor quality datasets may have on the results of their analyses. In this paper we present our initial results aimed to unleash LD usefulness, by providing a set of quality dimensions able to drive the selection and evaluation of LD sources. As a proof of concepts, we applied our model for assessing the quality of two LD datasets. © Springer International Publishing Switzerland 2016.</t>
  </si>
  <si>
    <t>Data quality; Linked Data (LD); Quality models for LD</t>
  </si>
  <si>
    <t>2-s2.0-84977494360</t>
  </si>
  <si>
    <t>Wang Y., Zhao H., Tu L., Dan J., Liu L.</t>
  </si>
  <si>
    <t>A relation extraction method based on entity type embedding and recurrent piecewise residual networks</t>
  </si>
  <si>
    <t>11514 LNCS</t>
  </si>
  <si>
    <t>10.1007/978-3-030-23551-2_3</t>
  </si>
  <si>
    <t>School of Electronic Information and Communications, Huazhong University of Science and Technology, Wuhan, Hubei  430074, China; College of Computer Science, Chongqing University, Chongqing, 400044, China; School of Computer Science, College of Computing, Georgia Institute of Technology, Atlanta, GA  30332, United States</t>
  </si>
  <si>
    <t>Relation extraction is an important while challenging task in information extraction. We find that existing solutions can hardly extract correct relation when the sentence is long and complex or the firsthand trigger word does not show. Inspired by the idea of fusing more and deeper information, we present a new relation extraction method that involves the types of entities in the joint embedding, namely, Entity Type Embedding (ETE). An architecture of Recurrent Piecewise Residual Networks (RPRN) is also proposed to cooperate with the joint embedding so that the relation extractor acquires the latent representation underlying the context of a sentence. We validate our method by experiments on public data set of New York Times. Experiment results show that our method outperforms the state-of-the-art models. © Springer Nature Switzerland AG 2019.</t>
  </si>
  <si>
    <t>Entity Type Embedding; Recurrent neural networks; Relation extraction; Residual Networks</t>
  </si>
  <si>
    <t>2-s2.0-85068351483</t>
  </si>
  <si>
    <t>Fetahu B., Dietze S., Pereira Nunes B., Antonio Casanova M., Taibi D., Nejdl W.</t>
  </si>
  <si>
    <t>A scalable approach for efficiently generating structured dataset topic profiles</t>
  </si>
  <si>
    <t>8465 LNCS</t>
  </si>
  <si>
    <t>10.1007/978-3-319-07443-6_35</t>
  </si>
  <si>
    <t>L3S Research Center, Leibniz Universität Hannover, Germany; Department of Informatics, PUC-Rio, Rio de Janeiro, RJ, Brazil; Institute for Educational Technologies, CNR, Palermo, Italy</t>
  </si>
  <si>
    <t>The increasing adoption of Linked Data principles has led to an abundance of datasets on the Web. However, take-up and reuse is hindered by the lack of descriptive information about the nature of the data, such as their topic coverage, dynamics or evolution. To address this issue, we propose an approach for creating linked dataset profiles. A profile consists of structured dataset metadata describing topics and their relevance. Profiles are generated through the configuration of techniques for resource sampling from datasets, topic extraction from reference datasets and their ranking based on graphical models. To enable a good trade-off between scalability and accuracy of generated profiles, appropriate parameters are determined experimentally. Our evaluation considers topic profiles for all accessible datasets from the Linked Open Data cloud. The results show that our approach generates accurate profiles even with comparably small sample sizes (10%) and outperforms established topic modelling approaches. © 2014 Springer International Publishing.</t>
  </si>
  <si>
    <t>Linked Data; Metadata; Profiling; Vocabulary of Links</t>
  </si>
  <si>
    <t>2-s2.0-84902602805</t>
  </si>
  <si>
    <t>Zander S., Swertz C., Verdú E., Pérez M.J.V., Henning P.</t>
  </si>
  <si>
    <t>A semantic MediaWiki-based approach for the collaborative development of pedagogically meaningful learning content annotations</t>
  </si>
  <si>
    <t>10.1007/978-3-319-32667-2_5</t>
  </si>
  <si>
    <t>FZI Research Center for Information Technology, Karlsruhe, 76131, Germany; Department of Education, University Vienna, Sensengasse 3a, Vienna, 1090, Austria; Universidad Internacional de La Rioja, UNIR, La Rioja, Spain; ETSI Telecomunicación, University of Valladolid, Campus Miguel Delibes, Valladolid, 47011, Spain; Karlsruhe University of Applied Sciences, Karlsruhe, Germany</t>
  </si>
  <si>
    <t>In this work, we present an approach that allows educational resources to be collaboratively authored and annotated with well-defined pedagogical semantics using Semantic MediaWiki as collaborative knowledge engineering tool. The approach allows for the exposition of pedagogically annotated learning content as Linked Open Data to enable its reuse across e-learning platforms and its adaptability in different educational contexts. We employ Web Didactics as knowledge organization concept and detail its manifestation in a Semantic MediaWiki system using import and mapping declarations. We also show how the inherent pedagogical semantics of Web Didactics can be retained when learning material is exported as RDF data. The advantage of the presented approach lies in addressing the constructivist view on educational models: The different roles involved in the content development process are not forced to adapt to new vocabularies but can continue using the terms and classification systems they are familiar with. Results of the usability test with computer scientists and education researchers are positive with significantly more positive results for computer scientists. © Springer International Publishing Switzerland 2016.</t>
  </si>
  <si>
    <t>2-s2.0-84964089224</t>
  </si>
  <si>
    <t>Latham A., Goltz S.</t>
  </si>
  <si>
    <t>A survey of the general public’s views on the ethics of using AI in education</t>
  </si>
  <si>
    <t>11625 LNAI</t>
  </si>
  <si>
    <t>10.1007/978-3-030-23204-7_17</t>
  </si>
  <si>
    <t>Manchester Metropolitan University, Manchester, M1 5GD, United Kingdom; Business and Law School, Edith Cowan University, Perth, Australia</t>
  </si>
  <si>
    <t>Recent scandals arising from the use of algorithms for user profiling to further political and marketing gain have popularized the debate over the ethical and legal implications of using such ‘artificial intelligence’ in social media. The need for a legal framework to protect the general public’s data is not new, yet it is not clear whether recent changes in data protection law in Europe, with the introduction of the GDPR, have highlighted the importance of privacy and led to a healthy concern from the general public over online user tracking and use of data. Like search engines, social media and online shopping platforms, intelligent tutoring systems aim to personalize learning and thus also rely on algorithms that automatically profile individual learner traits. A number of studies have been published on user perceptions of trust in robots and computer agents. Unsurprisingly, studies of AI in education have focused on efficacy, so the extent of learner awareness, and acceptance, of tracking and profiling algorithms remains unexplored. This paper discusses the ethical and legal considerations for, and presents a case study examining the general public’s views of, AI in education. A survey was recently taken of attendees at a national science festival event highlighting state-of-the-art AI technologies in education. Whilst most participants (77%) were worried about the use of their data, in learning systems fewer than 8% of adults were ‘not happy’ being tracked, as opposed to nearly two-thirds (63%) of children surveyed. © Springer Nature Switzerland AG 2019.</t>
  </si>
  <si>
    <t>Ethics; GDPR; Trust</t>
  </si>
  <si>
    <t>2-s2.0-85068334823</t>
  </si>
  <si>
    <t>Hansen H.S., Reiter I.M., Schrøder L.</t>
  </si>
  <si>
    <t>A system architecture for a transnational data infrastructure supporting maritime spatial planning</t>
  </si>
  <si>
    <t>10441 LNCS</t>
  </si>
  <si>
    <t>10.1007/978-3-319-64248-2_12</t>
  </si>
  <si>
    <t>Aalborg University Copenhagen, A.C. Meyers Vaenge 15, Copenhagen, 2450, Denmark</t>
  </si>
  <si>
    <t>The use of the seas and oceans is overall regulated by the United Nations through the UN Convention on the Law of the Sea, which defines the rights and responsibilities. However, with the rapidly increasing use of the sea and oceans it is inevitable that conflicts may arise. Accordingly, there has been an increasing international recognition of the need to manage human activities that influence the marine environment and its ecosystems in an integrated, cross-sectoral manner. Recently, Maritime Spatial Planning (MSP) has gained significant attention as a new paradigm aiming at minimising the conflicts among different sea uses through involving various stakeholders and sectors while aiming for sustainable growth. The aim of this research is to build a conceptual model for a Data Infrastructure to support marine space in a transnational context addressing the challenges related to the increasing use of marine areas and resources. The work was carried out in a close cooperation between several public authorities and research institutes in the Baltic Sea Region. © Springer International Publishing AG 2017.</t>
  </si>
  <si>
    <t>Distributed systems; Marine governance; Maritime spatial planning; Open data; Spatial data infrastructure</t>
  </si>
  <si>
    <t>2-s2.0-85028452550</t>
  </si>
  <si>
    <t>Gottron T., Knauf M., Scheglmann S., Scherp A.</t>
  </si>
  <si>
    <t>A systematic investigation of explicit and implicit schema information on the linked open data cloud</t>
  </si>
  <si>
    <t>7882 LNCS</t>
  </si>
  <si>
    <t>10.1007/978-3-642-38288-8-16</t>
  </si>
  <si>
    <t>WeST-Institute for Web Science and Technologies, University of Koblenz-Landau, 56070 Koblenz, Germany</t>
  </si>
  <si>
    <t>Schema information about resources in the Linked Open Data (LOD) cloud can be provided in a twofold way: it can be explicitly defined by attaching RDF types to the resources. Or it is provided implicitly via the definition of the resources' properties. In this paper, we present a method and metrics to analyse the information theoretic properties and the correlation between the two manifestations of schema information. Furthermore, we actually perform such an analysis on large-scale linked data sets. To this end, we have extracted schema information regarding the types and properties defined in the data set segments provided for the Billion Triples Challenge 2012. We have conducted an in depth analysis and have computed various entropy measures as well as the mutual information encoded in the two types of schema information. Our analysis provides insights into the information encoded in the different schema characteristics. Two major findings are that implicit schema information is far more discriminative and that applications involving schema information based on either types or properties alone will only capture between 63.5% and 88.1% of the schema information contained in the data. Based on these observations, we derive conclusions about the design of future schemas for LOD as well as potential application scenarios. © 2013 Springer-Verlag Berlin Heidelberg.</t>
  </si>
  <si>
    <t>2-s2.0-84885004251</t>
  </si>
  <si>
    <t>Brous P., Janssen M.</t>
  </si>
  <si>
    <t>A systematic review of impediments blocking internet of things adoption by Governments</t>
  </si>
  <si>
    <t>10.1007/978-3-319-25013-7_7</t>
  </si>
  <si>
    <t>Delft University of Technology, Delft, Netherlands; Rijkswaterstaat, Delft, Netherlands</t>
  </si>
  <si>
    <t>The Internet of Things (IoT) has high promises and might provide many benefits, yet has been given scant attention in e-government literature. Within the IoT, physical objects, “things”, are networked and connected to the Internet. These “things” are able to identify themselves to and communicate with other devices or “things”. There are many impediments blocking the adoption of IoT, and there is limited insight in these barriers. In this paper, impediments for the adoption of IoT are investigated by conducting a literature review and carrying out two case studies. The impediments found in literature were confirmed and extended using the case studies. Results show that impediments are interrelated and occur on the strategic, tactical and operational level. For adoption the impediments needs to be addressed in concert. Research on e-governance can benefit from understanding these interrelated impediments. © IFIP International Federation for Information Processing 2015.</t>
  </si>
  <si>
    <t>Adoption; Barriers; Challenges; E-governance; E-government; Impediments; Internet of things; IoT; Open data; Smart cities</t>
  </si>
  <si>
    <t>2-s2.0-84951806085</t>
  </si>
  <si>
    <t>Mora-Rodriguez M., Atemezing G.A., Preist C.</t>
  </si>
  <si>
    <t>Adopting semantic technologies for effective corporate transparency</t>
  </si>
  <si>
    <t>10249 LNCS</t>
  </si>
  <si>
    <t>10.1007/978-3-319-58068-5_40</t>
  </si>
  <si>
    <t>System Centre, University of Bristol, Bristol, United Kingdom; Mondeca S.A, 35 boulevard de Strasbourg, Paris, France</t>
  </si>
  <si>
    <t>A new transparency model with more and better corporate data is necessary to promote sustainable economic growth. In particular, there is a need to link factors regarding non-financial performance of corporations - such as social and environmental impacts, both positive and negative - into decision-making processes of investors and other stake-holders. To do this, we need to develop better ways to access and analyse corporate social, environmental and financial performance information, and to link together insights from these different sources. Such sources are already on the web in non-structured and structured data formats, a big part of them in XBRL (Extensible Business Reporting Language). This study is about promoting solutions to drive effective transparency for a sustainable economy, given the current adoption of XBRL, and the new opportunities that Linked Data can offer. We present (1) a methodology to formalise XBRL as RDF using Linked data principles and (2) demonstrate its usefulness through a use case connecting and making the data accessible. © Springer International Publishing AG 2017.</t>
  </si>
  <si>
    <t>Interoperability; Linked data; Open government data; Transparency; XBRL</t>
  </si>
  <si>
    <t>2-s2.0-85020007154</t>
  </si>
  <si>
    <t>Schmachtenberg M., Bizer C., Paulheim H.</t>
  </si>
  <si>
    <t>Adoption of the linked data best practices in different topical domains</t>
  </si>
  <si>
    <t>10.1007/978-3-319-11964-9</t>
  </si>
  <si>
    <t>The central idea of Linked Data is that data publishers support applications in discovering and integrating data by complying to a set of best practices in the areas of linking, vocabulary usage, and metadata provision. In 2011, the State of the LOD Cloud report analyzed the adoption of these best practices by linked datasets within different topical domains. The report was based on information that was provided by the dataset publishers themselves via the datahub.io Linked Data catalog. In this paper, we revisit and update the findings of the 2011 State of the LOD Cloud report based on a crawl of the Web of Linked Data conducted in April 2014. We analyze how the adoption of the different best practices has changed and present an overview of the linkage relationships between datasets in the form of an updated LOD cloud diagram, this time not based on information from dataset providers, but on data that can actually be retrieved by a Linked Data crawler. Among others, we find that the number of linked datasets has approximately doubled between 2011 and 2014, that there is increased agreement on common vocabularies for describing certain types of entities, and that provenance and license metadata is still rarely provided by the data sources. © Springer International Publishing Switzerland 2014.</t>
  </si>
  <si>
    <t>Best Practices; Linked Open Data; Web of Linked Data</t>
  </si>
  <si>
    <t>2-s2.0-84908701836</t>
  </si>
  <si>
    <t>de Figueiredo G.B., Moreira J.L.R., de Faria Cordeiro K., Campos M.L.M.</t>
  </si>
  <si>
    <t>Aligning DMBOK and open government with the FAIR data principles</t>
  </si>
  <si>
    <t>11787 LNCS</t>
  </si>
  <si>
    <t>10.1007/978-3-030-34146-6_2</t>
  </si>
  <si>
    <t>Federal University of Rio de Janeiro (UFRJ), Rio de Janeiro, RJ  21941-916, Brazil; Vrije Universiteit Amsterdam, De Boelelaan 1081, Amsterdam, 1081 HV, Netherlands; Center of Naval System Analysis of Brazilian Navy, Rio de Janeiro, RJ  20091-000, Brazil</t>
  </si>
  <si>
    <t>In enterprise organizations, the value of data has been considered on strategic level for a long time. As valuable assets, data need to be managed from source to disposal, considering their whole life cycle. To guide the data managing needs of enterprise organizations, the non-profit organization DAMA promotes the development and practice of data management as key enterprise assets. In 2017, DAMA has published the second edition of the DAMA International Guide to Data Management Body of Knowledge (DAMA DMBOK®). While the DAMA DMBOK focuses on corporate data, the FAIR data principles target research data management involving researchers and publishers in Academia. Data management is also a core issue in the Government sector, which has a great relevance in the open government initiatives, supporting the civil society to follow the actions of government bodies. This article makes a systematic analysis of these three data natures – research data, corporate data and government data – and the respective sets of principles that act as a basis for their management. These principles are correlated to identify similarities and possible complementarities focusing on the improvement of research data management, represented by the FAIR initiative, proposing an initial framework to support it. © Springer Nature Switzerland AG 2019.</t>
  </si>
  <si>
    <t>Corporate data; Data management; DMBOK; FAIR; FAIR principles; Government data; Open government data; Research data</t>
  </si>
  <si>
    <t>2-s2.0-85077681636</t>
  </si>
  <si>
    <t>Groff J., Baker M., Détienne F.</t>
  </si>
  <si>
    <t>Aligning public administrators and citizens on and around open data: An activity theory approach</t>
  </si>
  <si>
    <t>10.1007/978-3-319-39399-5_15</t>
  </si>
  <si>
    <t>I3 (Institut Interdisciplinaire de l’Innovation), Centre National de la Recherche Scientifique, Telecom-ParisTech, Université Paris-Saclay, 46 rue Barrault, Paris, 75013, France</t>
  </si>
  <si>
    <t>Open data have recently become key vectors of the implementation of open government in terms of the notion of transparency. The present study is precisely part of an EU-funded project whose aim is to develop a European platform devoted to the collective exploitation of open data. It aims to understand the processes of production and use of open data by, respectively, public administrators-(PAs) and citizen groups. On the basis of an Activity Theory analysis of focus groups involving these two sets of social actors, potential internal and external tensions are identified, with respect to objects, rules and instruments of activity. Main results showed that PAs practice a “strategically opaque transparency” policy by selecting data to open with the aim of preserving politico-economical interests, thereby limiting their reuse. We propose that interactions with citizens on the ROUTE-TA-PA platform could support PAs in publishing relevant data for users, whilst respecting these interests. © Springer International Publishing Switzerland 2016.</t>
  </si>
  <si>
    <t>Activity theory; Open data; Public administrations; Social platform; Tensions; Transparency</t>
  </si>
  <si>
    <t>2-s2.0-84978859526</t>
  </si>
  <si>
    <t>Wang D., Richards D., Chen C.</t>
  </si>
  <si>
    <t>An analysis of interaction between users and open government data portals in data acquisition process</t>
  </si>
  <si>
    <t>11016 LNAI</t>
  </si>
  <si>
    <t>10.1007/978-3-319-97289-3_14</t>
  </si>
  <si>
    <t>Wuhan University, Wuhan, Hubei  430072, China; Macquarie University, Sydney, NSW  2109, Australia</t>
  </si>
  <si>
    <t>The rate of development of open government data (OGD) portals has been fast in recent years due to potential benefits of the utilization of OGD. However, scholars have emphasized lack of use as a key problem in the realization of these benefits. Although studies have been carried out to understand decisive factors in OGD utilization from the aspects of either portals or users, they failed to consider the interaction between the two. Therefore, our study carried out an analysis of the interaction between users and OGD portals during users’ data acquisition process from three aspects: data acquisition methods, data quality requirements, and helping functions. We carried out a survey in a Chinese population to collect data for analysis. Results show users’ high acceptance of keyword search as their method for data acquisition through OGD portals but browsing showed higher usage frequency and was a more stable data acquisition behavior. Females show better acceptance of regular recommendations (e.g. RSS) based on their visiting histories than males. Users’ age, education background and occupation affect their demands of different data quality attributes. Our analysis also shows positive relationship between users’ data acquisition habits with their demands of data quality, users’ need of help with their feelings of difficulties in using the portal, and users’ need of help with their demands of data quality. We suggest promoting OGD utilization by offering better helping functions and improving data qualities in future development of OGD portals. © Springer Nature Switzerland AG 2018.</t>
  </si>
  <si>
    <t>Data acquisition; Data portal; Open government data</t>
  </si>
  <si>
    <t>2-s2.0-85051105574</t>
  </si>
  <si>
    <t>Lukashevich M., Starovoitov V.</t>
  </si>
  <si>
    <t>An approach to cell nuclei counting in histological image analysis</t>
  </si>
  <si>
    <t>9842 LNCS</t>
  </si>
  <si>
    <t>10.1007/978-3-319-45378-1_13</t>
  </si>
  <si>
    <t>Faculty of Economics and Informatics in Vilnius, University of Bialystok, Vilnius, Lithuania</t>
  </si>
  <si>
    <t>The paper describes a technique for automated cell nuclei counting. In this study, the primary goal is to provide simple and effective automated scheme of cell nuclei counting. The experiments on public data set of histology images have demonstrated acceptable level of calculation results. © IFIP International Federation for Information Processing 2016.</t>
  </si>
  <si>
    <t>Cell nuclei counting; Histological analysis; Machine analysis</t>
  </si>
  <si>
    <t>2-s2.0-84988422364</t>
  </si>
  <si>
    <t>Bol Raap W., Iacob M.-E., van Sinderen M., Piest S.</t>
  </si>
  <si>
    <t>An architecture and common data model for open data-based cargo-tracking in synchromodal logistics</t>
  </si>
  <si>
    <t>10033 LNCS</t>
  </si>
  <si>
    <t>10.1007/978-3-319-48472-3_19</t>
  </si>
  <si>
    <t>University of Twente, P.O. Box 217, Enschede, 7500AE, Netherlands; CAPE Groep, Transportcentrum 14, Enschede, 7547RW, Netherlands</t>
  </si>
  <si>
    <t>In logistics, questions as “Where is my container?” and “When does my container arrive?” can often not be answered with sufficient precision, which restricts the ability of logistics service providers to be efficient. Since logistics is complex and often involves multiple transportation modes and carriers, improving efficiency and saving costs in the supply chain requires communication between the different parties and the usage of real-time data is critical. Currently, logistics service providers (LSPs) use real-time data to a very limited extent, mainly for tracking the progress of a specific part of a given shipment. This data is retrieved manually from a number of websites and sharing with other actors is not even considered. This leads to lack of end-to end visibility and delays in planning. This research proposes an architecture and a common data model for an integration platform that allows the automated collection of real time container tracking data enabling LSPs to plan more efficient. Currently, there is no common data model available that contains all the information required and enables LSPs to track their shipments real-time. The common data model is designed via a bottom-up approach using results of interviews, observations at different logistics service providers, analyses of open data on websites, and serves the information needs of the business processes involving such data. The model is also validated against industry standards. Based on the proposed architecture a prototype was built that is tested in real operating conditions with a fourth party logistics company. © Springer International Publishing AG 2016.</t>
  </si>
  <si>
    <t>Common data model; Integration platform; Logistics; Open data; Synchromodal logistics; Web scraping</t>
  </si>
  <si>
    <t>2-s2.0-84995902900</t>
  </si>
  <si>
    <t>Junior A.C., Debruyne C., O’Sullivan D.</t>
  </si>
  <si>
    <t>An editor that uses a block metaphor for representing semantic mappings in linked data</t>
  </si>
  <si>
    <t>11155 LNCS</t>
  </si>
  <si>
    <t>10.1007/978-3-319-98192-5_6</t>
  </si>
  <si>
    <t>ADAPT Centre, Trinity College Dublin, Dublin 2, Ireland</t>
  </si>
  <si>
    <t>The Linked Open Data cloud contains several knowledge bases with overlapping concepts. In order to reduce heterogeneity and enable greater interoperability, semantic mappings between resources can be established. These mappings are usually represented using mapping languages, where visual representations are often used to support user involvement. In prior work, we have proposed a visual representation based on the block metaphor, called Juma, and applied it to uplift mappings. In this paper, we extend its applicability and propose the use of this visual representation for semantic mappings that automatically generate executable mappings between knowledge bases. We also demonstrate the viability of our approach, in the representation of real mappings, through a use case. © 2018, Springer Nature Switzerland AG.</t>
  </si>
  <si>
    <t>Linked data; Semantic mappings; Visual representation</t>
  </si>
  <si>
    <t>2-s2.0-85051651102</t>
  </si>
  <si>
    <t>Pandya A., Kulkarni C., Mali K., Wang J.</t>
  </si>
  <si>
    <t>An Open Source Cloud-Based NoSQL and NewSQL Database Benchmarking Platform for IoT Data</t>
  </si>
  <si>
    <t>11459 LNCS</t>
  </si>
  <si>
    <t>10.1007/978-3-030-32813-9_7</t>
  </si>
  <si>
    <t>Department of Information Systems, University of Maryland, Baltimore County, Baltimore, MD  21250, United States</t>
  </si>
  <si>
    <t>Internet of Things (IoT) is continually expanding, and the information being transmitted through IoT is often in large-scale in both volume and velocity. With its evolution, IoT raises new challenges such as throughput and scalability of software and database working with it. This is the reason that traditional techniques for data management and database operations cannot adopt the new challenges from IoT data. We need an efficient database system that can handle, store, and retrieve continuous, high-speed, and large-volume data, perform various database operations, and generate quick results. Recent developments of database technologies such as NoSQL and NewSQL database provides promising solutions to IoT. This paper proposes an extensible cloud-based open-source benchmarking framework on how these databases could work with IoT data. Using the framework, we compare the performances of VoltDB NewSQL and MongoDB NoSQL database systems on IoT data injection, transactional operations, and analytical operations. © 2019, Springer Nature Switzerland AG.</t>
  </si>
  <si>
    <t>Benchmarking; Big Data; Cloud computing; IoT; MongoDB; NewSQL; NoSQL; VoltDB</t>
  </si>
  <si>
    <t>2-s2.0-85075686247</t>
  </si>
  <si>
    <t>Abdel-Qader M., Scherp A., Vagliano I.</t>
  </si>
  <si>
    <t>Analyzing the Evolution of Vocabulary Terms and Their Impact on the LOD Cloud</t>
  </si>
  <si>
    <t>10843 LNCS</t>
  </si>
  <si>
    <t>10.1007/978-3-319-93417-4_1</t>
  </si>
  <si>
    <t>Christian-Albrechts University, Kiel, Germany; ZBW – Leibniz Information Centre for Economics, Kiel, Germany</t>
  </si>
  <si>
    <t>Vocabularies are used for modeling data in Knowledge Graphs (KGs) like the Linked Open Data Cloud and Wikidata. During their lifetime, vocabularies are subject to changes. New terms are coined, while existing terms are modified or deprecated. We first quantify the amount and frequency of changes in vocabularies. Subsequently, we investigate to which extend and when the changes are adopted in the evolution of KGs. We conduct our experiments on three large-scale KGs: the Billion Triples Challenge datasets, the Dynamic Linked Data Observatory dataset, and Wikidata. Our results show that the change frequency of terms is rather low, but can have high impact due to the large amount of distributed graph data on the web. Furthermore, not all coined terms are used and most of the deprecated terms are still used by data publishers. The adoption time of terms coming from different vocabularies ranges from very fast (few days) to very slow (few years). Surprisingly, we could observe some adoptions before the vocabulary changes were published. Understanding the evolution of vocabulary terms is important to avoid wrong assumptions about the modeling status of data published on the web, which may result in difficulties when querying the data from distributed sources. © 2018, Springer International Publishing AG, part of Springer Nature.</t>
  </si>
  <si>
    <t>2-s2.0-85048515751</t>
  </si>
  <si>
    <t>Shiramatsu S., Ozono T., Shintani T.</t>
  </si>
  <si>
    <t>Approaches to assessing public concerns: Building linked data for public goals and criteria extracted from textual content</t>
  </si>
  <si>
    <t>8075 LNCS</t>
  </si>
  <si>
    <t>10.1007/978-3-642-40346-0-10</t>
  </si>
  <si>
    <t>Graduate School of Engineering, Nagoya Institute of Technology, Japan</t>
  </si>
  <si>
    <t>The importance of public involvement in Japanese regional societies is increasing because they currently face complicated and ongoing social issues due to the post-maturity stage of these societies. Since citizens who have beneficial awareness or knowledge are not always experts on relevant social issues, assessing and sharing public concerns are needed to reduce barriers to public participation. We propose two approaches to assess public concerns. The first is building a linked open data set by extracting public goals for a specific social issue aimed at by citizens or agents from articles or public opinions. This paper deals with hierarchical goals and subgoals for recovery and revitalization from the Great East Japan Earthquake manually extracted from related articles. The data set can be used for developing services to match citizens and agents who aim at similar goals to facilitate collaboration. The second approach is building a linked data set by extracting assessment criteria for a specific social issue from public opinions. This paper deals with candidate terms that potentially represent such criteria for a specific public project automatically extracted from clusters of citizens' opinions. The data set can be used as evidence for policy-making about the target project. © 2013 IFIP International Federation for Information Processing.</t>
  </si>
  <si>
    <t>Concern Assessment; Goal Matching Service; Linked Data; Public Involvement; Text Mining</t>
  </si>
  <si>
    <t>2-s2.0-84885052843</t>
  </si>
  <si>
    <t>Praditya D., Janssen M.</t>
  </si>
  <si>
    <t>Assessment of Factors influencing information sharing arrangements using the best-worst method</t>
  </si>
  <si>
    <t>10595 LNCS</t>
  </si>
  <si>
    <t>10.1007/978-3-319-68557-1_10</t>
  </si>
  <si>
    <t>Governments and companies exchange various kinds of data. The methods to exchange data are evolving and becoming more and more advanced, supported by the rapid development of information and communication technology (ICT). Although some research has been carried out on the adoption of ICT-based information sharing, there is still very little understanding of enablers for information sharing arrangements between private and public organisations. Developing an information sharing arrangement often requires complex interactions among parties resulting in negotiated arrangements. This paper aims to derive factors of information sharing arrangements by assessing the importance of factors in shaping information sharing from public and private organisations perspectives. Factors found in previous studies were analysed using the Best-Worst method by collecting experts’ opinions. While private sector’s expert was much focussed on the Perceived Benefits, the public sector’s experts considered Trust, Investment, Perceived Costs and Relationship as the most important factors in shaping the information sharing arrangement between public and private organisations. Identifying which factors are crucial in shaping information sharing arrangements can help in reducing potential conflicts during planning, implementation and usage, and bringing benefits to all stakeholders. © IFIP International Federation for Information Processing 2017.</t>
  </si>
  <si>
    <t>Best worst method; Big data; E-Government; Information sharing; Information sharing arrangement; Interorganisational information system (IOS); Open data; System architecture; System governance</t>
  </si>
  <si>
    <t>2-s2.0-85034271980</t>
  </si>
  <si>
    <t>Poblet M., Aryani A., Manghi P., Unsworth K., Wang J., Hausstein B., Dallmeier-Tiessen S., Klas C.-P., Casanovas P., Rodriguez-Doncel V.</t>
  </si>
  <si>
    <t>Assigning Creative Commons Licenses to Research Metadata: Issues and Cases</t>
  </si>
  <si>
    <t>10.1007/978-3-030-00178-0_16</t>
  </si>
  <si>
    <t>RMIT University, Melbourne, Australia; Australian National Data Service (ANDS), Caulfield East, Australia; ISTI, Italian Research Council, Pisa, Italy; Australian National University, Canberra, Australia; GESIS – Leibniz Institute for the Social Sciences, Mannheim, Germany; CERN, Geneva, Switzerland; IDT, Autonomous University of Barcelona, Barcelona, Spain; La Trobe University, Bundoora, Australia; Universidad Politécnica de Madrid, Madrid, Spain</t>
  </si>
  <si>
    <t>This paper discusses the problem of lack of clear licensing and transparency of usage terms and conditions for research metadata. Making research data connected, discoverable and reusable are the key enablers of the new data revolution in research. We discuss how the lack of transparency hinders discovery of research data and make it disconnected from the publication and other trusted research outcomes. In addition, we discuss the application of Creative Commons licenses for research metadata, and provide some examples of the applicability of this approach to internationally known data infrastructures. © 2018, Springer Nature Switzerland AG.</t>
  </si>
  <si>
    <t>Creative commons; Data infrastructure; Discoverability; Licensing; Open data; Research metadata; Semantic web</t>
  </si>
  <si>
    <t>2-s2.0-85064450590</t>
  </si>
  <si>
    <t>Ellefi M.B., Bellahsene Z., Dietze S., Todorov K.</t>
  </si>
  <si>
    <t>Beyond established knowledge graphs-recommending web datasets for data linking</t>
  </si>
  <si>
    <t>10.1007/978-3-319-38791-8_15</t>
  </si>
  <si>
    <t>LIRMM, University of Montpellier, Montpellier, France; L3S Research Center, Leibniz University Hannover, Hannover, Germany</t>
  </si>
  <si>
    <t>With the explosive growth of the Web of Data in terms of size and complexity, identifying suitable datasets to be linked, has become a challenging problem for data publishers. To understand the nature of the content of specific datasets, we adopt the notion of dataset profiles, where datasets are characterized through a set of topic annotations. In this paper, we adopt a collaborative filtering-like recommendation approach, which exploits both existing dataset profiles, as well as traditional dataset connectivity measures, in order to link arbitrary, non-profiled datasets into a global dataset-topic-graph. Our experiments, applied to all available Linked Datasets in the Linked Open Data (LOD) cloud, show an average recall of up to 81%, which translates to an average reduction of the size of the original candidate dataset search space to up to 86%. An additional contribution of this work is the provision of benchmarks for dataset interlinking recommendation systems. © Springer International Publishing Switzerland 2016.</t>
  </si>
  <si>
    <t>2-s2.0-84977545064</t>
  </si>
  <si>
    <t>da Silva J.R., Castro J.A., Ribeiro C., Honrado J., Lomba Â., Gonçalves J.</t>
  </si>
  <si>
    <t>Beyond Inspire: An ontology for biodiversity metadata records</t>
  </si>
  <si>
    <t>Engenharia da Universidade do Porto/INESC TEC, Portugal; Universidade do Porto/INESC TEC, Portugal; CIBIO, Centro de Investigação em Biodiversidade, Recursos Genéticos, Portugal</t>
  </si>
  <si>
    <t>Managing research data often requires the creation or reuse of specialised metadata schemas to satisfy the metadata requirements of each research group. Ontologies present several advantages over metadata schemas. In particular, they can be shared and improved upon more easily, providing the flexibility required to establish relationships between datasets and concepts from distinct domains. In this paper, we present a preliminary experiment on the use of ontologies for the description of biodiversity datasets. With a strong focus on the dynamics of individual species, species diversity, biological communities and ecosystems, the Predictive Ecology research group of CIBIO has adopted the INSPIRE European recommendation as the primary tool for metadata compliance across its research data description. We build upon this experience to model the BIOME ontology for the biodiversity domain. The ontology combines concepts from INSPIRE, matching them against the ones defined in the Dublin Core, FOAF and CERIF ontologies. Dendro, a prototype for collaborative data description, uses the ontology to provide an environment where biodiversity metadata records are available as Linked Open Data. © Springer-Verlag Berlin Heidelberg 2014.</t>
  </si>
  <si>
    <t>2-s2.0-84910125737</t>
  </si>
  <si>
    <t>Vladimirova A.V.</t>
  </si>
  <si>
    <t>Blockchain revolution in global environmental governance: Too good to be true?</t>
  </si>
  <si>
    <t>11551 LNCS</t>
  </si>
  <si>
    <t>10.1007/978-3-030-17705-8_18</t>
  </si>
  <si>
    <t>Institute of Oriental Studies of the Russian Academy of Sciences, Moscow, Russian Federation</t>
  </si>
  <si>
    <t>Is a blockchain revolution happening now or has its hype been seriously overstated? In the data-driven world, blockchain technology can potentially bring many benefits to people and organisations that suffer from a lack of information infrastructure or access to reliable integrated data. So, there is no surprise that leading actors of global environmental governance, including the United Nations and the World Bank, have started to support initiatives to develop blockchain platforms. However, the successful implementation of this technology and its ability to contribute to effective environmental policies depend on a range of factors that are often difficult to manage. In this paper, we aim to systematise theoretical and practical approaches to blockchain platforms in environmental management as well as to analyse existing barriers to this adoption. Based on our study, we concluded that the main obstacles preventing a blockchain revolution in global environmental governance are not connected to technological development, but rather to modern information cultures and worldviews. © Springer Nature Switzerland AG 2019.</t>
  </si>
  <si>
    <t>Blockchain; Global environmental governance; Open data; Sustainable development</t>
  </si>
  <si>
    <t>2-s2.0-85065293226</t>
  </si>
  <si>
    <t>Joo S., Takeda H., Takezaki A., Yoshida T.</t>
  </si>
  <si>
    <t>Building the core vocabulary of crop names to integrate the vocabularies by multiple government agencies</t>
  </si>
  <si>
    <t>10.1007/978-3-030-04284-4_22</t>
  </si>
  <si>
    <t>National Institute of Informatics, 2-1-2 Hitotsubashi, Chiyoda-ku, Tokyo, Japan; National Agriculture and Food Research Organization, 1-31-1, Kannondai, Tsukuba, Ibaraki, Japan</t>
  </si>
  <si>
    <t>Since agriculture is the oldest industry in our society and the basis of our life and economics, knowledge of crops as product of agriculture is also old and spread all over the society. As a result, the names of crops are messy and sometimes inconsistent. It is problematic in the digital and Internet era since interoperability is not assured. In this paper, we proposes Crop Vocabulary (CVO) as the core vocabulary of crop names to solve interoperability and machine-readability on crop names. There are many vocabularies about crops by various food chain stakeholders. Here we picked up three vocabularies issued by Japanese government with respect to food security, namely the Agricultural chemical use reference, the Agricultural chemical residue reference, and the Food composition database, since food security is the primary concern of all food chain stakeholders including farmers and consumers. As the result of comparative analysis of these vocabularies, we defined the concept of crop as the botanical information such as the scientific name of species with additional information such as edible parts, cultivation methods and usage. According to the definition, we investigated these three vocabularies and identified 1,249 crops with unique names. The element of CVO contains the information about the crop itself such as synonym, English name and scientific name as well as links to names in the above-mentioned vocabularies and other external vocabularies such as Wikipedia, AGROVOC and NCBI Taxonomy. We develop web-based API for CVO and an application for the farm management as an example. The value of CVO as a core vocabulary in the field of agriculture is identified by compatibility with existing vocabularies and its usefulness is demonstrated by web services applications developed based on CVO. © Springer Nature Switzerland AG 2018.</t>
  </si>
  <si>
    <t>Agriculture; Agronomic sciences; Core vocabulary; Crop vocabulary; Knowledge representation; Open data; Vocabulary management</t>
  </si>
  <si>
    <t>2-s2.0-85057241839</t>
  </si>
  <si>
    <t>Molli P., Breslin J.G., Vidal M.-E.</t>
  </si>
  <si>
    <t>Challenges for semantically driven collaborative spaces</t>
  </si>
  <si>
    <t>10.1007/978-3-319-32667-2_1</t>
  </si>
  <si>
    <t>University of Nantes, Nantes, France; Insight Centre for Data Analytics, National University of Ireland Galway, Galway, Ireland; Universidad Simón Bolívar, Caracas, Venezuela</t>
  </si>
  <si>
    <t>Linked Data initiatives have fostered the publication of more than one thousand of datasets in the Linking Open Data (LOD) cloud from a large variety of domains, e.g., Life Sciences, Media, and Government. Albeit large in volume, Linked Data is essentially read-only and most collaborative tasks of cleaning, enriching, and reasoning are not dynamically available. Collaboration between data producers and consumers is essential for overcoming these limitations, and for fostering the evolution of the LOD cloud into a more participative and collaborative data space. In this paper, we describe the role that collaborative infrastructures can play in creating and maintaining Linked Data, and the benefits of exploiting knowledge represented in ontologies as well as the main features of Semantic Web technologies to effectively assess the LOD cloud’s evolution. First, the advantages of using ontologies for modelling collaborative spaces are discussed, as well as formalisms for assessing semantic collaboration by sharing annotations from terms in domain ontologies. Then, Semantic MediaWiki communities are described, and illustrated with three applications in the domains of formal mathematics, ontology engineering, and pedagogical content management. Next, the problem of exploiting semantics in collaborative spaces is tackled, and three different approaches are described. Finally, we conclude with an outlook to future directions and problems that remain open in the area of semantically-driven collaborative spaces. © Springer International Publishing Switzerland 2016.</t>
  </si>
  <si>
    <t>2-s2.0-84964043416</t>
  </si>
  <si>
    <t>Zhang L., Downs R.R., Li J.</t>
  </si>
  <si>
    <t>Changing Data Policies in China: Implications for Enabling FAIR Data</t>
  </si>
  <si>
    <t>11473 LNCS</t>
  </si>
  <si>
    <t>10.1007/978-3-030-28061-1_28</t>
  </si>
  <si>
    <t>Computer Network Information Center, Chinese Academy of Sciences, Beijing, China; Center for International Earth Science Information Network, Columbia University, Palisades, NY, United States</t>
  </si>
  <si>
    <t>As fundamental resources of research activities, data is vitally important for scientific progress and general social society. Thus, open data practices are becoming more prevalent and the adoption of the FAIR (Findable, Accessible, Interoperable, and Reusable) principles is fostering open access data from four general perspectives. This paper firstly analyzes the general benefits and necessities of open data and the FAIR principles. Then, data policies in China are described from four views. Subsequently, challenges and opportunities for data usability across disciplinary boundaries and levels of expertise are described. Finally, categories are presented for how data policies in China enable FAIR data in terms of the four views of Chinese data policies. Above all, FAIR data is a good beginning, and for FAIR open data, we still need more efforts on intrinsic data culture, trustworthiness, sustainability, and multilateral cooperation among various stakeholders, as well as consistent and effective approaches for adopting data policies. © 2019, Springer Nature Switzerland AG.</t>
  </si>
  <si>
    <t>China; Data policy; FAIR; Open data; Research data</t>
  </si>
  <si>
    <t>2-s2.0-85071439389</t>
  </si>
  <si>
    <t>Citizens’ Motivations for Engaging in Open Data Hackathons</t>
  </si>
  <si>
    <t>11686 LNCS</t>
  </si>
  <si>
    <t>10.1007/978-3-030-27397-2_11</t>
  </si>
  <si>
    <t>Delft University of Technology, Jaffalaan 5, Delft, 2628 BX, Netherlands</t>
  </si>
  <si>
    <t>Engaging citizens in open data hackathons provides opportunities for innovation and the generation of new services and products. This paper aims to explore the motivations of citizens who engage in open agriculture data hackathons. We conducted a case study and analyzed data collected from 161 participants of 11 farming hackathons held between 2016 and 2018 in the Netherlands. We found that participants of open agriculture data hackathons have different roles, including business developer, concept thinker, data analyst, data owner, developer, manager, marketer, problem owner, and student. Our analysis shows that citizens are predominantly motivated to engage in open agricultural data hackathons as part of their work. Furthermore, developers and problem owners are mainly motivated by fun and enjoyment. This indicates that it is important for open data policymakers and hackathon organizers to consider different approaches based on citizens’ roles when organizing open data hackathons. This paper contributes to the literature by providing insight in the motivations of citizens engaging in open agriculture data hackathons in comparison with hackathons in other sectors, and by mapping citizens’ roles to their motivations for engaging in such hackathons. © IFIP International Federation for Information Processing 2019.</t>
  </si>
  <si>
    <t>Agriculture; Citizen engagement; Hackathon; Open data; Open Government Data</t>
  </si>
  <si>
    <t>2-s2.0-85077129981</t>
  </si>
  <si>
    <t>Kellou-Menouer K., Kedad Z.</t>
  </si>
  <si>
    <t>Class annotation using linked open data</t>
  </si>
  <si>
    <t>10.1007/978-3-319-48472-3_44</t>
  </si>
  <si>
    <t>DAVID Laboratory, University of Versailles Saint-Quentin-en-Yvelines, Versailles, France</t>
  </si>
  <si>
    <t>The meaningful usage of RDF datasets requires a description of their content. Part of this description is provided in the dataset itself through class definitions. However, the name of a class does not always reflect accurately its semantics. This meaning can be captured by providing some annotations for each class. In this paper, we present a set of algorithms exploiting the instances of a dataset in order to provide annotations which best capture the semantics of a class. These algorithms rely on an external knowledge source. We introduce three ways of extracting annotations: (i) using the names of instances, (ii) using their property sets and (iii) considering the vocabularies used by the dataset. As an external source, we have used Linked Open Data, which represents an unprecedented amount of knowledge provided on the Web. We also show how annotations can be used to discover a class hierarchy and we present some evaluation results showing the effectiveness of our approach. © Springer International Publishing AG 2016.</t>
  </si>
  <si>
    <t>Class annotation; Hierarchy discovery; Linked open data</t>
  </si>
  <si>
    <t>2-s2.0-84995923570</t>
  </si>
  <si>
    <t>Ermakova L., Goeuriot L., Mothe J., Mulhem P., Nie J.-Y., SanJuan E.</t>
  </si>
  <si>
    <t>CLEF 2017 Microblog Cultural Contextualization Lab Overview</t>
  </si>
  <si>
    <t>10456 LNCS</t>
  </si>
  <si>
    <t>10.1007/978-3-319-65813-1_27</t>
  </si>
  <si>
    <t>LISIS (UPEM, INRA, ESIEE, CNRS), Université de Lorraine, Nancy, France; IRIT, UMR5505 CNRS, ESPE, Université de Toulouse, Toulouse, France; LIG, Université de Grenoble, Grenoble, France; RALI, Université de MontréalQC, Canada; LIA, Université d’Avignon, Avignon, France</t>
  </si>
  <si>
    <t>MC2 CLEF 2017 lab deals with how cultural context of a microblog affects its social impact at large. This involves microblog search, classification, filtering, language recognition, localization, entity extraction, linking open data, and summarization. Regular Lab participants have access to the private massive multilingual microblog stream of The Festival Galleries project. Festivals have a large presence on social media. The resulting mircroblog stream and related URLs is appropriate to experiment advanced social media search and mining methods. A collection of 70,000,000 microblogs over 18 months dealing with cultural events in all languages has been released to test multilingual content analysis and microblog search. For content analysis topics were in any language and results were expected in four languages: English, Spanish, French, and Portuguese. For microblog search topics were in four languages: Arabic, English, French and Spanish, and results were expected in any language. © Springer International Publishing AG 2017.</t>
  </si>
  <si>
    <t>2-s2.0-85029435961</t>
  </si>
  <si>
    <t>Hu W., Li H., Sun Z., Qian X., Xue L., Cao E., Qu Y.</t>
  </si>
  <si>
    <t>Clinga: Bringing chinese physical and human geography in linked open data</t>
  </si>
  <si>
    <t>9982 LNCS</t>
  </si>
  <si>
    <t>10.1007/978-3-319-46547-0_11</t>
  </si>
  <si>
    <t>State Key Laboratory for Novel Software Technology, Nanjing University, Nanjing, China</t>
  </si>
  <si>
    <t>While the geographical domain has long been involved as an important part of the Linked Data, the small amount of Chinese linked geographical data impedes the integration and sharing of both Chinese and cross-lingual knowledge. In this paper, we contribute to the development of a new Chinese linked geographical dataset named Clinga, by obtaining data from the largest Chinese wiki encyclopedia. We manually design a new geography ontology to categorize a wide range of physical and human geographical entities, and carry out an automatic discovery of links to existing knowledge bases. The resulted dataset contains over half million Chinese geographical entities and is open access. © Springer International Publishing AG 2016.</t>
  </si>
  <si>
    <t>2-s2.0-84992612663</t>
  </si>
  <si>
    <t>Craveiro G.S., Alcazar J.P., Martano A.M.R.</t>
  </si>
  <si>
    <t>Collaborative construction of an open official gazette</t>
  </si>
  <si>
    <t>9860 LNCS</t>
  </si>
  <si>
    <t>10.1007/978-3-662-53416-8_7</t>
  </si>
  <si>
    <t>School of Arts, Sciences and Humanities, University of São Paulo, São Paulo, Brazil</t>
  </si>
  <si>
    <t>Given the potential use of open data and the obstacles for implementing Open Government Data (OGD) initiatives, this paper aims at describing the strategies adopted for preparing the implementation of an open Official Gazette at the municipal level. It is important to emphasize the potential value of the Official Gazette as a source of information, since it is perhaps the most detailed and comprehensive report the society can have on government daily activities. However, the data are mostly unstructured, and this fact, combined with the size of the database, makes any attempt to analyze it a non-trivial matter. Publishing the Official Gazette as OGD certainly does not address all the problems related to its use, but hopefully barriers can be overcome to allow more groups to make use of it. In this paper, three research methods are combined; a bibliographical review, documentary research, and direct observation. This paper describes the strategies and activities put into effect by a public body and an academic group in preparing the implementation of the open Official Gazette. It also analyses the outcomes of these strategies and activities by examining the tool implemented, the traffic and the reported uses of the Open Gazette. The paper concludes by reflecting on the main challenges that are raised in implementing open data initiatives at a local level in a developing country, and proposing an agenda for future research. © Springer-Verlag GmbH Germany 2016.</t>
  </si>
  <si>
    <t>Coproduction; Official gazette; Open government data</t>
  </si>
  <si>
    <t>2-s2.0-84988602662</t>
  </si>
  <si>
    <t>Kalampokis E., Hausenblas M., Tarabanis K.</t>
  </si>
  <si>
    <t>Combining social and government open data for participatory decision-making</t>
  </si>
  <si>
    <t>6847 LNCS</t>
  </si>
  <si>
    <t>10.1007/978-3-642-23333-3_4</t>
  </si>
  <si>
    <t>Digital Enterprise Research Institute, National University of Ireland, Galway, Ireland; Information Systems Lab., University of Macedonia, Thessaloniki, Greece</t>
  </si>
  <si>
    <t>In the last years, several research endeavors were launched aiming at involving popular social media platforms in electronic participation. These early endeavors seem to present some essential limitations related mainly to scalability and uptake. In order to avoid these limitations, we introduce a two-phased approach for supporting participatory decision-making based on the integration and analysis of social and government open data. The proposed approach is based on the literature related to the analysis of massive amounts of social data for future events prediction. In this paper we also present a Web data driven architecture for the implementation of the proposed approach. The architecture is based on the use of linked data paradigm as a layer that will enable integration of data from different sources. We anticipate that the proposed approach will (i) allow decision makers to understand and predict public opinion and reaction about specific decisions; and (ii) enable citizens to inadvertently contribute in decision-making. © 2011 IFIP International Federation for Information Processing.</t>
  </si>
  <si>
    <t>Data driven architecture; eParticipation; Linked data; Open government data; Social data</t>
  </si>
  <si>
    <t>2-s2.0-80052783930</t>
  </si>
  <si>
    <t>Piao G., Ara S.S., Breslin J.G.</t>
  </si>
  <si>
    <t>Computing the semantic similarity of resources in dbpedia for recommendation purposes</t>
  </si>
  <si>
    <t>10.1007/978-3-319-31676-5_13</t>
  </si>
  <si>
    <t>Insight Centre for Data Analytics, National University of Ireland Galway, IDA Business Park, Lower Dangan, Galway, Ireland</t>
  </si>
  <si>
    <t>The Linked Open Data cloud has been increasing in popularity, with DBpedia as a first-class citizen in this cloud that has been widely adopted across many applications. Measuring similarity between resources and identifying their relatedness could be used for various applications such as item-based recommender systems. To this end, several similarity measures such as LDSD (Linked Data Semantic Distance) were proposed.However, some fundamental axioms for similarity measures such as “equal self-similarity”, “symmetry” or “minimality” are violated, and property similarities have been ignored. Moreover, none of the previous studies have provided a comparative study on other similarity measures. In this paper, we present a similarity measure, called Resim (Resource Similarity), based on top of a revised LDSD similarity measure. Resim aims to calculate the similarity of any resources in DBpedia by taking into account the similarity of the properties of these resources as well as satisfying the fundamental axioms. In addition, we evaluate our similarity measure with two state-of-the-art similarity measures (LDSD and Shakti) in terms of calculating the similarities for general resources (i.e., any resources without a domain restriction) in DBpedia and resources for music artist recommendations. Results show that our similarity measure can resolve some of the limitations of state-of-the-art similarity measures and performs better than them for calculating the similarities between general resources and music artist recommendations. © Springer International Publishing Switzerland 2016.</t>
  </si>
  <si>
    <t>DBpedia; Recommender system; Similarity measure</t>
  </si>
  <si>
    <t>2-s2.0-84961672248</t>
  </si>
  <si>
    <t>White S.</t>
  </si>
  <si>
    <t>Conceptual structures for STEM data: Linked, open, rich and personal</t>
  </si>
  <si>
    <t>7735 LNCS</t>
  </si>
  <si>
    <t>10.1007/978-3-642-35786-2_1</t>
  </si>
  <si>
    <t>Web and Internet Science, ECS, University of Southampton, United Kingdom</t>
  </si>
  <si>
    <t>Linked and open data is increasing being used by governments, business and administration. Awareness of the affordances and potential utility of open data is being raised by the emergence of a host of web-based and mobile applications. Across the educational and research communities applications applying the principles linked data principles have emerged. Systems developed and used by researchers and academics are most likely to be predominantly in the hands of the early adopters and current developments found in higher education tend to be atomized, yet there is potentially considerable advantage in associating and integrating applications for organisational, educational and administrative. This paper presents an argument for how we can move from early adopters to early majority, and at the same time presents a roadmap which will outline some of the significant challenges which remain to be addressed. © 2013 Springer-Verlag.</t>
  </si>
  <si>
    <t>higher education; linked data; open data; organizational change; semantic annotation</t>
  </si>
  <si>
    <t>2-s2.0-84888325040</t>
  </si>
  <si>
    <t>McMillan D.</t>
  </si>
  <si>
    <t>Connecting citizens: Designing for data collection and dissemination in the smart city</t>
  </si>
  <si>
    <t>10.1007/978-3-319-70284-1_10</t>
  </si>
  <si>
    <t>Stockholm University, Stockholm, Sweden</t>
  </si>
  <si>
    <t>This paper presents two case studies of citizen data collection and dissemination applications, developed for or by three different local authorities in Northern Europe. These case studies highlight the challenges in meeting the goals of Open Data, of involving citizens as sources of information, and of engendering and maintaining trust as a service provider all at the same time. The challenge of making data open can be seen as at odds with protecting the privacy and safety of citizens when it is sourced directly or indirectly from their actions. Encouraging citizens to collect, curate, and submit data can create misguided expectations of influence over the processes of local government, and disillusionment where action or feedback are not forthcoming. A local authority is trusted to provide information that is verified and for which it is accountable. Balancing this with goal of disseminating the results of citizen sourced data collection activities can result in frustration for developers, users, and local authority employees. In response to these issues this paper presents the following four design opportunities: probabilistic and personalised representations of data, making accountable the use of collected data, respecting the boundaries of data, and designing for the graceful degradation of resources. © 2017, Springer International Publishing AG.</t>
  </si>
  <si>
    <t>Big data; Crowdsourced data; Open data; Smart city</t>
  </si>
  <si>
    <t>2-s2.0-85033583817</t>
  </si>
  <si>
    <t>Connecting Users, Data and Utilization: A Demand-Side Analysis of Open Government Data</t>
  </si>
  <si>
    <t>11420 LNCS</t>
  </si>
  <si>
    <t>10.1007/978-3-030-15742-5_47</t>
  </si>
  <si>
    <t>Open government data (OGD) could bring various aspects of benefits through transparency and access. Thus, governments have proposed policies and practices to disclose more data to the public. However, studies have shown the utilization of OGD instead of disclosure as a key problem. Although citizens are recognized as a key participant in the utilization process of OGD from demand-side, few studies have revealed the possible relationship among OGD users, their demands of data and utilization. Therefore, our study carried out a survey on a Chinese population to analyse the possible relationship between these three. Results show citizens’ limited awareness of OGD and portals, and their different demands of OGD subjects due to different socio-demographic characteristics. Daily life and anticorruption were the two main types of OGD utilization by citizens. Their types of usage are affected by their education and knowledge of OGD. Different types of utilization could lead to different demands for OGD subjects. We suggest governments to improve citizens’ awareness of their efforts to provide OGD, and deliver more data in the subject categories that are in greater need by citizens. Further studies need to be carried out on citizens’ motivation of OGD utilization. © 2019, Springer Nature Switzerland AG.</t>
  </si>
  <si>
    <t>Data need; Data user; Data utilization; Open government data</t>
  </si>
  <si>
    <t>2-s2.0-85064037964</t>
  </si>
  <si>
    <t>Kim J., Kim S., Lee M.</t>
  </si>
  <si>
    <t>Convolutional neural network with biologically inspired ON/OFF ReLU</t>
  </si>
  <si>
    <t>10.1007/978-3-319-26561-2_38</t>
  </si>
  <si>
    <t>School of Electronics Engineering, Kyungpook National University, 1370 Sankyuk-Dong, Puk-Gu, Taegu, 702-701, South Korea</t>
  </si>
  <si>
    <t>This paper proposes a modification of convolutional neural network (CNN) with biologically inspired structure, retinal structure and ON/OFF rectified linear unit (ON/OFF ReLU). Retinal structure enhances input images by center surround difference of green and red, blue and yellow components and creates positive results and negative results like ON/OFF visual pathway of retina to make totally 12 feature channels. This ON/OFF concept also adopted to each convolutional layer of CNN and we call this ON/OFF ReLU. Conventional ReLU only passes positive results of each convolutional layer so it loses negative information such as how much it was negative and also loses learning chance if results are saturated to zero but proposed model uses both positive and negative information so that additional learning chance also exist through negative results. Experimental results show how much the negative information and retinal structure improves the performance of CNN with public data. © Springer International Publishing Switzerland 2015.</t>
  </si>
  <si>
    <t>Biologically inspired structure; Deep learning; Neural network; Object recognition</t>
  </si>
  <si>
    <t>2-s2.0-84951870447</t>
  </si>
  <si>
    <t>Bonifazi A., Sannicandro V., Attardi R., Di Cugno G., Torre C.M.</t>
  </si>
  <si>
    <t>Countryside vs city: A user-centered approach to open spatial indicators of urban sprawl</t>
  </si>
  <si>
    <t>10.1007/978-3-319-42089-9_12</t>
  </si>
  <si>
    <t>Department of Civil Engineering and Architecture, Polytechnic of Bari, Bari, Italy; Department of Architecture, University of Naples Federico II, Naples, Italy</t>
  </si>
  <si>
    <t>The interplay between land take and climate change is reviving the debate on the environmental impacts of urbanization. Monitoring and evaluation of land-cover and land-use changes have secured political commitment worldwide, and in the European Union in particular – following the agreement on a “no net land take by 2050” target. This paper addresses the ensuing challenges by investigating how open data services and spatial indicators may help manage urban sprawl more effectively. Experts, scholars, students and local government officials were engaged in a living lab exercise centered around the uptake of geospatial data in planning, policy making and design processes. Main findings point to a great potential, and pressing need, for open spatial data services in mainstreaming sustainable land use practices. However, urban sprawl’s elusiveness calls for interactive approaches, since the actual usability of proposed tools needs to be carefully investigated and planned for. © Springer International Publishing Switzerland 2016.</t>
  </si>
  <si>
    <t>E-governance; Italy; Land take; Open data; Soil sealing; Spatial indicators; Urban sprawl</t>
  </si>
  <si>
    <t>2-s2.0-84978237381</t>
  </si>
  <si>
    <t>Li F., Xu G., Cao L.</t>
  </si>
  <si>
    <t>Coupled matrix factorization within non-IID context</t>
  </si>
  <si>
    <t>10.1007/978-3-319-18032-8_55</t>
  </si>
  <si>
    <t>Advanced Analytics Institute, University of Technology, Sydney, Australia</t>
  </si>
  <si>
    <t>Recommender systems research has experienced different stages such as from user preference understanding to content analysis. Typical recommendation algorithms were built on the following bases: (1) assuming users and items are IID, namely independent and identically distributed, and (2) focusing on specific aspects such as user preferences or contents. In reality, complex recommendation tasks involve and request (1) personalized outcomes to tailor heterogeneous subjective preferences; and (2) explicit and implicit objective coupling relationships between users, items, and ratings to be considered as intrinsic forces driving preferences. This inevitably involves the non-IID complexity and the need of combining subjective preference with objective couplings hidden in recommendation applications. In this paper, we propose a novel generic coupled matrix factorization (CMF) model by incorporating non-IID coupling relations between users and items. Such couplings integrate the intra-coupled interactions within an attribute and intercoupled interactions among different attributes. Experimental results on two open data sets demonstrate that the user/item couplings can be effectively applied in RS and CMF outperforms the benchmark methods. © Springer International Publishing Switzerland 2015.</t>
  </si>
  <si>
    <t>2-s2.0-84945532112</t>
  </si>
  <si>
    <t>CroSeR: Cross-language semantic retrieval of open government data</t>
  </si>
  <si>
    <t>8416 LNCS</t>
  </si>
  <si>
    <t>10.1007/978-3-319-06028-6_98</t>
  </si>
  <si>
    <t>Department of Computer Science, Systems and Communication, University of Milano-Bicocca, Italy; Department of Computer Science, University of Bari Aldo Moro, Italy</t>
  </si>
  <si>
    <t>CroSer (Cross-language Semantic Retrieval) is an ir system able to discover links between e-gov services described in different languages. CroSeR supports public administrators to link their own source catalogs of e-gov services described in any language to a target catalog whose services are described in English and are available in the Linked Open Data (lod) cloud. Our system is based on a cross-language semantic matching method that i) translates service labels in English using a machine translation tool, ii) extracts a Wikipedia-based semantic representation from the translated service labels using Explicit Semantic Analysis (esa), iii) evaluates the similarity between two services using their Wikipedia-based representations. The user selects a service in a source catalog and exploits the ranked list of matches suggested by CroSeR to establish a relation (of type narrower, equivalent, or broader match) with other services in the English catalog. The method is independent from the language adopted in the source catalog and it does not assume the availability of information about the services other than very short text descriptions used as service labels. CroSeR is a web application accessible via http://siti-rack.siti.disco.unimib.it:8080/croser/. © 2014 Springer International Publishing Switzerland.</t>
  </si>
  <si>
    <t>2-s2.0-84899928218</t>
  </si>
  <si>
    <t>Cross-language semantic retrieval and linking of e-gov services</t>
  </si>
  <si>
    <t>8219 LNCS</t>
  </si>
  <si>
    <t>10.1007/978-3-642-41338-4_9</t>
  </si>
  <si>
    <t>Public administrations are aware of the advantages of sharing Open Government Data in terms of transparency, development of improved services, collaboration between stakeholders, and spurring new economic activities. Initiatives for the publication and interlinking of government service catalogs as Linked Open Data (lod) support the interoperability among European administrations and improve the capability of foreign citizens to access services across Europe. However, linking service catalogs to reference lod catalogs requires a significant effort from local administrations, preventing the uptake of interoperable solutions at a large scale. The web application presented in this paper is named CroSeR (Cross-language Service Retriever) and supports public bodies in the process of linking their own service catalogs to the lod cloud. CroSeR supports different European languages and adopts a semantic representation of e-gov services based on Wikipedia. CroSeR tries to overcome problems related to the short textual descriptions associated to a service by embodying a semantic annotation algorithm that enriches service labels with emerging Wikipedia concepts related to the service. An experimental evaluation carried-out on e-gov service catalogs in five different languages shows the effectiveness of our model. © 2013 Springer-Verlag.</t>
  </si>
  <si>
    <t>2-s2.0-84891943734</t>
  </si>
  <si>
    <t>Paseri L.</t>
  </si>
  <si>
    <t>Crowdfunding of Science and Open Data: Opportunities, Challenges, and Policies</t>
  </si>
  <si>
    <t>11709 LNCS</t>
  </si>
  <si>
    <t>10.1007/978-3-030-27523-5_1</t>
  </si>
  <si>
    <t>CIRSFID, University of Bologna, Via Galliera 3, Bologna, 40121, Italy</t>
  </si>
  <si>
    <t>The phenomenon of crowdfunding, in the last two decades, has gained ever increasing success and application, to the point of obtaining the attention of the European institutions, with the proposal of a Regulation aimed at providing a legal framework, in order to promote its growth. Crowdfunding has also involved the academic world of science, looking for alternative models of research funding. Crowdfunding of science, however, due to its peculiar characteristics, would require specific regulatory provisions that call for further analysis. First and foremost, this is a consequence of the link with the issue of Open Data and the communication to the backers of the research results. © 2019, Springer Nature Switzerland AG.</t>
  </si>
  <si>
    <t>2-s2.0-85077126175</t>
  </si>
  <si>
    <t>Baur A.W., Bühler J., Bick M., Bonorden C.S.</t>
  </si>
  <si>
    <t>Cryptocurrencies as a disruption? empirical findings on user adoption and future potential of Bitcoin and Co</t>
  </si>
  <si>
    <t>10.1007/978-3-319-25013-7_6</t>
  </si>
  <si>
    <t>In this paper, we examine cryptocurrencies as a potentially disruptive sort of payment method. Due to its relative importance, we focus in particular on Bitcoin. Through an inductive, exploratory interview approach with 13 individuals in three distinct groups, the determinants usability, usefulness, and subjective norm that could make Bitcoin a game-changer are explored. The results reveal that most stakeholders consider perceived ease of use still rather low, with perceived usefulness varying according to the user group. The notion of Bitcoin as having much future potential as a payment method is confirmed across all interviewees. Interestingly, the underlying concept of a blockchain is also seen as a potential revolutionary way to create a more just society based on open platforms and open data. However, the reasons of why Bitcoin is actually a disruption to existing solutions varies widely. © IFIP International Federation for Information Processing 2015.</t>
  </si>
  <si>
    <t>Bitcoin; Blockchain; Cryptocurrency; Digital currency; E-commerce; Electronic payment; TAM; Technology adoption</t>
  </si>
  <si>
    <t>2-s2.0-84951834158</t>
  </si>
  <si>
    <t>Khouri S., Berkani N., Bellatreche L., Lanasri D.</t>
  </si>
  <si>
    <t>Data cube is dead, long life to data cube in the age of web data</t>
  </si>
  <si>
    <t>11932 LNCS</t>
  </si>
  <si>
    <t>10.1007/978-3-030-37188-3_4</t>
  </si>
  <si>
    <t>Ecole nationale Supérieure d’Informatique, Algiers, Algeria; LIAS/ISAE-ENSMA – Poitiers University, Futuroscope, France</t>
  </si>
  <si>
    <t>In a short time, the data warehouse (DW) technology took an important place in the academic and industrial landscapes. This place materialized in the large majority of engineering and management schools that adopted it in their curriculum and in the small, medium-size and large companies that enhanced their decision making capabilities thanks to it. The 1990s saw the advent of conferences such as DaWaK and DOLAP that carried the acronyms DW and OLAP in their titles. Then, all of a sudden, this technology has been upset by the arrival of Big Data. Consequently, those actors have replaced DW and OLAP by Big Data Analytics. We are well placed to assert that this brutal move may have a negative impact on schools, academia, and industry. This technology is not dead, today’s context, with the connected world and Web of Data, is more favorable than when building DW merely stemmed from company internal sources. In this invited paper, we attempt to answer the following question: how does DW technology interact with Linked Open Data (LOD)? To answer the question, we provide a complete vision to augment the traditional DW with LOD, to capture and quantify the added value generated through this interaction. This vision covers the main steps of the DW life-cycle. This value is estimated through two different perspectives: (i) a source-oriented vision, by calculating the rate of the DW augmentation in terms of multidimensional concepts and instances, and (ii) a goal-oriented vision where the value is calculated according to the ability of the DW to estimate the performance levels of defined goals that reflect the strategy of a company, using the defined DW of the case study of a leading Algerian company. © Springer Nature Switzerland AG 2019.</t>
  </si>
  <si>
    <t>DW augmentation; KPI; LOD; Value</t>
  </si>
  <si>
    <t>2-s2.0-85077502135</t>
  </si>
  <si>
    <t>Data driven governments: Creating value through open government data</t>
  </si>
  <si>
    <t>10.1007/978-3-662-53416-8_6</t>
  </si>
  <si>
    <t>University of Bonn, Bonn, Germany</t>
  </si>
  <si>
    <t>Governments are one of the largest producers and collectors of data in many different domains and one major aim of open government data initiatives is the release of social and commercial value. Hence, we here explore existing processes of value creation on government data. We identify the dimensions that impact, or are impacted by value creation, and distinguish between the different value creating roles and participating stakeholders. We propose the use of Linked Data as an approach to enhance the value creation process, and provide a Value Creation Assessment Framework to analyse the resulting impact. We also implement the assessment framework to evaluate two government data portals. © Springer-Verlag GmbH Germany 2016.</t>
  </si>
  <si>
    <t>Assessment framework; Data value network; Government data; Smart city; Value creation</t>
  </si>
  <si>
    <t>2-s2.0-84988602880</t>
  </si>
  <si>
    <t>Neumaier S., Polleres A., Steyskal S., Umbrich J.</t>
  </si>
  <si>
    <t>Data integration for open data on the web</t>
  </si>
  <si>
    <t>10370 LNCS</t>
  </si>
  <si>
    <t>10.1007/978-3-319-61033-7_1</t>
  </si>
  <si>
    <t>Vienna University of Economics and Business, Vienna, Austria; Complexity Science Hub Vienna, Vienna, Austria</t>
  </si>
  <si>
    <t>In this lecture we will discuss and introduce challenges of integrating openly available Web data and how to solve them. Firstly, while we will address this topic from the viewpoint of Semantic Web research, not all data is readily available as RDF or Linked Data, so we will give an introduction to different data formats prevalent on the Web, namely, standard formats for publishing and exchanging tabular, tree-shaped, and graph data. Secondly, not all Open Data is really completely open, so we will discuss and address issues around licences, terms of usage associated with Open Data, as well as documentation of data provenance. Thirdly, we will discuss issues connected with (meta-)data quality issues associated with Open Data on the Web and how Semantic Web techniques and vocabularies can be used to describe and remedy them. Fourth, we will address issues about searchability and integration of Open Data and discuss in how far semantic search can help to overcome these. We close with briefly summarizing further issues not covered explicitly herein, such as multi-linguality, temporal aspects (archiving, evolution, temporal querying), as well as how/whether OWL and RDFS reasoning on top of integrated open data could be help. © Springer International Publishing AG 2017.</t>
  </si>
  <si>
    <t>2-s2.0-85022334744</t>
  </si>
  <si>
    <t>Dataset recommendation for data linking: An intensional approach</t>
  </si>
  <si>
    <t>10.1007/978-3-319-34129-3_3</t>
  </si>
  <si>
    <t>With the growing quantity and diversity of publicly available web datasets, most notably Linked Open Data, recommending datasets, which meet specific criteria, has become an increasingly important, yet challenging problem. This task is of particular interest when addressing issues such as entity retrieval, semantic search and data linking. Here, we focus on that last issue. We introduce a dataset recommendation approach to identify linking candidates based on the presence of schema overlap between datasets. While an understanding of the nature of the content of specific datasets is a crucial prerequisite, we adopt the notion of dataset profiles, where a dataset is characterized through a set of schema concept labels that best describe it and can be potentially enriched by retrieving their textual descriptions. We identify schema overlap by the help of a semantico-frequential concept similarity measure and a ranking criterium based on the tf*idf cosine similarity. The experiments, conducted over all available linked datasets on the Linked Open Data cloud, show that our method achieves an average precision of up to 53% for a recall of 100 %. As an additional contribution, our method returns the mappings between the schema concepts across datasets - a particularly useful input for the data linking step. © Springer International Publishing Switzerland 2016.</t>
  </si>
  <si>
    <t>2-s2.0-84978958340</t>
  </si>
  <si>
    <t>Amarger F., Chanet J.-P., Haemmerlé O., Hernandez N., Roussey C.</t>
  </si>
  <si>
    <t>Dealing with incompatibilities during a knowledge bases fusion process</t>
  </si>
  <si>
    <t>10.1007/978-3-319-40985-6_19</t>
  </si>
  <si>
    <t>Irstea, UR TSCF Technologies et systèmes d’information pour les agrosystèmes, 9 Avenue Blaise Pascal, CS 20085, Aubière, 63178, France; IRIT, UMR 5505, Université Toulouse - Jean Jaurès, 5 allées Antonio Machado, Toulouse Cedex, 31058, France</t>
  </si>
  <si>
    <t>More and more data sets are published on the linked open data. Reusing these data is a challenging task as for a given domain, several data sets built for specific usage may exist. In this article we present an approach for existing knowledge bases fusion by taking into account incompatibilities that may appear in their representations. Equivalence mappings established by an alignment tool are considered in order to generate a subset of compatible candidates. The approach has been evaluated by domain experts on datasets dealing with agriculture. © Springer International Publishing Switzerland 2016.</t>
  </si>
  <si>
    <t>Incompatibilities; Knowledge acquisition; Knowledge base fusion</t>
  </si>
  <si>
    <t>2-s2.0-84977524030</t>
  </si>
  <si>
    <t>Lo Bosco G., Di Gangi M.A.</t>
  </si>
  <si>
    <t>Deep learning architectures for DNA sequence classification</t>
  </si>
  <si>
    <t>10147 LNAI</t>
  </si>
  <si>
    <t>10.1007/978-3-319-52962-2_14</t>
  </si>
  <si>
    <t>Dipartimento di Matematica e Informatica, Universitá degli studi di Palermo, Palermo, Italy; Dipartimento di Scienze per l’Innovazione e le Tecnologie Abilitanti, Istituto Euro Mediterraneo di Scienza e Tecnologia, Palermo, Italy; Fondazione Bruno Kessler, Trento, Italy; ICT International Doctoral School, University of Trento, Trento, Italy</t>
  </si>
  <si>
    <t>DNA sequence classification is a key task in a generic computational framework for biomedical data analysis, and in recent years several machine learning technique have been adopted to successful accomplish with this task. Anyway, the main difficulty behind the problem remains the feature selection process. Sequences do not have explicit features, and the commonly used representations introduce the main drawback of the high dimensionality. For sure, machine learning method devoted to supervised classification tasks are strongly dependent on the feature extraction step, and in order to build a good representation it is necessary to recognize and measure meaningful details of the items to classify. Recently, neural deep learning architectures or deep learning models, were proved to be able to extract automatically useful features from input patterns. In this work we present two different deep learning architectures for the purpose of DNA sequence classification. Their comparison is carried out on a public data-set of DNA sequences, for five different classification tasks. © Springer International Publishing AG 2017.</t>
  </si>
  <si>
    <t>Convolutional neural networks; Deep learning networks; DNA sequence classification; Recurrent neural networks</t>
  </si>
  <si>
    <t>2-s2.0-85012048869</t>
  </si>
  <si>
    <t>Lampathaki F., Charalabidis Y., Passas S., Osimo D., Bicking M., Wimmer M.A., Askounis D.</t>
  </si>
  <si>
    <t>Defining a taxonomy for research areas on ICT for governance and policy modelling</t>
  </si>
  <si>
    <t>6228 LNCS</t>
  </si>
  <si>
    <t>10.1007/978-3-642-14799-9_6</t>
  </si>
  <si>
    <t>National Technical University of Athens, 9 Iroon Polytechniou str., Athens 15780, Greece; University of the Aegean, Karlovassi, Samos 83200, Greece; Tech4i2 Ltd., 43B Mill Road, Thurcaston, Leicestershire LE7 7JP, United Kingdom; University of Koblenz-Landau 56070, Universitätsstr. 1, Koblenz, Germany</t>
  </si>
  <si>
    <t>As governments across the world provide more and more support to open data initiatives and web 2.0 channels for engaging citizens, researchers orient themselves towards future internet, wisdom of crowds and virtual world experiments. In this context, the domain of ICT for Governance and Policy Modelling has recently emerged to achieve better, participative, evidence-based and timely governance. This paper presents a taxonomy classifying the research themes, the research areas and the research sub-areas that challenge this domain in order to deal with its diversity and complexity. Taking into account advancements in research, policy and practice, the taxonomy brings together the open, linked data and visual analytics philosophy; the social media buzz taming collective wisdom in decision-making; and the future internet approaches around cloud computing, internet of things and internet of services, while embracing the collaborative policy modelling aspects and the safeguarding against misuse implications. © 2010 Springer-Verlag Berlin Heidelberg.</t>
  </si>
  <si>
    <t>Future Internet; ICT for Governance and Policy Modelling; Open Government; Research Areas; Safeguard against misuse; Social Computing; Taxonomy</t>
  </si>
  <si>
    <t>2-s2.0-78049323651</t>
  </si>
  <si>
    <t>Designing for digital inclusion: A post-hoc evaluation of a civic technology</t>
  </si>
  <si>
    <t>10539 LNCS</t>
  </si>
  <si>
    <t>10.1007/978-3-319-67217-5_34</t>
  </si>
  <si>
    <t>Universidad Técnica Federico Santa María, Av. Espana 1680, Valparaíso, Chile; University of Pittsburgh, 135 North Bellefield, Pittsburgh, PA  15213, United States</t>
  </si>
  <si>
    <t>Digital inequalities are a major obstacle in diversifying the public discourse on the Internet. To explore the potential of a system design to help bridging digital inequalities across gender and race, we conducted a post-hoc evaluation of design decisions within a civic technology that were particularly dedicated to increase participation of women and people of color. While many aspects of digital inequality stay unresolved, our results provide evidence in support of such dedicated design decisions. Our work also makes a methodological contribution by providing an approach to use external public data sets to supplement user demographic data, without which studies of digital inclusion could only rely on self-reported, potentially biased data. We discuss the empirical and ethical implications of our research approach and results. © 2017, Springer International Publishing AG.</t>
  </si>
  <si>
    <t>Civic technology; Digital inclusion; Gender; Race</t>
  </si>
  <si>
    <t>2-s2.0-85029529543</t>
  </si>
  <si>
    <t>Madlberger L.</t>
  </si>
  <si>
    <t>Development of information systems for transparent corporate sustainability using data-driven technologies</t>
  </si>
  <si>
    <t>8186 LNCS</t>
  </si>
  <si>
    <t>10.1007/978-3-642-41033-8_3</t>
  </si>
  <si>
    <t>Corporations, as influential players in a global environment, face increased pressure of the society and governments to assume responsibility for the consequences of their corporate actions. Although information technologies advance rapidly, data collection still heavily relies on manual input, static reports and to a broad extent the integration of stakeholders is not yet the general rule. Data-driven technologies like Participatory Sensing methods, Linked Open Data practices or Geographical Information Systems are useful methods to collect, aggregate and disseminate information. This paper outlines the problem scope, the solution approach and the research plan for my doctoral thesis which explores the potential of these technologies to improve the transparency of corporate sustainability using a design-science based approach. Experiences gained by designing and evaluating IT artifacts are expected to bring new insights about the relation of IT and corporate sustainability where existing research is still sparse. © 2013 Springer-Verlag.</t>
  </si>
  <si>
    <t>Corporate Sustainability; GIS; Linked Data; Participatory Sensing</t>
  </si>
  <si>
    <t>2-s2.0-84886740500</t>
  </si>
  <si>
    <t>Park E., Owens H., Kaufman D., Liu L.</t>
  </si>
  <si>
    <t>Digital storytelling and dementia</t>
  </si>
  <si>
    <t>10.1007/978-3-319-58536-9_35</t>
  </si>
  <si>
    <t>Department of Occupational Therapy, University of Alberta, Edmonton, Canada; Faculty of Education, Simon Fraser University, Burnaby, Canada</t>
  </si>
  <si>
    <t>Digital storytelling is a form of narrative that creates short films using media technology such as downloading still photos, sound, music, and videos. Past research has indicated benefits of storytelling for persons with dementia to include enhanced relationships and communication. The purpose of this research was to explore and understand digital storytelling as perceived and experienced by the storytellers themselves. Using a multi-site case study design, the study was conducted in Edmonton, and will continue in Vancouver and Toronto. This paper presents preliminary data collected in Edmonton, the first site to commence. The study involved participants with dementia in a seven-session workshop over the period of six weeks, where they created digital stories with the help of researchers and care partners. Participants then discussed the experience of meeting with researchers, sharing stories and using technology including digital media. Lastly, there was an opportunity for participants to share their digital stories with loved ones and the public. Data was collected through observational field notes and audio recorded workshop sessions and interviews. The recordings were transcribed and analyzed using NVivo 10 software and using a thematic analysis protocol. Findings showed that overall participants enjoyed the process of creating digital stories, despite some challenges with communication, memory and using technology. Findings also provided insight into the best practices for a digital storytelling workshop as expressed by the storytellers with dementia. Digital storytelling has the potential for persons with dementia to share and preserve stories in a meaningful and rewarding way. © Springer International Publishing AG 2017.</t>
  </si>
  <si>
    <t>Digital storytelling; Persons with dementia; Qualitative research</t>
  </si>
  <si>
    <t>2-s2.0-85025175661</t>
  </si>
  <si>
    <t>Traunmüller R.</t>
  </si>
  <si>
    <t>Digitalization as challenge for electronic government</t>
  </si>
  <si>
    <t>10.1007/978-3-319-64248-2_1</t>
  </si>
  <si>
    <t>Johannes Kepler Universität Linz, Altenbergerstrasse 69, Linz, 4040, Austria</t>
  </si>
  <si>
    <t>Digitalization is a megatrend that conveys key challenges for e-Government and touches several hot topics. Knowledge is the fundamental bridge bringing together diverse extensions. Important developments include: Administrative Work, Collaborative Platforms, Open Government Data, e-Participation, Mobile Government etc. © Springer International Publishing AG 2017.</t>
  </si>
  <si>
    <t>Digital government; Digitalization; Electronic government; Knowledge management</t>
  </si>
  <si>
    <t>2-s2.0-85028468836</t>
  </si>
  <si>
    <t>Sabol V., Tschinkel G., Veas E., Hoefler P., Mutlu B., Granitzer M.</t>
  </si>
  <si>
    <t>Discovery and visual analysis of linked data for humans</t>
  </si>
  <si>
    <t>Know-Center, Austria; Graz University of Technology, Austria; University of Passau, Germany</t>
  </si>
  <si>
    <t>Linked Data has grown to become one of the largest available knowledge bases. Unfortunately, this wealth of data remains inaccessible to those without in-depth knowledge of semantic technologies. We describe a toolchain enabling users without semantic technology background to explore and visually analyse Linked Data. We demonstrate its applicability in scenarios involving data from the Linked Open Data Cloud, and research data extracted from scientific publications. Our focus is on the Web-based front-end consisting of querying and visualisation tools. The performed usability evaluations unveil mainly positive results confirming that the Query Wizard simplifies searching, refining and transforming Linked Data and, in particular, that people using the Visualisation Wizard quickly learn to perform interactive analysis tasks on the resulting Linked Data sets. In making Linked Data analysis effectively accessible to the general public, our tool has been integrated in a number of live services where people use it to analyse, discover and discuss facts with Linked Data. © Springer International Publishing Switzerland 2014.</t>
  </si>
  <si>
    <t>2-s2.0-84908689377</t>
  </si>
  <si>
    <t>Elze R., Hesse T.-M., Martin M.</t>
  </si>
  <si>
    <t>Dispedia.de - A linked information system for rare diseases</t>
  </si>
  <si>
    <t>7058 LNCS</t>
  </si>
  <si>
    <t>10.1007/978-3-642-25364-5_50</t>
  </si>
  <si>
    <t>Institut for Computer Science, Department of Business Information Systems, University of Leipzig, Germany; Institute for Applied Informatics (InfAI) E.V., Germany</t>
  </si>
  <si>
    <t>The challenge of developing information systems for rare diseases is in harmonizing social care conditions and health care conditions with the focus on personalization and patient autonomy. Knowledge about the most rare diseases is limited, which is the result of poorly funded research and the existence of only a few specialized experts. Furthermore, the treatment and care of the affected patients is very complex, cost-intensive, time critical, and involved stakeholders are very heterogeneous. The information needed by the patient depends on his or her personal situation and constitution. To support the information logistics between patients of rare diseases and (all) other stakeholders (e.g. physicians, therapists, and researchers), we developed an information system with Linked Open Data technologies in order to create a platform and tool independent solution addressing the heterogeneity of the stakeholders. To engineer system and data model requirements of our approach we analyzed the rare disease Amyotrophic Lateral Sclerosis (ALS), which have wide-spreaded characteristics. The resulting formal knowledge representation was encoded in OWL, which allows, for instance, a modular development of complex areas and also the re-usage of existing knowledge bases. © 2011 Springer-Verlag Berlin.</t>
  </si>
  <si>
    <t>2-s2.0-82155191385</t>
  </si>
  <si>
    <t>Damjanovic V., Glachs D., Tcholtchev N., Ras E., Tobias E.</t>
  </si>
  <si>
    <t>EAGLE - Open data and linked data architecture of an enhanced government learning platform</t>
  </si>
  <si>
    <t>8719 LNCS</t>
  </si>
  <si>
    <t>10.1007/978-3-319-11200-8_68</t>
  </si>
  <si>
    <t>Salzburg Research, Austria; Fraunhofer Institute for Open Communication Systems, Germany; Public Research Centre, Henri Tudor, Luxembourg</t>
  </si>
  <si>
    <t>We present the architecture of an Open Data and Linked Data platform for «EnhAnced Government LEarning» (EAGLE), which aim is to help local governments to keep up with fast-changing trends in public administration (PA) by adopting technology-enhanced learning (TEL) methods. EAGLE uses Linked Open Data tools: Apache Marmotta and Apache Stanbol. © 2014 Springer International Publishing Switzerland.</t>
  </si>
  <si>
    <t>government learning; Linked Open Data; semantic enhancement</t>
  </si>
  <si>
    <t>2-s2.0-84906351400</t>
  </si>
  <si>
    <t>Eckelberg R., Calixto V.B., Pimentel M.H., Didonet del Fabro M., Sunyé M., Peres L., Todt E., Alves T., Dragone A., Schneider G.</t>
  </si>
  <si>
    <t>Educational open government data: From requirements to end users</t>
  </si>
  <si>
    <t>10845 LNCS</t>
  </si>
  <si>
    <t>10.1007/978-3-319-91662-0_37</t>
  </si>
  <si>
    <t>C3SL and NuPE Labs, Federal University of Paraná, Curitiba, Brazil</t>
  </si>
  <si>
    <t>The large availability of open government data raises enormous opportunities for open big data analytics. However, providing an end-to-end framework able to handle tasks from data extraction and processing to a web interface involves many challenges. One critical factor is the existence of many players with different knowledge, who need to interact, such as application domain experts, database designers, and web developers. This represents a knowledge gap that is difficult to overcome. In this paper, we present a case study for big data analytics over Brazilian educational data, with more than 1 billion records. We show how we organized the data analytics phase, starting from the analytics requirements, data evolution, development and deployment in a public interface. © Springer International Publishing AG, part of Springer Nature 2018.</t>
  </si>
  <si>
    <t>Analytics API; Data evolution; Open government data</t>
  </si>
  <si>
    <t>2-s2.0-85047966831</t>
  </si>
  <si>
    <t>Olszowski R.</t>
  </si>
  <si>
    <t>E-government 2.0: Web 2.0 in public administration. interdisciplinary postgraduate studies program</t>
  </si>
  <si>
    <t>9934 LNCS</t>
  </si>
  <si>
    <t>10.1007/978-3-319-45982-0_6</t>
  </si>
  <si>
    <t>Aurea Libertas Institute, ul. Batorego 2, Kraków, 31-135, Poland</t>
  </si>
  <si>
    <t>Author is a researcher working in the educational project “E-Government 2.0 in Practice” realized since 2014 under the European Commission’s program ERASMUS+. The project developed innovative and interdisciplinary teaching curricula in the area of e-Government 2.0, offering a new quality of university education as regards the content provided and educational tools applied, in the subjects covering: Web 2.0 in public administration, particularly practical use of the ICT tools in the field of e-participation, e-consultations, epetitions, e-democracy, crowdsourcing, collaborative decision-making, open data re-use etc. The knowledge database, the case studies, the new curricula, teaching methods and didactic tools have been created and are available for a free use for all interested universities. The paper includes the following subjects, reflecting the scope of work carried out in the project: identification of the contemporary political, social, technical and research trends in the e-Government 2.0 area, the key questions outlining an e-Government 2.0 framework, proposed typology of the e-Government 2.0 websites and internet applications, as well as information about access to the results of the project. The project results are available for all the interested educational organizations under creative commons license on the http://www.egov2.eu website. Every university can therefore implement the project results in the educational program. © Springer International Publishing AG 2016.</t>
  </si>
  <si>
    <t>Collaborative decisionmaking; Crowdsourcing; E-Consultations; E-Democracy; E-Government; E-Participation; Postgraduate studies; Web 2.0</t>
  </si>
  <si>
    <t>2-s2.0-84986198885</t>
  </si>
  <si>
    <t>Sun L., Shang Z., Cao Q., Chen K., Li J.</t>
  </si>
  <si>
    <t>Electrocardiogram Diagnosis Based on SMOTE+ENN and Random Forest</t>
  </si>
  <si>
    <t>11644 LNCS</t>
  </si>
  <si>
    <t>10.1007/978-3-030-26969-2_71</t>
  </si>
  <si>
    <t>School of Computer Science and Technology, Dong Hua University, Shanghai, 201620, China; Rui Jin Hospital, Shanghai, 200000, China</t>
  </si>
  <si>
    <t>Many Electrocardiogram (ECG) classification algorithms have been successfully performed on standard dataset. Yet when faced with real world data, due to the issues of imbalanced data distribution, inconsistent data label formats, the performance of these algorithms are not ideal. In this paper, we propose an improved random forest algorithm, in which SMOTE+ENN is used to solve the data imbalance problem, while ECG medical knowledge including MIT-BIH arrhythmia database expert annotations are adopted to align and create the real-world data label. Experiments on ECG data from both standard dataset and real world dataset of a famous hospital showed the efficacy of the algorithm: the out-of-bag data (OOB) accuracy rate on the public data from MIT-BIH arrhythmia database (MITDB) reached 99.22% and 96.62% on real-world data. © 2019, Springer Nature Switzerland AG.</t>
  </si>
  <si>
    <t>Advanced random forest; Data imbalance; Electrocardiogram (ECG); SMOTE+ENN</t>
  </si>
  <si>
    <t>2-s2.0-85070552202</t>
  </si>
  <si>
    <t>López-de-Ipiña D., Vanhecke S., Peña O., Mannnens E.</t>
  </si>
  <si>
    <t>Enabling citizen-empowered apps over linked data</t>
  </si>
  <si>
    <t>8276 LNCS</t>
  </si>
  <si>
    <t>10.1007/978-3-319-03176-7_48</t>
  </si>
  <si>
    <t>Deusto Institute of Technology, DeustoTech, University of Deusto, Avda. Universidades 24, 48007 Bilbao, Spain; Ghent University, IMinds, Multimedia Lab., Gent, Belgium</t>
  </si>
  <si>
    <t>Smarter cities can be achieved by leveraging already available infrastructure such as Open Government Data and deployed sensor networks in cities, and, very importantly, citizens' participation through apps in their smartphones. This work contributes a platform, namely IES CITIES, with a two-fold aim: a) to facilitate the generation of citizen-centric apps that exploit urban data in different domains and b) to enable user supplied data to complement, enrich and enhance existing datasets about a city. © Springer International Publishing 2013.</t>
  </si>
  <si>
    <t>Apps; JSON; Linked data; Provenance; Smart city; Trust</t>
  </si>
  <si>
    <t>2-s2.0-84893074685</t>
  </si>
  <si>
    <t>Segura Á.M., de Lara J.</t>
  </si>
  <si>
    <t>Engineering applications over social and open data with domain-specific languages</t>
  </si>
  <si>
    <t>9893 LNCS</t>
  </si>
  <si>
    <t>10.1007/978-3-319-45547-1_25</t>
  </si>
  <si>
    <t>Modelling and Software Engineering Group, Universidad Autónoma de Madrid, Madrid, Spain</t>
  </si>
  <si>
    <t>There is a current trend among governments and organizations to make all sort of information (like budgets, demographic or economic data) public. The information released in this way is called Open Data. Many institutions promote the creation of innovative applications using the data they have released, e.g., in combination with social networks, but only highly skilled engineers can accomplish this task. Our goal is to facilitate the construction of applications using open data and social networks as communication platform. For this purpose, we propose a family of domain-specific languages directed to automate the different tasks involved, like describing the structure and semantics of the heterogeneous data sets, the patterns to be sought in social network messages, the information to be extracted from static and dynamic data and the messages (over social networks) that the system needs to produce. We have built an extensible working prototype, which allows adding new open data formats and support for different social networks. © Springer International Publishing Switzerland 2016.</t>
  </si>
  <si>
    <t>DSLs; MDE; Open data; Social networks</t>
  </si>
  <si>
    <t>2-s2.0-84988553155</t>
  </si>
  <si>
    <t>Ni Y., Zhang L., Qiu Z., Wang C.</t>
  </si>
  <si>
    <t>Enhancing the open-domain classification of named entity using linked open data</t>
  </si>
  <si>
    <t>6496 LNCS</t>
  </si>
  <si>
    <t>PART 1</t>
  </si>
  <si>
    <t>10.1007/978-3-642-17746-0_36</t>
  </si>
  <si>
    <t>IBM Research, China</t>
  </si>
  <si>
    <t>Many applications make use of named entity classification. Machine learning is the preferred technique adopted for many named entity classification methods where the choice of features is critical to final performance. Existing approaches explore only the features derived from the characteristic of the named entity itself or its linguistic context. With the development of the Semantic Web, a large number of data sources are published and connected across the Web as Linked Open Data (LOD). LOD provides rich a priori knowledge about entity type information, knowledge that can be a valuable asset when used in connection with named entity classification. In this paper, we explore the use of LOD to enhance named entity classification. Our method extracts information from LOD and builds a type knowledge base which is used to score a (named entity string, type) pair. This score is then injected as one or more features into the existing classifier in order to improve its performance. We conducted a thorough experimental study and report the results, which confirm the effectiveness of our proposed method. © 2010 Springer-Verlag.</t>
  </si>
  <si>
    <t>Linked Open Data; Named Entity Classification</t>
  </si>
  <si>
    <t>2-s2.0-78650922445</t>
  </si>
  <si>
    <t>Izzi F., La Scaleia G., Dello Buono D., Scorza F., Las Casas G.</t>
  </si>
  <si>
    <t>Enhancing the spatial dimensions of open data: Geocoding open PA information using geo platform fusion to support planning process</t>
  </si>
  <si>
    <t>7973 LNCS</t>
  </si>
  <si>
    <t>PART 3</t>
  </si>
  <si>
    <t>10.1007/978-3-642-39646-5_45</t>
  </si>
  <si>
    <t>CNR IMAA, GeoSDI - Direzione Tecnologie e Sviluppo, C.da S. Loja, 85050 Tito Scalo PZ, Italy; Laboratory of Urban and Regional Systems Engineering, University of Basilicata, 10, Viale dell'Ateneo Lucano, 85100 Potenza, Italy</t>
  </si>
  <si>
    <t>The complexity of planning process exponentially increased during last decades matching together a wide range of instances deriving from the evolution of national and local regulations and laws, an heterogeneous methodological framework, the contribution of technologies and especially the affirmation of web and social communities as relevant dimensions for citizen' participation. The general increase of data availability strongly forced planning process and today the planner has mainly the task to select, to organize and to share data in order to support decisions at different scales. The technological wide spread, open data, 2.0 approach and social-network interactions generates data continuously. We can affirm that data are everywhere, but how to get good information? It is the case of several open data services by P.A.s distributing numbers of file not fully exploitable by final users. The paper investigates some relevant examples from the Italian case in order to demonstrate the benefits of data territorialisation and the opportunity to use some specific tools developed within an open source framework: Geo Platform by GeoSDI. In particular we refer to the geocoding process translating a physical property address such as for a house, business or landmark into spatial coordinates. Geocoding intelligence implies the overcoming of semantics barriers in data code and the 'ex-ante' definition of the specific purpose of spatial application in order to accept variables accuracy levels in the final output. Conclusions regard potential application and methodological recommendation for data coding optimization. © 2013 Springer-Verlag Berlin Heidelberg.</t>
  </si>
  <si>
    <t>Geocoding; open-data; Spatial Data Infrastructures; webgis</t>
  </si>
  <si>
    <t>2-s2.0-84880742968</t>
  </si>
  <si>
    <t>Ojha S.R., Jovanovic M., Giunchiglia F.</t>
  </si>
  <si>
    <t>Entity-centric visualization of open data</t>
  </si>
  <si>
    <t>10.1007/978-3-319-22698-9_11</t>
  </si>
  <si>
    <t>Department of Information Engineering and Computer Science, University of Trento, Via Sommarive 9, Trento, 38123, Italy</t>
  </si>
  <si>
    <t>The diversity, which is intrinsic to open data, affects intuitiveness and acceptance from the end users perspective. While the existing visualization techniques provide various ways to exploit open data in different domains, they still lack mechanisms to capture generality and flexibility across highly heterogeneous data representations that are crucial in the open data domain. We propose a novel visualization approach that exploits an entity-centric representation of open data. The key idea is that people intuitively perceive things as entities and categorize them according to their similarities and differences. The approach is supported by a UI architecture that allows aligning underlying open data described by the entities with a meaningful user experience. A preliminary user study shows the feasibility of our approach and its potential in turning the exploitation of open data catalogues into a positive user experience. © IFIP International Federation for Information Processing 2015.</t>
  </si>
  <si>
    <t>HCI; Linked open data (LOD); Open data; Usability; User experience (UX); Visualization</t>
  </si>
  <si>
    <t>2-s2.0-84946075879</t>
  </si>
  <si>
    <t>Ramos S., Gómez-Barroso J.L., Feijóo C.</t>
  </si>
  <si>
    <t>Evolution and regulation of mobile ecosystems: European information society policies for the mobile search domain</t>
  </si>
  <si>
    <t>7216 LNCS</t>
  </si>
  <si>
    <t>10.1007/978-3-642-30382-1_3</t>
  </si>
  <si>
    <t>Universidad Politécnica de Madrid-CeDInt, Campus de Montegancedo, Spain; Universidad Nacional de Educación A Distancia, Spain</t>
  </si>
  <si>
    <t>After more than a decade of development work and hopes, the usage of mobile Internet has finally taken off. Now, we are witnessing the first signs of evidence what might become the explosion of mobile content and applications that will be shaping the (mobile) Internet of the future. Similar to the wired Internet, search will become very relevant for the usage of mobile Internet. Within the mobile ecosystem framework, this section will discuss if and how intense public action in the mobile search domain should (could) be. Potential actions refer both to 'conventional' and 'non-conventional' regulatory approaches. Public administrations as procurement bodies may leverage services and thus acting as early deployers of applications is an example of a 'conventional' case, while the use of the wealth of public data with high added value in mobile search scenarios would be one of a 'non-conventional' case. The section will present a list of different policy options and analyze their feasibility. These include policy options aimed both at the demand side (user-oriented) and at the supply side (such as innovation-support policies, regulatory policies, industrial-type policies) of mobile search. © 2012 Springer-Verlag Berlin Heidelberg.</t>
  </si>
  <si>
    <t>Information Society policies; mobile search</t>
  </si>
  <si>
    <t>2-s2.0-84861017459</t>
  </si>
  <si>
    <t>ElSaid A.E.R., Benson S., Patwardhan S., Stadem D., Desell T.</t>
  </si>
  <si>
    <t>Evolving recurrent neural networks for time series data prediction of coal plant parameters</t>
  </si>
  <si>
    <t>11454 LNCS</t>
  </si>
  <si>
    <t>10.1007/978-3-030-16692-2_33</t>
  </si>
  <si>
    <t>Rochester Institute of Technology, Rochester, NY  14623, United States; Microbeam Technologies Inc., Grand Forks, ND  58203, United States</t>
  </si>
  <si>
    <t>This paper presents the Evolutionary eXploration of Augmenting LSTM Topologies (EXALT) algorithm and its use in evolving recurrent neural networks (RNNs) for time series data prediction. It introduces a new open data set from a coal-fired power plant, consisting of 10Â days of per minute sensor recordings from 12 different burners at the plant. This large scale real world data set involves complex dependencies between sensor parameters and makes for challenging data to predict. EXALT provides interesting new techniques for evolving neural networks, including epigenetic weight initialization, where child neural networks re-use parental weights as a starting point to backpropagation, as well as node-level mutation operations which can improve evolutionary progress. EXALT has been designed with parallel computation in mind to further improve performance. Preliminary results were gathered predicting the Main Flame Intensity data parameter, with EXALT strongly outperforming five traditional neural network architectures on the best, average and worst cases across 10 repeated training runs per test case; and was only slightly behind the best trained Elman recurrent neural networks while being significantly more reliable (i.e., much better average and worst case results). Further, EXALT achieved these results 2 to 10 times faster than the traditional methods, in part due to its scalability, showing strong potential to beat traditional architectures given additional runtime. © Springer Nature Switzerland AG 2019.</t>
  </si>
  <si>
    <t>Neuro-evolution; Recurrent neural networks; Time series data prediction</t>
  </si>
  <si>
    <t>2-s2.0-85065710718</t>
  </si>
  <si>
    <t>ExpLOD: Summary-based exploration of interlinking and RDF usage in the linked open data cloud</t>
  </si>
  <si>
    <t>6089 LNCS</t>
  </si>
  <si>
    <t>10.1007/978-3-642-13489-0_19</t>
  </si>
  <si>
    <t>Publishing interlinked RDF datasets as links between data items identified using dereferenceable URIs on the web brings forward a number of issues. A key challenge is to understand the data, the schema, and the interlinks that are actually used both within and across linked datasets. Understanding actual RDF usage is critical in the increasingly common situations where terms from different vocabularies are mixed. In this paper we describe a tool, ExpLOD, that supports exploring summaries of RDF usage and interlinking among datasets from the Linked Open Data cloud. ExpLOD's summaries are based on a novel mechanism that combines text labels and bisimulation contractions. The labels assigned to RDF graphs are hierarchical, enabling summarization at different granularities. The bisimulation contractions are applied to subgraphs defined via queries, providing for summarization of arbitrary large or small graph neighbourhoods. Also, ExpLOD can generate SPARQL queries from a summary. Experimental results, using several collections from the Linked Open Data cloud, compare the two summary creation approaches implemented by ExpLOD (graph-based vs. SPARQL-based). © 2010 Springer-Verlag.</t>
  </si>
  <si>
    <t>2-s2.0-77954415599</t>
  </si>
  <si>
    <t>McChesney I., Nugent C., Rafferty J., Synnott J.</t>
  </si>
  <si>
    <t>Exploring an open data initiative ontology for shareable smart environment experimental datasets</t>
  </si>
  <si>
    <t>10586 LNCS</t>
  </si>
  <si>
    <t>10.1007/978-3-319-67585-5_42</t>
  </si>
  <si>
    <t>School of Computing and Mathematics, Ulster University, Newtownabbey, United Kingdom</t>
  </si>
  <si>
    <t>The Open Data Initiative (ODI) has previously been proposed as a framework for the collection, annotation, management and sharing of data gathered through research in pervasive health and smart environment systems. It includes the provision of open access protocols for the conduct of experiments and a standard format for the exchange of datasets. In this paper we formalize the structure of the ODI repository through development of an ontology which seeks to unify the representation of ODI objects, experimental protocols, and event logs. An XML-based standards approach to storing event logs, using eXtensible Event Stream (XES) enables data sharing, manipulation and ontology integration. Typical usage scenarios are presented based on published experimental data to validate the concepts of the presented work. Related SPARQL queries are used to illustrate the outputs which can be derived. Based on these initial results, we outline a system architecture for prototyping further ODI related work. © 2017, Springer International Publishing AG.</t>
  </si>
  <si>
    <t>Activity recognition; Ontology; Open data; Pervasive health; Repository; Smart environments; XES</t>
  </si>
  <si>
    <t>2-s2.0-85031402768</t>
  </si>
  <si>
    <t>Virkar S., Viale Pereira G.</t>
  </si>
  <si>
    <t>Exploring open data state-of-the-art: A review of the social, economic and political impacts</t>
  </si>
  <si>
    <t>11020 LNCS</t>
  </si>
  <si>
    <t>10.1007/978-3-319-98690-6_17</t>
  </si>
  <si>
    <t>Danube University Krems, Krems, 3500, Austria</t>
  </si>
  <si>
    <t>This research paper explores the impact that the access to, and free usage of, stored (mainly public sector) data has on society, the economy and on good governance, together with the implications of this new paradigm for modern-day governments. Although a number of recent research studies attempt to identify the benefits and drawbacks of open data, or to demonstrate its role in governance processes, there exists to-date no systematic attempt to both rigorously survey current literature to enumerate the areas in which open data has had an impact and to discuss its potential as a significant tool for policymaking. To address this research gap, and to highlight its intrinsic value to different actors, we examine the current state-of-the-art on the impacts of open data research and practice through a systematic survey of extant scholarly and practitioner literature. The first part of our study will present a comprehensive overview of the societal, economic, and political impacts of open data. We will then evaluate the new possibilities afforded by open data to policymaking, and conclude with a discussion of its role in open governance. © IFIP International Federation for Information Processing 2018.</t>
  </si>
  <si>
    <t>Effects of open data; Open data; Open government data</t>
  </si>
  <si>
    <t>2-s2.0-85052892861</t>
  </si>
  <si>
    <t>Dorado H., Delerce S., Jimenez D., Cobos C.</t>
  </si>
  <si>
    <t>Finding optimal farming practices to increase crop yield through global-best harmony search and predictive models, a data-driven approach</t>
  </si>
  <si>
    <t>11289 LNAI</t>
  </si>
  <si>
    <t>10.1007/978-3-030-04497-8_2</t>
  </si>
  <si>
    <t>Information Technology Research Group (GTI), Universidad del Cauca, Sector Tulcán Office 422 FIET, Popayán, Colombia; International Center for Tropical Agriculture (CIAT), Km 17 Recta Cali-Palmira, Apartado Aéreo 6713, Cali, 763537, Colombia</t>
  </si>
  <si>
    <t>Increasing crops’ yields to meet the world’s demand for food is one of the great challenges of these times. To achieve this, farmers must make the best decisions based on the resources available for them. In this paper, we propose the use of Global-best Harmony Search (GHS) to find the optimal farming practices and increase the yields according to the local climate and soil characteristics, following the principles of site-specific agriculture. We propose to build an aptitude function based on a random forest model trained on farms’ data combined with open data sources for climate and soil. The result is an optimizer that uses a data-driven approach and generates information on the optimized farming practices, allowing the farmer to harness the full potential of his land. The approach was tested on a case-study on maize in the state of Chiapas, Mexico, where the adoption of the practices suggested by our approach was estimated to increase average yield by 1.7 ton/ha, contributing to closing the yield gap. The proposal has the potential to be scaled to other locations, other response variables and other crops. © 2018, Springer Nature Switzerland AG.</t>
  </si>
  <si>
    <t>Data-driven agronomy; Global-best harmony search; Machine learning; Open data; Optimization</t>
  </si>
  <si>
    <t>2-s2.0-85059933122</t>
  </si>
  <si>
    <t>Damljanovic D., Agatonovic M., Cunningham H.</t>
  </si>
  <si>
    <t>FREyA: An interactive way of querying linked data using natural language</t>
  </si>
  <si>
    <t>7117 LNCS</t>
  </si>
  <si>
    <t>10.1007/978-3-642-25953-1_11</t>
  </si>
  <si>
    <t>Department of Computer Science, University of Sheffield, Regent Court, 211 Portobello Street, Sheffield, United Kingdom; Fizzback, London, United Kingdom</t>
  </si>
  <si>
    <t>Natural Language Interfaces are increasingly relevant for information systems fronting rich structured data stores such as RDF and OWL repositories, mainly because of the conception of them being intuitive for human. In the previous work, we developed FREyA, an interactive Natural Language Interface for querying ontologies. It uses syntactic parsing in combination with the ontology-based lookup in order to interpret the question, and involves the user if necessary. The user's choices are used for training the system in order to improve its performance over time. In this paper, we discuss the suitability of FREyA to query the Linked Open Data. We report its performance in terms of precision and recall using the MusicBrainz and DBpedia datasets. © 2012 Springer-Verlag.</t>
  </si>
  <si>
    <t>clarification dialogs; learning; Natural language interfaces; ontologies; question-answering</t>
  </si>
  <si>
    <t>2-s2.0-84857073165</t>
  </si>
  <si>
    <t>Ruesch M.A., Basedow S., Korte J.-H.</t>
  </si>
  <si>
    <t>From E to O: Towards open participation as a guiding principle of open government</t>
  </si>
  <si>
    <t>10.1007/978-3-642-32701-8_22</t>
  </si>
  <si>
    <t>Zebralog GmbH and Co. KG, Berlin, Germany</t>
  </si>
  <si>
    <t>In analogy to the semantic evolution from e-government to open government, the paper at hand introduces the term open participation as a further development of e-participation and highlights the role of open participation as a guiding principle of open government. It aims to counterbalance tendencies that reduce open government to open data and transparency, and stresses that these are necessary but not sufficient means to reach the goals of open government. Open participation, as a guiding principle of open government, accounts for the need to create spaces of interaction between the state and its citizens and to facilitate cross-media participation of citizens in political decision-making processes. Open participation goes beyond e-participation in that it puts openness at the heart of participation processes. Rather than an end in itself, e-participation is thus a valuable method to put into practice the goals of open participation. The paper identifies three different dimensions of openness -transparency, inclusiveness and receptiveness - which are key factors of successful open participation projects. © 2012 Springer-Verlag.</t>
  </si>
  <si>
    <t>civic engagement; e-government; e-participation; open government; open participation; transparency</t>
  </si>
  <si>
    <t>2-s2.0-84866713559</t>
  </si>
  <si>
    <t>Ruan T., Li Y., Wang H., Zhao L.</t>
  </si>
  <si>
    <t>From Queriability to informativity, assessing “quality in use” of DBpedia and YAGO</t>
  </si>
  <si>
    <t>10.1007/978-3-319-34129-3_4</t>
  </si>
  <si>
    <t>Department of Computer Science and Engineering, East China University of Science and Technology, Shanghai, 200237, China</t>
  </si>
  <si>
    <t>In recent years, an increasing number of semantic data sources have been published on the web. These sources are further interlinked to form the Linking Open Data (LOD) cloud. To make full use of these data sets, it is necessary to learn their data qualities. Researchers have proposed several metrics and have developed numerous tools to measure the qualities of the data sets in LOD from different dimensions. However, there exist few studies on evaluating data set quality from the users’ usability perspective and usability has great impacts on the spread and reuse of LOD data sets. On the other hand, usability is well studied in the area of software quality. In the newly published standard ISO/IEC 25010, usability is further broadened to include the notion of “quality in use” besides the other two factors, namely, internal and external. In this paper, we first adapt the notions and the methods used in software quality to assess the data set quality. Second, we formally define two quality dimensions, namely, Queriability and Informativity from the perspective of quality in use. The two proposed dimensions correspond to querying and answering, respectively, which are the most frequent usage scenarios for accessing LOD data sets. Then we provide a series of metrics to measure the two dimensions. Last, we apply the metrics to two representative data sets in LOD (i.e., YAGO and DBpedia). In the evaluating process, we select dozens of questions from both QALD and WebQuestions and ask a group of users to construct queries as well as to check the answers with the help of our usability testing tool. The findings during the assessment not only illustrate the capability of our method and metrics but also give new insights on data quality of the two knowledge bases. © Springer International Publishing Switzerland 2016.</t>
  </si>
  <si>
    <t>2-s2.0-84979053263</t>
  </si>
  <si>
    <t>Passat N., Salmon S., Armspach J.-P., Naegel B., Prud’Homme C., Talbot H., Fortin A., Garnotel S., Merveille O., Miraucourt O., Tarabay R., Chabannes V., Dufour A., Jezierska A., Balédent O., Durand E., Najman L., Szopos M., Ancel A., Baruthio J., Delbany M., Fall S., Pagé G., Génevaux O., Ismail M., Loureiro De Sousa P., Thiriet M., Jomier J.</t>
  </si>
  <si>
    <t>From real MRA to virtual MRA: Towards an open-source framework</t>
  </si>
  <si>
    <t>9902 LNCS</t>
  </si>
  <si>
    <t>10.1007/978-3-319-46726-9_39</t>
  </si>
  <si>
    <t>Université de Reims Champagne-Ardenne, CReSTIC and LMR, Reims, France; Université de Strasbourg, CNRS, ICube and IRMA, Strasbourg, France; Université Paris-Est, ESIEE, CNRS,LIGM, Paris, France; Université Picardie Jules Verne, BioFlow Image, Amiens, France; Université de Grenoble, CNRS, LJK and LIPhy, Grenoble, France; Université Paris 6, CNRS, INRIA,LJLL, Paris, France; Kitware SAS, Villeurbanne, France; Kitware SAS, New York, United States</t>
  </si>
  <si>
    <t>Angiographic imaging is a crucial domain of medical imaging. In particular,Magnetic Resonance Angiography (MRA) is used for both clinical and research purposes. This article presents the first framework geared toward the design of virtual MRA images from real MRA images. It relies on a pipeline that involves image processing,vascular modeling,computational fluid dynamics and MR image simulation,with several purposes. It aims to provide to the whole scientific community (1) software tools for MRA analysis and blood flow simulation; and (2) data (computational meshes,virtual MRAs with associated ground truth),in an open-source/open-data paradigm. Beyond these purposes,it constitutes a versatile tool for progressing in the understanding of vascular networks,especially in the brain,and the associated imaging technologies. © Springer International Publishing AG 2016.</t>
  </si>
  <si>
    <t>2-s2.0-84996561915</t>
  </si>
  <si>
    <t>Wang S., Agrawal D., El Abbadi A.</t>
  </si>
  <si>
    <t>Generalizing PIR for practical private retrieval of public data</t>
  </si>
  <si>
    <t>6166 LNCS</t>
  </si>
  <si>
    <t>10.1007/978-3-642-13739-6_1</t>
  </si>
  <si>
    <t>Department of Computer Science, UC Santa Barbara, United States</t>
  </si>
  <si>
    <t>Private retrieval of public data is useful when a client wants to query a public data service without revealing the query to the server. Computational Private Information Retrieval (cPIR) achieves complete privacy for clients, but is deemed impractical since it involves expensive computation on all the data on the server. Besides, it is inflexible if the server wants to charge the client based on the service data that is exposed. k-Anonymity, on the other hand, is flexible and cheap for anonymizing the querying process, but is vulnerable to privacy and security threats. We propose a practical and flexible approach for the private retrieval of public data called Bounding-Box PIR (bbPIR). Using bbPIR, a client specifies both privacy requirements and a service charge budget. The server satisfies the client's requirements, and achieves overall good performance in computation and communication. bbPIR generalizes cPIR and k-Anonymity in that the bounding box can include as much as all the data on the server or as little as just k data items. The efficiency of bbPIR compared to cPIR and the effectiveness of bbPIR compared to k-Anonymity are verified in extensive experimental evaluations. © 2010 IFIP International Federation for Information Processing.</t>
  </si>
  <si>
    <t>2-s2.0-77958461266</t>
  </si>
  <si>
    <t>Prieto Á.E., Preciado J.C., Conejero J.M., Rubio-Largo Á.</t>
  </si>
  <si>
    <t>Geo-time broker: A web agent of dynamic flows of geo-temporal activity for smart cities</t>
  </si>
  <si>
    <t>11153 LNCS</t>
  </si>
  <si>
    <t>10.1007/978-3-030-03056-8_16</t>
  </si>
  <si>
    <t>Grupo QUERCUS de Ingeniería del Software, Escuela Politécnica, Universidad de Extremadura, Cáceres, 10003, Spain</t>
  </si>
  <si>
    <t>In the last years, the Smart City term has appeared in roadmaps and digital agendas for many public administrations in both regional and national contexts. Following this trend, many cities have made important efforts to deploy a network of sensors with the aim of gathering a huge amount of networking related data. Most of these cities are publishing their data through Open Data portals in order to facilitate access and re-use of these data by third parties. Unfortunately, just 5% of the gathered data are currently processed; therefore, the actual contributions extracted from the usage of these data are far from the potential benefits that they may offer. This work presents a first prototype based on the Geo-Temporal Dynamic Activity Flows concept that ease processing and consuming these data. These Dynamic Activity Flows are based on the usage of a resource commonly used to represent cities, their maps. © Springer Nature Switzerland AG 2018.</t>
  </si>
  <si>
    <t>Intelligent data flows; Open data; Smart Cities</t>
  </si>
  <si>
    <t>2-s2.0-85058267805</t>
  </si>
  <si>
    <t>Horinouchi T., Nishizawa S., Watanabe C., Tomobayashi A., Otsuka S., Koshiro T., Hayashi Y.-Y.</t>
  </si>
  <si>
    <t>Gfdnavi, web-based data and knowledge server software for geophysical fluid sciences, part I: Rationales, stand-alone features, and supporting knowledge documentation linked to data</t>
  </si>
  <si>
    <t>6193 LNCS</t>
  </si>
  <si>
    <t>10.1007/978-3-642-14589-6_10</t>
  </si>
  <si>
    <t>Faculty of Environmental Earth Science, Hokkaido University, N10W5 Sapporo, Hokkaido 060-0810, Japan; Department of Earth and Planetary Sciences, Kobe University, Japan; Department of Information Sciences, Ochanomizu University, Japan; Shouganji, Japan; Department of Geophysics, Kyoto University, Japan; Climate Research Department, Meteorological Research Institute, Japan</t>
  </si>
  <si>
    <t>In recent years, many data centers and research groups provide data on geophysical fluids such as the atmosphere and oceans through the Internet along with on-line visualization. However, their services are not available once data files are downloaded. This paper presents open-source software named Gfdnavi developed to reduce the limitation and to support data handling beyond initial "quick-looks". Gfdnavi extracts metadata from scientific data and stores them in a database. They can be accessed with web browsers for search, analysis, and visualization. It supports a wide range of usage such as public data services, group data management, and desktop use. As its unique feature, Gfdnavi supports writing and archiving documents based on knowledge obtained through data analysis. The documents are linked with the original data and analysis/visualization procedures. It has a wide variety of applications such as interdisciplinary- and collaborative-study support, a realization of falsifiability, and educational use. © 2010 Springer-Verlag Berlin Heidelberg.</t>
  </si>
  <si>
    <t>Data server; Geophysical fluid sciences; Knowledge archive; Visualization; Web application</t>
  </si>
  <si>
    <t>2-s2.0-77956162393</t>
  </si>
  <si>
    <t>Group development stages in open government data engagement initiatives: A comparative case studies analysis</t>
  </si>
  <si>
    <t>10.1007/978-3-319-98690-6_5</t>
  </si>
  <si>
    <t>Citizens are increasingly using Open Government Data (OGD) and engaging with OGD by designing and developing applications. They often do so by collaborating in groups, for example through self-organized groups or government-induced open data engagement initiatives, such as hackathons. The successful use and engagement of OGD by groups of citizens can greatly contribute to the uptake and adoption of OGD in general. However, little is known regarding how groups of citizens develop in OGD engagement. This study aims at exploring and understanding the development stages of citizen groups in OGD engagement. To attain this objective, we conducted a comparative case study of group development stages in two different types of OGD engagement. Our cases show that leadership and diversity of capabilities significantly contribute to the success of citizen groups in OGD engagement. These findings suggest that connecting citizens having a diversity of expertise prior to the OGD engagement event helps to improve its effectiveness. This research is among the first to apply group development stages model in open data engagement studies and thus opening up new research opportunities concerning group developments in the open data literature. © IFIP International Federation for Information Processing 2018.</t>
  </si>
  <si>
    <t>Citizen engagement; Comparative case study; Government-induced; Group development; Hackathon; Open Government Data; Self-organized</t>
  </si>
  <si>
    <t>2-s2.0-85052900998</t>
  </si>
  <si>
    <t>Scorza F., Attolico A., Moretti V., Smaldone R., Donofrio D., Laguardia G.</t>
  </si>
  <si>
    <t>Growing sustainable behaviors in local communities through smart monitoring systems for energy efficiency: RENERGY outcomes</t>
  </si>
  <si>
    <t>8580 LNCS</t>
  </si>
  <si>
    <t>10.1007/978-3-319-09129-7_57</t>
  </si>
  <si>
    <t>Laboratory of Urban and Regional Systems Engineering, School of Engineering, University of Basilicata, 10, Viale dell'Ateneo Lucano, 85100, Potenza, Italy; Province of Potenza, Planning and Civil Protection Office, P.zza M. Pagano, 85100, Potenza, Italy</t>
  </si>
  <si>
    <t>EU 2020 agenda started new planning processes at territorial level connected to the challenge od sustainability goals defined at European level. Territorial administration entitled of territorial planning started to consider as a key aspect the energy planning with several implications. The paper started from the experience developed in the framework of RENERGY transnational cooperation project by the Province of Potenza and remarks the role of ICT applications for community involvement as a success factor to obtain the ambitious EU 20-20-20 targets. Conclusions regard the implementation dimension designed by the Province of Potenza in order to realize a pilot application producing open data in the field of energy performance of public and/or private interventions. © 2014 Springer International Publishing.</t>
  </si>
  <si>
    <t>Covenant of Majors; Energy Efficiency; EU 2020; New Cohesion Policy; Regional Planning; Smart Monitoring Systems</t>
  </si>
  <si>
    <t>2-s2.0-84904906528</t>
  </si>
  <si>
    <t>Sanders M., Clark R., Davidson B., Jayaraman S.</t>
  </si>
  <si>
    <t>GT journey: The importance of accessible rich data sources to enable innovation</t>
  </si>
  <si>
    <t>10.1007/978-3-319-21006-3_9</t>
  </si>
  <si>
    <t>Georgia Institute of Technology, Institute for People and Technology, 75 5th St NW, Atlanta, GA  30316, United States</t>
  </si>
  <si>
    <t>GT Journey (gtjourney. gatech. edu) is an initiative, which empowers members of the Georgia Tech community to develop and deploy applications and services through access to resources (tools, data, services, space) and mentors with technical and domain expertise. The genesis for this initiative comes from a long history of facilitating application and service development for students by students in classroom and entrepreneurial settings. This paper reveals many of the lessons learned from this participatory design, build, and deploy initiative, which may be applicable to a variety of activities in educational, civic, and industry innovation settings. © Springer International Publishing Switzerland 2015.</t>
  </si>
  <si>
    <t>Civic computing; Development communities; Devops; Hackathons; Innovation ecosystems; Mobile computing; Open data; Participatory design</t>
  </si>
  <si>
    <t>2-s2.0-84947305732</t>
  </si>
  <si>
    <t>Brumana R., Condoleo P., Grimoldi A., Landi A.G., Attico D., Turrina A., Banfi F., Previtali M.</t>
  </si>
  <si>
    <t>HBIM Feeding Open Access Vault Inventory Through GeoDB HUB</t>
  </si>
  <si>
    <t>11196 LNCS</t>
  </si>
  <si>
    <t>10.1007/978-3-030-01762-0_3</t>
  </si>
  <si>
    <t>DABC - Department of Architecture, Built Environment and Construction Engineering, Politecnico di Milano, Via Ponzio 31, Milan, 20133, Italy; DICA - Department of Civil and Environmental Engineering, Politecnico di Milano, Milan, Italy; DASTU - Department of Architecture and Urban Studies, Politecnico di Milano, Milan, Italy</t>
  </si>
  <si>
    <t>This paper describes a methodological workflow starting from a punctual informative Historical Building Information Models (HBIM) - derived from the geometric analysis of the construction technology of vaulted systems - used to feed an open access Geospatial Data Base based on a Virtual Hub technology. Vaulted systems, which are characterized by a variety of solutions developed across time and space, and whose knowledge is obtained during the analysis and diagnostic phases planned for preservation purposes, are mostly unknown to the public and collected information risks to be missed. This way, the chain of knowledge transfer is interrupted both for more informed future sustainable interventions and touristic purposes. The potentials offered by the adoption of a Pan European Virtual Hub to manage open data with semantic, spatial and temporal sub-setting allows to reconstruct a new framework of the construction techniques widespread across the world, permanencies and mutations to the common typologies with the contribution of skilled workers moving during the centuries across Europe. The case study of Palazzo Magio in Cremona with a rich abacus of vaults apparently belonging to a simple ‘cloister’ typology is described from the HBIM generation to data publication in the GeoDB HUB. Different Level of Detail, Geometry and Information, acquired in other Cremona Palaces, are feeding the DB and its vocabulary in a bottom-up process. The result is a contribution to the construction of an open access updatable inventory model inheriting the tradition of historical repertoires. © 2018, Springer Nature Switzerland AG.</t>
  </si>
  <si>
    <t>GeoDB; HBIM; Modelling; Open access; Photogrammetry; Stereotomy; Terrestrial laser scanning; Thermography; Vault; Virtual Hub</t>
  </si>
  <si>
    <t>2-s2.0-85055448013</t>
  </si>
  <si>
    <t>Chunpir H.I.</t>
  </si>
  <si>
    <t>How to include users in the design and development of cyberinfrastructures?</t>
  </si>
  <si>
    <t>10918 LNCS</t>
  </si>
  <si>
    <t>10.1007/978-3-319-91797-9_46</t>
  </si>
  <si>
    <t>Department of Computer Science, Universidade Federal de São Carlos, São Carlos, SP, Brazil; Faculty of Informatics, University of Hamburg, Vogt-Kölln-str. 30, Hamburg, Germany; German Climate Computing Centre (DKRZ), Bundesstraße 45a, Hamburg, Germany</t>
  </si>
  <si>
    <t>Cyberinfrastructures have reached their production level as far as their capability to serve researchers and connect big data is concerned. However, users face difficulties while they perform complex operations via cyberinfrastructures by using their user interfaces (UIs), for big data analysis and research. Using these infrastructures users perform operations such as data access, data visualization to complete their research activities. Unfortunately, there are not enough studies and projects conducted so far that provides guidelines to developers to design and develop interfaces that meet user requirements in cyberinfrastructures. These infrastructures are also known as e-infrastructures, big data infrastructures, open data infrastructures, virtual research environments. In this work, guidelines are recommended so that user requirements can directly be incorporated into the design and development of cyberinfrastructure applications serving a particular target audience. In this paper, an example of a cyberinfrastructure is given, using which users can be involved in its design and the development. These techniques can then also be transferred to the designers and developers of other cyberinfrastructures to improve the user experience as well as usability of UIs and associated services. Furthermore, these techniques can be enhanced even further and generalized to meet the requirements of users of applications other than cyberinfrastructures. © 2018, Springer International Publishing AG, part of Springer Nature.</t>
  </si>
  <si>
    <t>Big data infrastructures; Citizen science; Cyberinfrastructure (CI); e-Infrastructures; e-Research; e-Science; Human computer interaction (HCI); Open data; Usability; User experience (UX)</t>
  </si>
  <si>
    <t>2-s2.0-85050517129</t>
  </si>
  <si>
    <t>Fan B., Zhang X., Fan W.</t>
  </si>
  <si>
    <t>Identifying Physician Fraud in Healthcare with Open Data</t>
  </si>
  <si>
    <t>11924 LNCS</t>
  </si>
  <si>
    <t>10.1007/978-3-030-34482-5_20</t>
  </si>
  <si>
    <t>Blacksburg High School, Blacksburg, VA  24060, United States; Virginia Tech, Blacksburg, VA  24060, United States; Tippie College of Business, University of Iowa, Iowa City, IA  52242, United States; Tianjin University, Tianjin, China</t>
  </si>
  <si>
    <t>Health care fraud is a serious problem that impacts every patient and consumer. This fraudulent behavior causes excessive financial losses every year and causes significant patient harm. Healthcare fraud includes health insurance fraud, fraudulent billing of insurers for services not provided, and exaggeration of medical services, etc. To identify healthcare fraud thus becomes an urgent task to avoid the abuse and waste of public funds. Existing methods in this research field usually use classified data from governments, which greatly compromises the generalizability and scope of application. This paper introduces a methodology to use publicly available data sources to identify potentially fraudulent behavior among physicians. The research involved data pairing of multiple datasets, selection of useful features, comparisons of classification models, and analysis of useful predictors. Our performance evaluation results clearly demonstrate the efficacy of the proposed method. © 2019, Springer Nature Switzerland AG.</t>
  </si>
  <si>
    <t>Entity matching; Fraud prediction; Healthcare; Imbalanced data; Machine learning</t>
  </si>
  <si>
    <t>2-s2.0-85076752901</t>
  </si>
  <si>
    <t>Formosa S.</t>
  </si>
  <si>
    <t>If Appleseed had an open portal: Making sense of data, SEIS and integrated systems for the Maltese Islands</t>
  </si>
  <si>
    <t>10.1007/978-3-319-09129-7_51</t>
  </si>
  <si>
    <t>Department of Criminology, Faculty for Social Wellbeing, University of Malta, Msida MSD 2080, Malta</t>
  </si>
  <si>
    <t>Much sought and realistically distant, an open data system can serve as the Holy Grail for many a policy-maker and decision taker as well as the operational entities involved in the field. The steady seeding of data-related legislative tools has aided the setting up of exploratory and active systems that serve the concept of data-information-knowledge-action to academia, the general public and the implementing agencies. Legislation, inclusive of Data Protection, Freedom of Information, Public Sector Information, Aarhus, INSPIRE, SEIS and the still embryonic SENSE, have all managed to create a new reality that may be too complex for some still caught in a jurassic analogue stage where data hoarding might still be prevalent and little effort is made to jump to the post-modern reality. Efforts to push the process through various domains such as census, environment protection, spatial development and crime have helped the Maltese Islands to create a scenario that is ripe for a national data infrastructure, inter-entity data exchange, open data structuring, and free dissemination services. This process enhances the knowledge-base and reduces redundancy, whilst creating new challenges on how to make sense of all the data being made available, particularly in the interpretation or misinterpretation of the outputs. The paper reviews Malta's process to go through the birth pains of SEIS as an open data construct, through to the dissemination of various spatial datasets and the first open portals pertaining to the various regulatory directives. © 2014 Springer International Publishing.</t>
  </si>
  <si>
    <t>Aarhus; data interoperability; geoportal; INSPIRE; integration; LIDAR; Malta; open data; SEIS; spatial data</t>
  </si>
  <si>
    <t>2-s2.0-84904891532</t>
  </si>
  <si>
    <t>Scorza F.</t>
  </si>
  <si>
    <t>Improving EU cohesion policy: The spatial distribution analysis of regional development investments funded by EU structural funds 2007/2013 in Italy</t>
  </si>
  <si>
    <t>10.1007/978-3-642-39646-5_42</t>
  </si>
  <si>
    <t>Laboratory of Urban and Regional Systems Engineering, University of Basilicata, 10, Viale dell'Ateneo Lucano, 85100 Potenza, Italy</t>
  </si>
  <si>
    <t>The incoming European Programming Period 2014-2020 addresses to the New Cohesion Policy the role of effective promotion of regional development. The principle of concentration on few strategic issues appears to be reached a mature approach through local Managing Authorities. This concentration affects several dimension of cohesion policy: economic development, social inclusion, labour market, place based instances, infrastructures, private investments. The spatial dimension of EU Regional Policies, since the first European programming cycle 1989s-1993, has not been analysed in deep due to the lack of data concerning programs implementation at regional level. During last years new tools have become available under the umbrella phenomena of open-data, VGI etc. In particular we refer to the project 'opencoesione' by Italian Ministry for Territorial Cohesion providing open data on Operative Programs funded by EU Structural funds. The service, with the general objective of improving Citizen Engagement on investments policies, offers a data set with specific information concerning each project (operative program, beneficiary, budget, funds etc.). The paper, after a general position of the actual issues of improving effectiveness of public investments in regional developing programs, describes the spatial data analysis process for the evaluation of spatial concentration of investments in the 2007-2013 programming period. The results are interesting for the opportunity to evaluate 'ex-post' aggregation of public and private investments. Conclusion regards possible application in developing incoming New Cohesion Policies at national and regional level. © 2013 Springer-Verlag Berlin Heidelberg.</t>
  </si>
  <si>
    <t>New Cohesion Policy; Open-Cohesion; Regional Development Programmes; Spatial concentration of investments</t>
  </si>
  <si>
    <t>2-s2.0-84880750553</t>
  </si>
  <si>
    <t>Xu Z., Mao C., Wang X., Xu W., Ye L.</t>
  </si>
  <si>
    <t>Improving Network-Based Top-N Recommendation with Background Knowledge from Linked Open Data</t>
  </si>
  <si>
    <t>11268 LNCS</t>
  </si>
  <si>
    <t>10.1007/978-3-030-01298-4_16</t>
  </si>
  <si>
    <t>College of Computer and Information, Hohai University, Nanjing, 210098, China</t>
  </si>
  <si>
    <t>The boom in Linked Open Data (LOD) has recently stimulated the research of a new generation of recommender systems—LOD-enabled recommender systems. ROUND (Random walk with restart on an Object-User Network towards personalized recommenDations) is a state-of-the-art method for network-based top-N recommendation. However, the ROUND method relies solely on the historical data (i.e., the ratings matrix) and does not take full advantage of background knowledge from LOD. This paper addresses the problem of improving network-based top-N recommendation using background knowledge from LOD by proposing an improved ROUND method called ROUND-APICSS. The core idea of ROUND-APICSS is that we exploit a knowledge graph constructed from LOD to calculate semantic similarities between the objects (items) involved in the recommender system, thereby improving the object-user heterogeneous network model and the random walk with restart model on the network. Our experimental results on real datasets suggest that the incorporation of background knowledge from LOD into the network-based top-N recommendation models can improve recommendation accuracy. The results also show the superiority of our ROUND-APICSS method over the ROUND method in terms of recommendation accuracy. © 2018, Springer Nature Switzerland AG.</t>
  </si>
  <si>
    <t>Knowledge graph; Linked open data enabled recommender systems; Object-user heterogeneous network; Random walk; Top-N recommendation</t>
  </si>
  <si>
    <t>2-s2.0-85055634522</t>
  </si>
  <si>
    <t>Alonso-Fernández C., Pérez-Colado I., Freire M., Martínez-Ortiz I., Fernández-Manjón B.</t>
  </si>
  <si>
    <t>Improving serious games analyzing learning analytics data: Lessons learned</t>
  </si>
  <si>
    <t>11385 LNCS</t>
  </si>
  <si>
    <t>10.1007/978-3-030-11548-7_27</t>
  </si>
  <si>
    <t>Facultad de Informática, Complutense University of Madrid, C/Profesor José García Santesmases 9, Madrid, 28040, Spain</t>
  </si>
  <si>
    <t>Serious games adoption is increasing, although their penetration in formal education is still surprisingly low. To improve their outcomes and increase their adoption in this domain, we propose new ways in which serious games can leverage the information extracted from player interactions, beyond the usual post-activity analysis. We focus on the use of: (1) open data which can be shared for research purposes, (2) real-time feedback for teachers that apply games in schools, to maintain awareness and control of their classroom, and (3) once enough data is gathered, data mining to improve game design, evaluation and deployment; and allow teachers and students to benefit from enhanced feedback or stealth assessment. Having developed and tested a game learning analytics platform throughout multiple experiments, we describe the lessons that we have learnt when analyzing learning analytics data in the previous contexts to improve serious games. © 2019, Springer Nature Switzerland AG.</t>
  </si>
  <si>
    <t>Dashboards; Game-based learning; Learning analytics; Serious games; Stealth assessment</t>
  </si>
  <si>
    <t>2-s2.0-85061359934</t>
  </si>
  <si>
    <t>Kushida T., Kozaki K., Kawamura T., Tateisi Y., Yamamoto Y., Takagi T.</t>
  </si>
  <si>
    <t>Inference of functions, roles, and applications of chemicals using linked open data and ontologies</t>
  </si>
  <si>
    <t>10.1007/978-3-030-04284-4_26</t>
  </si>
  <si>
    <t>National Bioscience Database Center, Japan Science and Technology Agency, Kawaguchi, Tokyo, Japan; The Institute of Scientific and Industrial Research, Osaka University, Suita, Japan; Japan Science and Technology Agency, Kawaguchi, Tokyo, Japan; Database Center for Life Science, Research Organization of Information and Systems, Kashiwa, Japan; Department of Biological Sciences, Graduate School of Science, The University of Tokyo, Bunkyō, Japan</t>
  </si>
  <si>
    <t>A simple method to efficiently collect reliable chemical information was studied for developing an ontological foundation. Even ChEBI, a major chemical ontology, which consists of approximately 90,000 chemicals and information about 1,000 biological and chemical roles, and applications, lacks information regarding the roles of most of the chemicals. NikkajiRDF, linked open data which provide information of approximately 3.5 million chemicals and 694 application examples, is also being developed. NikkajiRDF was integrated with Interlinking Ontology for Biological Concepts (IOBC), which includes 80,000 concepts, including information on a number of diseases and drugs. As a result, it was possible to infer new information on at least one of the 432 biological and chemical functions, applications and involvements with biological phenomena, including diseases to 5,038 chemicals using IOBC’s ontological structure. Furthermore, seven chemicals and drugs, which would be involved in 16 diseases, were discovered using knowledge graphs that were developed from IOBC. © Springer Nature Switzerland AG 2018.</t>
  </si>
  <si>
    <t>Chemical; Disease; Drug; Inference; Knowledge graph; LOD; Ontology; RDF; SPARQL</t>
  </si>
  <si>
    <t>2-s2.0-85057216139</t>
  </si>
  <si>
    <t>Reggi L., Ricci C.A.</t>
  </si>
  <si>
    <t>Information strategies for open government in Europe: EU regions opening up the data on structural funds</t>
  </si>
  <si>
    <t>6846 LNCS</t>
  </si>
  <si>
    <t>10.1007/978-3-642-22878-0_15</t>
  </si>
  <si>
    <t>Ministry for Economic Development, Department for the Development and the Economic Cohesion, Via Sicilia 162, 00187, Rome, Italy; University La Sapienza, Faculty of Economics, Department of Public Economics, Via del Castro Laurenziano 9, 00161, Rome, Italy</t>
  </si>
  <si>
    <t>This empirical study explores the information-based strategies that EU Regions and Member States are implementing when publishing public data on the web. Cohesion Policy and its Structural Funds, which involve all EU Regions and Member States, are the ideal context to verify the presence of different approaches to the publication of government data. Therefore, 434 datasets on beneficiaries of EU Structural Funds are analysed with multivariate statistical techniques and classified into three clusters according to their characteristics. Two pro-active information strategies are identified, which are consistent with the theoretical framework based on the complementary principles of "stewardship" and "usefulness". The analysis of current practice also reveals that there is still much to be done in order to find the right balance between these two principles. © 2011 IFIP International Federation for Information Processing.</t>
  </si>
  <si>
    <t>Government Information Strategies; Open Government; Structural Funds; Transparency</t>
  </si>
  <si>
    <t>2-s2.0-80052760455</t>
  </si>
  <si>
    <t>Pop D., Echeverria A., Vidagany J.V.</t>
  </si>
  <si>
    <t>Integrating social media and open data in a cloud-based platform for public sector advertising</t>
  </si>
  <si>
    <t>10.1007/978-3-319-20370-6_9</t>
  </si>
  <si>
    <t>Universitatea de Vest Din Timişoara, Bd. V. Pârvan 4, Timişoara, 300223, Romania; Investigaciòn y Desarrollo Informatico Eikon, Parque Technologico Calle Benjamin Franklin, Valencia, Spain; TIE KINETIX, De Corridor 5, Breukelen, Netherlands</t>
  </si>
  <si>
    <t>Nowadays, Public Sector Advertising (PSA) is conveyed as unidirectional top-down stream of messages that clearly separates the content producers (governments usually) from content consumers (citizens). As social networks and Linked Open Government Data (LOGD) initiatives are moving forward e-Government towards connected government, PSA platforms need to embrace the modern paradigms of empowering citizens and communities to increasingly and actively participate in functioning of the society for their own benefits. In this position paper, firstly we present our findings related to the use of content from social networks as public ads and secondly, we propose an open and collaborative platform that supports semantically-enabled, participative PSA. © Springer International Publishing Switzerland 2015.</t>
  </si>
  <si>
    <t>Collaborative government; Public sector information; Public service advertising; Semantic web; Social networks; Web 2.0</t>
  </si>
  <si>
    <t>2-s2.0-84948970795</t>
  </si>
  <si>
    <t>Vafopoulos M., Meimaris M., Papantoniou A., Anagnostopoulos I., Xidias I., Alexiou G., Vafeiadis G., Loumos V.</t>
  </si>
  <si>
    <t>Intelligent and semantic real-time process of the Greek LOD for enhancing citizen awareness in public expenditures</t>
  </si>
  <si>
    <t>7651 LNCS</t>
  </si>
  <si>
    <t>10.1007/978-3-642-35063-4_72</t>
  </si>
  <si>
    <t>School of Electrical and Computer Engineering, National Technical University of Athens, Greece; Computer Science and Biomedical Informatics Dpt., University of Central Greece, Greece</t>
  </si>
  <si>
    <t>The provision of publicly available Open Data targets to provide transparency in several public sector decisions and actions. However, this information is served massively and in different forms - mostly due to different bureaucratic procedures- while its diffusion does not occur at regular or at least generally predictable time intervals. Thus, even though the information is available by the involved public sectors and enterprises. citizens are overwhelmed from the size/inconsistency of the information they deal with. In this paper, we present a publicly accessible Web point (publicspending.gr/), which aims to promote transparency and enhance citizen awareness regarding public spending in Greece. The information is based on intelligent and semantic real-time processed open data that are derived from the open API of "Diavgeia" (Clarity) Program (diavgeia.gov.gr/en/) and TAXIS - Taxation Information System (gsis.gr/), while it is served through easily consumed visualization charts and diagrams. © 2012 Springer-Verlag.</t>
  </si>
  <si>
    <t>Intelligent Information Processing; Linked Open Data; Public Spending; Semantics; Transparency</t>
  </si>
  <si>
    <t>2-s2.0-84869409246</t>
  </si>
  <si>
    <t>Crusoe J., Melin U.</t>
  </si>
  <si>
    <t>Investigating open government data barriers: A literature review and conceptualization</t>
  </si>
  <si>
    <t>10.1007/978-3-319-98690-6_15</t>
  </si>
  <si>
    <t>Division of Information Systems, Linköping University, Linköping, 581 83, Sweden</t>
  </si>
  <si>
    <t>When focusing on open government data (OGD) publishing and related barriers, there are several complexities present. Largely, current research is focused on publishing and usage of OGD; and we argue that there are a need to investigate and to systematise OGD barrier research in order to understand and outline an expanded scope of the phenomenon. We expand by clarifying barriers linked to the release decision and the data’s organisational context. To investigate the OGD barriers, we conduct a systematic literature review, identifying 34 articles as a point of departure for our analysis. From these articles we create, present and discuss illustrations on historical development, barrier types, and different research focuses on OGD. When analysing the articles, we identify a focus on technical, organisational, and legal barrier types, while studies on open data usage and systems are less frequent. Our analysis also identifies some possible open data research barriers. In the article we also relate barriers to an expanded OGD process (Suitability, Release, Publish, Use, and Evaluation), identifying 46 barriers with possible linkages. The results is an expanded scope and a conceptual illustration of OGD barriers. © IFIP International Federation for Information Processing 2018.</t>
  </si>
  <si>
    <t>Barriers; Challenges; Impediments; Literature review; Myths; OGD; Open data; Open government data; Process; Risks</t>
  </si>
  <si>
    <t>2-s2.0-85052893750</t>
  </si>
  <si>
    <t>Virkar S., Viale Pereira G., Vignoli M.</t>
  </si>
  <si>
    <t>Investigating the Social, Political, Economic and Cultural Implications of Data Trading</t>
  </si>
  <si>
    <t>11685 LNCS</t>
  </si>
  <si>
    <t>10.1007/978-3-030-27325-5_17</t>
  </si>
  <si>
    <t>Danube University Krems, Krems, 3500, Austria; AIT - Austrian Institute of Technology GmbH, Vienna, Austria</t>
  </si>
  <si>
    <t>Data market initiatives have, by assigning monetary value to data, and connecting the various actors responsible for its efficient production and consumption, far reaching consequences for national economies. The Data Market Austria (DMA) project represents a unique opportunity for Austria to leverage the enormous potential socio-economic benefits accruing from increased trade of data. At the same time, however, a number of key challenges to the successful uptake of the project needs to be considered, and new problems emerging from this new form of digital commercial infrastructure need to be anticipated and addressed. This study aims to examine how the benefits accruing to increased participation in a data-driven ecosystem can be applied to tackle the long-standing socio-cultural challenges and the possible societal and cultural impediments to the successful unfolding out of a data market. Theoretical discussions framed from arguments obtained through a systematic review of academic and scholarly literature are juxtaposed with empirical data obtained from data science experts and DMA project personnel to test whether they stand up to real-world practicalities and to narrow the focus onto the Austria-specific context. Our findings reveal that data is a dual-purpose commodity that has both commercial value and social application. To amplify the benefits accruing from increased data trading, it is vital that a country establishes a sound open data strategy and a balanced regulatory framework for data trading. © 2019, IFIP International Federation for Information Processing.</t>
  </si>
  <si>
    <t>Data market; Data trading; Social and cultural aspects</t>
  </si>
  <si>
    <t>2-s2.0-85077136539</t>
  </si>
  <si>
    <t>Lofi C., Krestel R.</t>
  </si>
  <si>
    <t>iParticipate: Automatic tweet generation from local government data</t>
  </si>
  <si>
    <t>7239 LNCS</t>
  </si>
  <si>
    <t>10.1007/978-3-642-29035-0_24</t>
  </si>
  <si>
    <t>IFIS, Carolo-Wilhelmina Universität Braunschweig, Germany; L3S Research Center, Leibniz Universität Hannover, Germany</t>
  </si>
  <si>
    <t>With the recent rise of Open Government Data, innovative technologies are required to leverage this new wealth of information. Therefore, we present a system combining several information processing techniques with micro-blogging services to demonstrate how this data can be put to use in order to increase transparency in political processes, and encourage internet users to participate in local politics. Our system uses publicly available documents from city councils which are processed automtically to generate highly informative tweets. © 2012 Springer-Verlag.</t>
  </si>
  <si>
    <t>2-s2.0-84860679422</t>
  </si>
  <si>
    <t>Juell-Skielse G., Hjalmarsson A., Johannesson P., Rudmark D.</t>
  </si>
  <si>
    <t>Is the public motivated to engage in open data innovation?</t>
  </si>
  <si>
    <t>8653 LNCS</t>
  </si>
  <si>
    <t>10.1007/978-3-662-44426-9_23</t>
  </si>
  <si>
    <t>Department of Computer and Systems Sciences, Stockholm University, Stockholm, Sweden; Viktoria Swedish ICT, University of Borås, Gothanburg, Sweden</t>
  </si>
  <si>
    <t>Governments aim to increase democracy by engaging the public in using open data to develop mobile apps and citizen services. They make information available (open data) and organize innovation contests to stimulate innovation with the goal to make new services available for the public to use. But will the public take on the challenge to both develop and provide services to each other? In this paper we use a case study from public transportation to investigate the motivation for individuals and teams to participate in innovation contests. The results show that the motivation for participating is primarily related to fun and enjoyment. We argue that in order to better meet the goals of open data innovation, governments need to follow through the full service innovation cycle and also care for making citizen coproduction in the execution and monitoring phases fun and enjoyable. Currently there is little chance for participants to make profit on a competitive market so governments need to provide other mechanisms to ensure service provisioning. For future research it is suggested to investigate how the later stages of open data innovation can be supported in order to meet the overall goals of open data innovation. © 2014 IFIP International Federation for Information Processing.</t>
  </si>
  <si>
    <t>citizen coproduction; e-service; innovation contest; mobile application; motivation; Open data</t>
  </si>
  <si>
    <t>2-s2.0-84958537531</t>
  </si>
  <si>
    <t>Gracia J., Vila-Suero D., McCrae J.P., Flati T., Baron C., Dojchinovski M.</t>
  </si>
  <si>
    <t>Language resources and linked data: A practical perspective</t>
  </si>
  <si>
    <t>10.1007/978-3-319-17966-7_1</t>
  </si>
  <si>
    <t>Ontology Engineering Group, Universidad Politécnica de Madrid, Madrid, Spain; CITEC, University of Bielefeld, Bielefeld, Germany; LCL, Sapienza Università di Roma, Roma, Italy; AKSW, University of Leipzig, Leipzig, Germany; Czech Technical University in Prague, Praha, Czech Republic</t>
  </si>
  <si>
    <t>Recently, experts and practitioners in language resources have started recognizing the benefits of the linked data (LD) paradigm for the representation and exploitation of linguistic data on the Web. The adoption of the LD principles is leading to an emerging ecosystem of multilingual open resources that conform to the Linguistic Linked Open Data Cloud, in which datasets of linguistic data are interconnected and represented following common vocabularies, which facilitates linguistic information discovery, integration and access. In order to contribute to this initiative, this paper summarizes several key aspects of the representation of linguistic information as linked data from a practical perspective. The main goal of this document is to provide the basic ideas and tools for migrating language resources (lexicons, corpora, etc.) as LD on the Web and to develop some useful NLP tasks with them (e.g., word sense disambiguation). Such material was the basis of a tutorial imparted at the EKAW’14 conference, which is also reported in the paper. © Springer International Publishing Switzerland 2015.</t>
  </si>
  <si>
    <t>Language resources; Linked data; Multilingual web of data</t>
  </si>
  <si>
    <t>2-s2.0-84928557666</t>
  </si>
  <si>
    <t>Gkatziaki V., Papadopoulos S., Diplaris S., Kompatsiaris I.</t>
  </si>
  <si>
    <t>Large-scale open corporate data collection and analysis as an enabler of corporate social responsibility research</t>
  </si>
  <si>
    <t>10.1007/978-3-319-70284-1_21</t>
  </si>
  <si>
    <t>Information Technologies Institute (ITI), CERTH -ITI, Thessaloniki, Greece</t>
  </si>
  <si>
    <t>During the last years, citizens and transparency initiatives put increasing pressure on governments, organizations, and companies to be more transparent and to publicize information pertaining to their operations. Although several organizations have started engaging in open data practices, data quality, structure and availability is still highly inconsistent across organizations, which makes it challenging and effort-intensive to obtain and analyze large-scale high-quality datasets. To this end, this paper examines how publicly available financial and corporate data can be leveraged to extract useful inferences regarding the financial and social performance of companies. Numerous reports have been collected from the Securities Exchange Commission (SEC) and analyzed to study hypotheses regarding the corporate practices and social responsibility of companies. © 2017, Springer International Publishing AG.</t>
  </si>
  <si>
    <t>Corporate Social Performance; eXtensible Business Reporting Language (XBRL); Information retrieval; Open data</t>
  </si>
  <si>
    <t>2-s2.0-85033575426</t>
  </si>
  <si>
    <t>Nguyen T.H., Tettamanzi A.G.B.</t>
  </si>
  <si>
    <t>Learning Class Disjointness Axioms Using Grammatical Evolution</t>
  </si>
  <si>
    <t>11451 LNCS</t>
  </si>
  <si>
    <t>10.1007/978-3-030-16670-0_18</t>
  </si>
  <si>
    <t>Université Côte d’Azur, CNRS, Inria, I3S, Nice, France</t>
  </si>
  <si>
    <t>Today, with the development of the Semantic Web, Linked Open Data (LOD), expressed using the Resource Description Framework (RDF), has reached the status of “big data” and can be considered as a giant data resource from which knowledge can be discovered. The process of learning knowledge defined in terms of OWL 2 axioms from the RDF datasets can be viewed as a special case of knowledge discovery from data or “data mining”, which can be called“RDF mining”. The approaches to automated generation of the axioms from recorded RDF facts on the Web may be regarded as a case of inductive reasoning and ontology learning. The instances, represented by RDF triples, play the role of specific observations, from which axioms can be extracted by generalization. Based on the insight that discovering new knowledge is essentially an evolutionary process, whereby hypotheses are generated by some heuristic mechanism and then tested against the available evidence, so that only the best hypotheses survive, we propose the use of Grammatical Evolution, one type of evolutionary algorithm, for mining disjointness OWL 2 axioms from an RDF data repository such as DBpedia. For the evaluation of candidate axioms against the DBpedia dataset, we adopt an approach based on possibility theory. © Springer Nature Switzerland AG 2019.</t>
  </si>
  <si>
    <t>Grammatical evolution; Ontology learning; OWL 2 axiom</t>
  </si>
  <si>
    <t>2-s2.0-85064906936</t>
  </si>
  <si>
    <t>Huang H., Gandon F.</t>
  </si>
  <si>
    <t>Learning URI selection criteria to improve the crawling of linked open data</t>
  </si>
  <si>
    <t>11503 LNCS</t>
  </si>
  <si>
    <t>10.1007/978-3-030-21348-0_13</t>
  </si>
  <si>
    <t>Inria, Université Côte d’Azur, CNRS, I3S, Sophia Antipolis, France</t>
  </si>
  <si>
    <t>As the Web of Linked Open Data is growing the problem of crawling that cloud becomes increasingly important. Unlike normal Web crawlers, a Linked Data crawler performs a selection to focus on collecting linked RDF (including RDFa) data on the Web. From the perspectives of throughput and coverage, given a newly discovered and targeted URI, the key issue of Linked Data crawlers is to decide whether this URI is likely to dereference into an RDF data source and therefore it is worth downloading the representation it points to. Current solutions adopt heuristic rules to filter irrelevant URIs. Unfortunately, when the heuristics are too restrictive this hampers the coverage of crawling. In this paper, we propose and compare approaches to learn strategies for crawling Linked Data on the Web by predicting whether a newly discovered URI will lead to an RDF data source or not. We detail the features used in predicting the relevance and the methods we evaluated including a promising adaptation of FTRL-proximal online learning algorithm. We compare several options through extensive experiments including existing crawlers as baseline methods to evaluate their efficacy. © Springer Nature Switzerland AG 2019.</t>
  </si>
  <si>
    <t>Crawling strategy; Linked data; Machine learning; Online prediction</t>
  </si>
  <si>
    <t>2-s2.0-85066812618</t>
  </si>
  <si>
    <t>Thalhammer A.</t>
  </si>
  <si>
    <t>Leveraging linked data analysis for semantic recommender systems</t>
  </si>
  <si>
    <t>10.1007/978-3-642-30284-8_64</t>
  </si>
  <si>
    <t>STI Innsbruck, University of Innsbruck, Austria</t>
  </si>
  <si>
    <t>Traditional (Web) link analysis focuses on statistical analysis of links in order to identify "influencial" or "authorative" Web pages like it is done in PageRank, HITS and their variants [10]. Although these techniques are still considered as the backbone of many search engines, the analysis of usage data has gained high importance during recent years [12]. With the arrival of linked data (LD), in particular Linked Open Data (LOD), new information relating to what actually connects different vertices is available. This information can be leveraged in order to develop new techniques that efficiently combine linked data analysis with personalization for identifying not only relevant, but also diverse and even missing information. © 2012 Springer-Verlag.</t>
  </si>
  <si>
    <t>2-s2.0-84861760309</t>
  </si>
  <si>
    <t>Abel F., Hauff C., Houben G.-J., Tao K.</t>
  </si>
  <si>
    <t>Leveraging user modeling on the social web with linked data</t>
  </si>
  <si>
    <t>7387 LNCS</t>
  </si>
  <si>
    <t>10.1007/978-3-642-31753-8_31</t>
  </si>
  <si>
    <t>Web Information Systems, Delft University of Technology, Netherlands</t>
  </si>
  <si>
    <t>Social Web applications such as Twitter and Flickr are widely used services that generate large volumes of usage data. The challenge of modeling the use and the users of such Social Web services based on their data has received a lot of attention in recent years. In this paper, we go a step further and investigate how the Linked Open Data (LOD) cloud can be leveraged as additional knowledge source in user modeling processes that exploit user data from the Social Web. Specifically, we introduce a user modeling framework that utilizes semantic background knowledge from LOD and evaluate it in the area of point of interest (POI) recommendations. For this purpose, we infer user preferences in POIs based on the users' behavior observed on Twitter and Flickr, combined with referable evidence from the Web of Data. We compare strategies that aggregate knowledge from two LOD sources: GeoNames and DBpedia. The evaluation validates the advantages of our approach; we show that the user modeling quality improves when LOD-based background information is included in the process. © 2012 Springer-Verlag.</t>
  </si>
  <si>
    <t>2-s2.0-84865129254</t>
  </si>
  <si>
    <t>Derakhshannia M., Gervet C., Hajj-Hassan H., Laurent A., Martin A.</t>
  </si>
  <si>
    <t>Life and Death of Data in Data Lakes: Preserving Data Usability and Responsible Governance</t>
  </si>
  <si>
    <t>11938 LNCS</t>
  </si>
  <si>
    <t>10.1007/978-3-030-34770-3_24</t>
  </si>
  <si>
    <t>LIRMM, Univ Montpellier, CNRS, Montpellier, France; Espace Dev, Univ Montpellier, IRD, Univ. La Runion, Univ de Guyane, Univ des Antilles, Montpellier, France; CNRS-L, Beirut, Lebanon; CEFE, Univ Montpellier, CNRS, Montpellier, France</t>
  </si>
  <si>
    <t>Data crossing seeks the extraction of novel knowledge through correlations and dependencies among heterogeneous data, and is considered a key process in sustainable science to push back the current frontiers of knowledge, especially to address challenges such as the socio-economic impacts of climate change. To tackle such complex challenges, interdisciplinary approaches and data sharing methodologies are ubiquitous, with a strong focus on data openness and ensuring that the fair principles hold. Data lakes are data repositories, recently developed to store such big heterogeneous data that are then available for crossing and be exploited without a priori objectives regarding their usage (unlike data warehouses). Such data lakes can then be used to populate Open and Linked Open Data in a central location regardless of its source or format. In this context of no prior knowledge regarding its usage, it may be tempting to store and share all the available data. However, this comes with two main disadvantages: (1) overwhelming amount of data that could prevent end users from exploiting the data, (2) and environmental reasons (energy consumption of data storage). Moreover, data of poor quality may deserve the lake usability and be deleted. We thus claim in this position paper that a data life cycle must be designed so as to integrate data death for some of the data. The choice of the data to be stored regarding the ones to forget is then of crucial importance in data lakes. We propose here some first positions for this aspect of data governance. © 2019, Springer Nature Switzerland AG.</t>
  </si>
  <si>
    <t>Data lakes; Data life cycle and data governance; Sustainability; Web of data</t>
  </si>
  <si>
    <t>2-s2.0-85076569215</t>
  </si>
  <si>
    <t>Kirstein F., Dittwald B., Dutkowski S., Glikman Y., Schimmler S., Hauswirth M.</t>
  </si>
  <si>
    <t>Linked Data in the European Data Portal: A Comprehensive Platform for Applying DCAT-AP</t>
  </si>
  <si>
    <t>10.1007/978-3-030-27325-5_15</t>
  </si>
  <si>
    <t>Fraunhofer FOKUS, Berlin, Germany; Weizenbaum Institute for the Networked Society, Berlin, Germany; Open Distributed Systems, TU Berlin, Berlin, Germany</t>
  </si>
  <si>
    <t>The European Data Portal (EDP) is a central access point for metadata of Open Data published by public authorities in Europe and acquires data from more than 70 national data providers. The platform is a starting point in adopting the Linked Data specification DCAT-AP, aiming to increase interoperability and accessibility of Open Data. In this paper, we present the design of the central data management components of the platform, responsible for metadata storage, data harvesting and quality assessment. The core component is based on CKAN, which is extended by the support for native Linked Data replication to a triplestore to ensure legacy compatibility and the support for DCAT-AP. Regular data harvesting and the creation of detailed quality reports are performed by custom components adressing the requirements of DCAT-AP. The EDP is well on track to become the core platform for European Open Data and fostered the acceptance of DCAT-AP. Our platform is available here: https://www.europeandataportal.eu. © 2019, The Author(s).</t>
  </si>
  <si>
    <t>CKAN; Data and information quality; DCAT-AP; Linked Data; Open Data</t>
  </si>
  <si>
    <t>2-s2.0-85077112162</t>
  </si>
  <si>
    <t>Koho M., Hyvönen E., Heino E., Tuominen J., Leskinen P., Mäkelä E.</t>
  </si>
  <si>
    <t>Linked Death—Representing, Publishing, and Using Second World War Death Records as Linked Open Data</t>
  </si>
  <si>
    <t>10.1007/978-3-319-70407-4_45</t>
  </si>
  <si>
    <t>Semantic Computing Research Group (SeCo), Aalto University, Espoo, Finland</t>
  </si>
  <si>
    <t>War history of the Second World War (WW2), humankind’s largest disaster, is of great interest to both laymen and researchers. Most of us have ancestors and relatives who participated in the war, and in the worst case got killed. Researchers are eager to find out what actually happened then, and even more importantly why, so that future wars could perhaps be prevented. The darkest data of war history are casualty records—from such data we could perhaps learn most about the war. This paper presents a model and system for representing death records as linked data, so that (1) citizens could find out more easily what happened to their relatives during WW2 and (2) digital humanities (DH) researchers could (re)use the data easily for research. © Springer International Publishing AG 2017.</t>
  </si>
  <si>
    <t>2-s2.0-85034238626</t>
  </si>
  <si>
    <t>Schmitz P., Francesconi E., Batouche B., Dombrovschi B., Duy D., Landercy S.P., Parisse V.</t>
  </si>
  <si>
    <t>Linked open data and e-participation in the EU law-making process</t>
  </si>
  <si>
    <t>10.1007/978-3-319-44159-7_6</t>
  </si>
  <si>
    <t>Publications Office of the European Union, Luxembourg; ITTIG-CNR, Florence, Italy; Infeurope S.A, Luxembourg; Trasys, Luxembourg; Aubay S.A, Luxembourg</t>
  </si>
  <si>
    <t>In this paper a pilot project on Linked Open Data (LOD) and e-Participation, promoted by the European Parliament and developed by the Publications Office of the European Union (OP), is described. By exploiting the LOD service for pre-legislative documents available at OP, the project aims at allowing citizens to actively participate in public consultations within the EU decision-making process. In particular it gives citizens the possibility to participate in the preparation of standard-compliant and process-compatible documents throughout the law-making. In particular they can provide comments and amendments on each document fragment, as well express their sentiments on them. The data produced will be available as LOD; for this reason a specific semantic approach able to describe documents and users activities is implemented. © Springer International Publishing Switzerland 2016.</t>
  </si>
  <si>
    <t>E-Democracy; E-Participation; Linked Open Data</t>
  </si>
  <si>
    <t>2-s2.0-84981487894</t>
  </si>
  <si>
    <t>Stolz A., Hepp M., Boggs R.A.</t>
  </si>
  <si>
    <t>Linked open data for linguists: Publishing the hartmann von aue-portal in RDF</t>
  </si>
  <si>
    <t>10574 LNCS</t>
  </si>
  <si>
    <t>10.1007/978-3-319-69459-7_20</t>
  </si>
  <si>
    <t>Universität der Bundeswehr München, Neubiberg, 85579, Germany; Florida Gulf Coast University, 10501 FGCU Blvd. South, Fort Myers, FL, United States</t>
  </si>
  <si>
    <t>The Hartmann von Aue-portal is a decade-long initiative to employ Web technology in order to support the study of the early German. It provides a comprehensive knowledge base on lexicographic and other aspects of the works of Hartmann von Aue, one of the key epic poets of Middle High German literature; namely lemmata, word forms, tagmemes, adverbs, and the like, including original contexts for entries. The portal is available for human users in the form of a Web application. Linked Open Data (LOD) is a recent approach in the evolution of Web technology that supports the publication of information on the Web in a way suitable for the intelligent consumption and processing of contents by computers instead of humans using Web browsers. In this paper, we study the use of modern LOD approaches for linguistics, describe the conversion of the complete Hartmann von Aue-portal into LOD, and show the usage for data-driven analyses via SPARQL queries and literate programming with Python. © 2017, Springer International Publishing AG.</t>
  </si>
  <si>
    <t>Computational linguistics; Concordance; Data-driven analysis; Hartmann; LOD; Middle High German; Poetry; Python; RDF; SPARQL; Web portal</t>
  </si>
  <si>
    <t>2-s2.0-85032680307</t>
  </si>
  <si>
    <t>Stavrakantonakis I., Fensel A., Fensel D.</t>
  </si>
  <si>
    <t>Linked open vocabulary recommendation based on ranking and linked open data</t>
  </si>
  <si>
    <t>10.1007/978-3-319-31676-5_3</t>
  </si>
  <si>
    <t>University of Innsbruck, STI Innsbruck, Technikerstr. 21a, Innsbruck, 6020, Austria</t>
  </si>
  <si>
    <t>The vocabulary space of the Semantic Web includes more than 500 vocabularies according to the Linked Open Vocabularies (LOV) initiative that maintains the directory list and provides search functionality on top of the curated data. Domain experts and researchers have populated it to facilitate the interpretation and exchange of information in the Web of Data. The abundance of vocabularies and terms available in the LOV space, on one hand aims to cover the major knowledge management needs, but on the other hand it could be cumbersome for a non-expert or even a vocabulary expert to find the correct way through the collection. To address this problem, we present an approach that helps to identify the most appropriate set of LOV vocabulary terms for a given Web content context by leveraging the existing dynamics within the LOV graph and the usage patterns in the LOD cloud. The paper describes the framework architecture that enables the discovery of vocabularies; it focuses on the corresponding metrics and algorithm, and discusses the outcomes of the applied experiments. © Springer International Publishing Switzerland 2016.</t>
  </si>
  <si>
    <t>2-s2.0-84961613767</t>
  </si>
  <si>
    <t>Trinh T.-D., Wetz P., Do B.-L., Anjomshoaa A., Kiesling E., Tjoa A.M.</t>
  </si>
  <si>
    <t>Linked widgets platform: Lowering the barrier for open data exploration</t>
  </si>
  <si>
    <t>10.1007/978-3-319-11955-7_14</t>
  </si>
  <si>
    <t>Despite a drastic increase in available Open and Linked Data, unmediated utilization of these data by end users is still relatively uncommon. Applications built on top of Open Data are typically domainspecific and discovering appropriate solutions that fit users’ rapidly shifting needs is a cumbersome process. In line with the Linked Data paradigm, end user tools should be based on openness, foster reusability, and be flexible enough to handle arbitrary data sources. We develop an open platform based on Semantic Web technologies that encourages developers and users to access, process, integrate, and visualize Open Data sources. To help users overcome technological barriers of adoption and get in touch with Open Data, we introduce the concept of Linked Widgets. By connecting Linked Widgets from different developers, users without programming skills can compose and share ad-hoc applications that combine Open Data sources in a creative manner. © Springer International Publishing Switzerland 2014.</t>
  </si>
  <si>
    <t>2-s2.0-84908681981</t>
  </si>
  <si>
    <t>Lakshen G., Janev V., Vraneš S.</t>
  </si>
  <si>
    <t>Linking open drug data: Lessons learned</t>
  </si>
  <si>
    <t>11703 LNCS</t>
  </si>
  <si>
    <t>10.1007/978-3-030-28957-7_15</t>
  </si>
  <si>
    <t>School of Electrical Engineering, University of Belgrade, Belgrade, Serbia; Mihajlo Pupin Institute, University of Belgrade, Belgrade, Serbia</t>
  </si>
  <si>
    <t>Linked Open Data illustrates the concept that provides an optimum solution for information and dissemination of data, through the representation of the data in an open machine-readable format and to interlink it from diverse repositories to enable diverse usage scenarios for both humans and machines. The pharmaceutical/drug industry was among the first that validated the applicability of the approach for interlinking and publishing open linked data. This paper examines in detail the process of building Linked Data application taking into consideration the possibility of reusing recently published datasets and tools. Main conclusions derived from this study are that making drug datasets accessible and publish it in an open manner in linkable format adds great value by integration to other notable datasets. Yet, open issues arose clearly when trying to apply the approach to datasets coded in languages other than English, for instance, in Arabic languages. © 2019, Springer Nature Switzerland AG.</t>
  </si>
  <si>
    <t>Drugs application: Arabic datasets; Lessons learned; Linked data; Quality</t>
  </si>
  <si>
    <t>2-s2.0-85072969660</t>
  </si>
  <si>
    <t>Schmidthuber L., Krabina B., Hilgers D.</t>
  </si>
  <si>
    <t>Local open government: Empirical evidence from austrian municipalities</t>
  </si>
  <si>
    <t>10.1007/978-3-319-98690-6_10</t>
  </si>
  <si>
    <t>Johannes Kepler University, Altenbergerstraße 69, Linz, 4040, Austria; KDZ – Centre for Public Administration, Guglgasse 13, Vienna, 1110, Austria</t>
  </si>
  <si>
    <t>Local governments have increasingly been applying an open and collaborative approach towards public management during the last years. Accordingly, they aim at increasing accessibility by releasing public data and providing participative decision-making arenas. ‘Open government’ has also been implemented in Austrian municipalities. This paper takes stock of the current status of open government implementation in Austria by analyzing survey data from city managers. Findings indicate that Austrian municipalities choose releasing public data over involving citizens in decision-making. Although public managers seem to value the principles of an open government, a successful implementation of open government is hampered by resource constraints. © IFIP International Federation for Information Processing 2018.</t>
  </si>
  <si>
    <t>Local government; Open government; Public manager</t>
  </si>
  <si>
    <t>2-s2.0-85052860477</t>
  </si>
  <si>
    <t>Beek W., Rietveld L., Bazoobandi H.R., Wielemaker J., Schlobach S.</t>
  </si>
  <si>
    <t>LOD laundromat: A uniform way of publishing other people’s dirty data</t>
  </si>
  <si>
    <t>Dept. of Computer Science, VU University AmsterdamNL, Netherlands</t>
  </si>
  <si>
    <t>It is widely accepted that proper data publishing is difficult. The majority of Linked Open Data (LOD) does not meet even a core set of data publishing guidelines. Moreover, datasets that are clean at creation, can get stains over time. As a result, the LOD cloud now contains a high level of dirty data that is difficult for humans to clean and for machines to process.Existing solutions for cleaning data (standards, guidelines, tools) are targeted towards human data creators, who can (and do) choose not to use them. This paper presents the LOD Laundromat which removes stains from data without any human intervention. This fully automated approach is able to make very large amounts of LOD more easily available for further processing right now.LOD Laundromat is not a new dataset, but rather a uniform point of entry to a collection of cleaned siblings of existing datasets. It provides researchers and application developers a wealth of data that is guaranteed to conform to a specified set of best practices, thereby greatly improving the chance of data actually being (re)used. © Springer International Publishing Switzerland 2014.</t>
  </si>
  <si>
    <t>Data cleaning; Data publishing; Data reuse; Standards conformance</t>
  </si>
  <si>
    <t>2-s2.0-84908701397</t>
  </si>
  <si>
    <t>Steinbauer M., Hiesmair M., Anderst-Kotsis G.</t>
  </si>
  <si>
    <t>Making computers understand coalition and opposition in parliamentary democracy</t>
  </si>
  <si>
    <t>9820 LNCS</t>
  </si>
  <si>
    <t>10.1007/978-3-319-44421-5_21</t>
  </si>
  <si>
    <t>Institute of Telecooperation, Johannes Kepler University of Linz, Altenbergerstrasse 69, Linz, 4040, Austria</t>
  </si>
  <si>
    <t>In recent years a tremendous raise in the establishment of Open Data initiatives can be observed, aiming at more transparency in government and public institutions. One facet of this trend are data from legislative bodies, including records and archived transcripts of plenary sessions as a measure of transparency and accountability. In this paper the system design and a prototypical implementation of an information system that makes use of these data is presented. From session transcripts naive metrics such as when and how often representatives participate in political discourse but also network metrics as in with whom representatives engage in consenting and opposing discourse can be derived. The objective of the system is to make those relationships visible and accessible to the user in an intuitive way. The system neither can nor attempts to interpret the data, this is left to the user. This paper discusses how data analytics, data visualisation, and network analytics can be facilitated to make the transcripts of legislative bodies more accessible for this purpose. The findings are underpinned by first observations over a proof-of-concept prototype which exploits data available from the Austrian parliament. © IFIP International Federation for Information Processing 2016.</t>
  </si>
  <si>
    <t>Data visualisation; Network analytics; Open data</t>
  </si>
  <si>
    <t>2-s2.0-84984873602</t>
  </si>
  <si>
    <t>Lu X., Lan M., Wu Y.</t>
  </si>
  <si>
    <t>Memory-based model with multiple attentions for multi-turn response selection</t>
  </si>
  <si>
    <t>11302 LNCS</t>
  </si>
  <si>
    <t>10.1007/978-3-030-04179-3_26</t>
  </si>
  <si>
    <t>School of Computer Science and Software Engineering, East China Normal University, Shanghai, 200062, China; Shanghai Key Laboratory of Multidimensional Information Processing, Shanghai, China</t>
  </si>
  <si>
    <t>In this paper, we study the task of multi-turn response selection in retrieval-based dialogue systems. Previous approaches focus on matching response with utterances in the context to distill important matching information, and modeling sequential relationship among utterances. This kind of approaches do not take into account the position relationship and inner semantic relevance between utterances and query (i.e., the last utterance). We propose a memory-based network (MBN) to build the effective memory integrating position relationship and inner semantic relevance between utterances and query. Then we adopt multiple attentions on the memory to learn representations of context with multiple levels, which is similar to the behavior of human that repetitively think before response. Experimental results on a public data set for multi-turn response selection show the effectiveness of our MBN model. © 2018, Springer Nature Switzerland AG.</t>
  </si>
  <si>
    <t>Memory network; Multi-turn conversation; Neural networks; Response selection</t>
  </si>
  <si>
    <t>2-s2.0-85059082887</t>
  </si>
  <si>
    <t>Irny R., Sreenivasa Kumar P.</t>
  </si>
  <si>
    <t>Mining inverse and symmetric axioms in linked data</t>
  </si>
  <si>
    <t>10675 LNCS</t>
  </si>
  <si>
    <t>10.1007/978-3-319-70682-5_14</t>
  </si>
  <si>
    <t>Department of Computer Science and Engineering, Indian Institute of Technology, Madras, India</t>
  </si>
  <si>
    <t>In the context of Linked Open Data, substantial progress has been made in mining of property subsumption and equivalence axioms. However, little progress has been made in determining if a predicate is symmetric or if its inverse exists within the data. Our study of popular linked datasets such as DBpedia, YAGO and their associated ontologies has shown that they contain very few inverse and symmetric property axioms. The state-of-the-art approach ignores the open-world nature of linked data and involves a time-consuming step of preparing the input for the rule-miner. To overcome these shortcomings, we propose a schema-agnostic unsupervised method to discover inverse and symmetric axioms from linked datasets. For mining inverse property axioms, we find that other than support and confidence scores, a new factor called predicate-preference factor (ppf) is useful and setting an appropriate threshold on ppf helps in mining quality axioms. We also introduce a novel mechanism, which also takes into account the semantic-similarity of predicates to rank-order candidate axioms. Using experimental evaluation, we show that our method discovers potential axioms with good accuracy. © 2017, Springer International Publishing AG.</t>
  </si>
  <si>
    <t>Ontology learning; Property axioms; Rule mining; Semantic similarity</t>
  </si>
  <si>
    <t>2-s2.0-85033780742</t>
  </si>
  <si>
    <t>Johansson D., Lassinantti J., Wiberg M.</t>
  </si>
  <si>
    <t>Mobile e-services and open data in e-government processes-concept and design</t>
  </si>
  <si>
    <t>10.1007/978-3-319-23144-0_14</t>
  </si>
  <si>
    <t>Umeå University, Umeå, SE-901 87, Sweden; Luleå University of Technology, Luleå, SE-971 87, Sweden</t>
  </si>
  <si>
    <t>The traditional service life cycle starts with the formulation of required needs and ends with the adoption and ownership of the service. In an e-government context, this takes the form of citizens consuming services provided by the public sector bodies. We examine how a combination of mobile e-services and open data can extend and allow possible citizen-driven continuation of the service life cycle. The chosen method is a concept-driven approach, manifesting our concept in a digital prototype, which allows citizens to generate and acquire open data, as well as develop and publish their own e-services. © Springer International Publishing Switzerland 2015.</t>
  </si>
  <si>
    <t>E-Government; Mobile e-services; Open data</t>
  </si>
  <si>
    <t>2-s2.0-84943645934</t>
  </si>
  <si>
    <t>Planas E., Baneres D.</t>
  </si>
  <si>
    <t>Model-driven analytics for open data APIs</t>
  </si>
  <si>
    <t>10.1007/978-3-030-03056-8_15</t>
  </si>
  <si>
    <t>Universitat Oberta de Catalunya (UOC), Barcelona, Spain</t>
  </si>
  <si>
    <t>Nowadays, the amount of open data sources is increasing exponentially from both the public and private sectors. These data are commonly available from different end-point services that can be queried following the standards of the technology used to create the service. Despite the great potential of open data, and the valuable information that its usage can report to improve the data itself, currently most of the data providers are unaware of how their data is used by end-users. This paper focuses on the design of a Model-Driven Analytical tool for Open Data APIs. Our tool is able to visualize how end-users interact with open data sources regarding two types of metrics: (1) performance metrics, focused on general usage parameters like response time; and (2) semantic metrics, focused to analyze contextualized data. The tool is described and a case study is presented based on a model manually composed from two Open Data APIs. The monitoring of the open data consumption reports highly valuable information to data owners, guaranteeing the return-on-investment. © Springer Nature Switzerland AG 2018.</t>
  </si>
  <si>
    <t>Analytics; Heatmap; Open data; Splunk; Visualization</t>
  </si>
  <si>
    <t>2-s2.0-85058270513</t>
  </si>
  <si>
    <t>Leskinen P., Koho M., Heino E., Tamper M., Ikkala E., Tuominen J., Mäkelä E., Hyvönen E.</t>
  </si>
  <si>
    <t>Modeling and using an actor ontology of second world war military units, and, personnel</t>
  </si>
  <si>
    <t>10588 LNCS</t>
  </si>
  <si>
    <t>10.1007/978-3-319-68204-4_27</t>
  </si>
  <si>
    <t>Semantic Computing Research Group (SeCo), Aalto University, Espoo, Finland; HELDIG – Helsinki Centre for Digital Humanities, University of Helsinki, Helsinki, Finland</t>
  </si>
  <si>
    <t>This paper presents a model for representing historical military personnel and army units, based on large datasets about World War II in Finland. The model is in use in WarSampo data service and semantic portal, which has had tens of thousands of distinct visitors. A key challenge is how to represent ontological changes, since the ranks and units of military personnel, as well as the names and structures of army units change rapidly in wars. This leads to serious problems in both search as well as data linking due to ambiguity and homonymy of names. In our solution, actors are represented in terms of the events they participated in, which facilitates disambiguation of personnel and units in different spatio-temporal contexts. The linked data in the WarSampo Linked Open Data cloud and service has ca. 9 million triples, including actor datasets of ca. 100 000 soldiers and ca. 16 100 army units. To test the model in practice, an application for semantic search and recommending based on data linking was created, where the spatio-temporal life stories of individual soldiers can be reassembled dynamically by linking data from different datasets. An evaluation is presented showing promising results in terms of linking precision. © Springer International Publishing AG 2017.</t>
  </si>
  <si>
    <t>Actor ontology; Biographic representation; Digital humanities; Linked open data; Semantic web</t>
  </si>
  <si>
    <t>2-s2.0-85032180409</t>
  </si>
  <si>
    <t>Sourav S., Khulbe D., Verma V.</t>
  </si>
  <si>
    <t>Modeling Severe Traffic Accidents with Spatial and Temporal Features</t>
  </si>
  <si>
    <t>11954 LNCS</t>
  </si>
  <si>
    <t>10.1007/978-3-030-36711-4_44</t>
  </si>
  <si>
    <t>University of Texas at Dallas, Dallas, TX  75080, United States; New York University, New York, NY  10003, United States</t>
  </si>
  <si>
    <t>We present an approach to estimate the severity of traffic related accidents in aggregated (area-level) and disaggregated (point level) data. Exploring spatial features, we measure ‘complexity’ of road networks using several area level variables. Also using temporal and other situational features from open data for New York City, we use Gradient Boosting models for inference and measuring feature importance along with Gaussian Processes to model spatial dependencies in the data. The results show significant importance of ‘complexity’ in aggregated model as well as other features in prediction which may be helpful in framing policies and targeting interventions for preventing severe traffic related accidents and injuries. © 2019, Springer Nature Switzerland AG.</t>
  </si>
  <si>
    <t>Accident involvement; Road networks characteristics; Spatial modeling</t>
  </si>
  <si>
    <t>2-s2.0-85076915752</t>
  </si>
  <si>
    <t>Niu J., Ma J., Lu J., Liu X., Zhu Z.</t>
  </si>
  <si>
    <t>M-SBIR: An improved sketch-based image retrieval method using visual word mapping</t>
  </si>
  <si>
    <t>10133 LNCS</t>
  </si>
  <si>
    <t>10.1007/978-3-319-51814-5_22</t>
  </si>
  <si>
    <t>State Key Laboratory of Virtual Reality Technology and Systems, School of Computer Science and Engineering, Beihang University, Beijing, 100191, China; Hong Kong Polytechnic University, Hung Hom, Hong Kong; School of Electronics and Information, Xi’an Jiaotong University, Xi’an, 710049, China</t>
  </si>
  <si>
    <t>Sketch-based image retrieval (SBIR) systems, which interactively search photo collections using free-hand sketches depicting shapes, have attracted much attention recently. In most existing SBIR techniques, the color images stored in a database are first transformed into corresponding sketches. Then, features of the sketches are extracted to generate the sketch visual words for later retrieval. However, transforming color images to sketches will normally incur loss of information, thus decreasing the final performance of SBIR methods. To address this problem, we propose a new method called M-SBIR. In M-SBIR, besides sketch visual words, we also generate a set of visual words from the original color images. Then, we leverage the mapping between the two sets to identify and remove sketch visual words that cannot describe the original color images well. We demonstrate the performance of M-SBIR on a public data set. We show that depending on the number of different visual words adopted, our method can achieve 9.8 ∼ 13.6% performance improvement compared to the classic SBIR techniques. In addition, we show that for a database containing multiple color images of the same objects, the performance of M-SBIR can be further improved via some simple techniques like co-segmentation. © Springer International Publishing AG 2017.</t>
  </si>
  <si>
    <t>Co-segmentation; M-SBIR; Mapping; SBIR; Visual word</t>
  </si>
  <si>
    <t>2-s2.0-85009892163</t>
  </si>
  <si>
    <t>Branitskiy A., Kotenko I.</t>
  </si>
  <si>
    <t>Network anomaly detection based on an ensemble of adaptive binary classifiers</t>
  </si>
  <si>
    <t>10446 LNCS</t>
  </si>
  <si>
    <t>10.1007/978-3-319-65127-9_12</t>
  </si>
  <si>
    <t>St. Petersburg Institute for Informatics and Automation of the Russian Academy of Sciences, 39, 14 Liniya, St. Petersburg, Russian Federation; St. Petersburg National Research University of Information Technologies, Mechanics and Optics, 49, Kronverkskiy prospekt, Saint-Petersburg, Russian Federation</t>
  </si>
  <si>
    <t>The paper proposes a technique for constructing the ensemble of adaptive binary classifiers on the example of solving the problem of detection of anomalous connections in the network traffic. The detectors are used in the role of the atomic units of object classification, the principle of functioning of each ones is recognition of only one class of objects among all the others. Formation of the decisive classification rule is based on the standard procedures and includes majority voting, stacking and combining using the arbiter based on the dynamic competence regions. The novel features of the proposed technique, which contains the presented approaches, are possibility to establish an arbitrary nesting of the classifiers and lazy involvement of classifiers due to the descending cascade learning of the binary classifier ensemble. The results of experiments using the open data set for calculating the performance indicators of detection and classification of network anomalies are provided. © Springer International Publishing AG 2017.</t>
  </si>
  <si>
    <t>Binary classifier ensemble; Network anomalies; Network attack detection; Network connections; TCP/IP protocols</t>
  </si>
  <si>
    <t>2-s2.0-85028471184</t>
  </si>
  <si>
    <t>Saleh O., Sattler K.-U.</t>
  </si>
  <si>
    <t>On efficient processing of linked stream data</t>
  </si>
  <si>
    <t>Department of Computer Science and Automation, Technische Universität Ilmenau, Germany</t>
  </si>
  <si>
    <t>Today, many application areas require continuous processing of data streams in an efficient manner and real-time fashion. Processing these continuous flows of data, integrating dynamic data with other data sources, and providing the required semantics lead to real challenges. Thus, Linked Stream Data (LSD) has been proposed which combines two concepts: Linked Open Data and Data Stream Processing (DSP). Recently, several LSD engines have been developed, including C-SPARQL and CQELS, which are based on SPARQL extensions for continuous query processing. However, this SPARQL-centric view makes it difficult to express complex processing pipelines. In this paper, we propose a LSD engine based on a more general stream processing approach. Instead of a variant of SPARQL, our engine provides a dataflow specification language called Pipe Flow which is compiled into native code. Pipe Flow supports native stream processing operators (e.g., window, aggregates, and joins), complex event processing as well as RDF data transformation operators such as tuplifier and triplifier to efficiently support LSD queries and provide a higher degree of expressiveness. We discuss the main concepts addressing the challenges of LSD processing and describe the usage of these concepts for processing queries from LSBench and SRBench. We show the effectiveness of our system in terms of query execution times through a comparison with existing systems as well as through a detailed performance analysis of our system implementation. © Springer-Verlag Berlin Heidelberg 2014.</t>
  </si>
  <si>
    <t>2-s2.0-84909991967</t>
  </si>
  <si>
    <t>Hardjono T., Deegan P., Clippinger J.H.</t>
  </si>
  <si>
    <t>On the design of trustworthy compute frameworks for self-organizing digital institutions</t>
  </si>
  <si>
    <t>8531 LNCS</t>
  </si>
  <si>
    <t>10.1007/978-3-319-07632-4_33</t>
  </si>
  <si>
    <t>MIT Kerberos and Internet Trust Consortium, Massachusetts Institute of Technology, Cambridge MA 02139, United States; ID3 and MIT Media Lab, Massachusetts Institute of Technology, Cambridge MA 02139, United States</t>
  </si>
  <si>
    <t>This paper provides an overview of the Open Mustard Seed (OMS) project that seeks to develop a social interaction platform to facilitate group affiliations based on Reed's Law [1]. Reed posits that the value of a network soars when users are given the tools for free and responsible association for common purposes. The OMS as tool for common association supports the ability for people to form self-organizing groups following the notion of the data commons put forward by Elinor Ostrom [2]. The data commons in OMS consists of various personal data which the owner has agreed to contribute into what Ostrom calls the common-pool resource, and which is to be managed by the self-organized group or institution. This paper discusses some design considerations of the OMS platform from the perspective of the privacy and security of the personal data that participate in the common-pool resource. The technical core value of the OMS lies in its construction of the Trusted Compute Cells, which are intended to be recombinable and embeddable units of logic, computation and storage. © 2014 Springer International Publishing Switzerland.</t>
  </si>
  <si>
    <t>cloud computing; open data commons; personal data; Reed's Law; social computing; virtualization</t>
  </si>
  <si>
    <t>2-s2.0-84958544360</t>
  </si>
  <si>
    <t>d’Aquin M.</t>
  </si>
  <si>
    <t>On the use of linked open data in education: Current and future practices</t>
  </si>
  <si>
    <t>10.1007/978-3-319-30493-9_1</t>
  </si>
  <si>
    <t>Knowledge Media Institute, The Open University, Walton Hall, Milton Keynes, United Kingdom</t>
  </si>
  <si>
    <t>Education has often been a keen adopter of new information and communication technologies. This is not surprising given that education is all about informing and communicating. Traditionally, educational institutions produce large volumes of data, much of which is publicly available, either because it is useful to communicate (e.g. the course catalogue) or because of external policies (e.g. reports to funding bodies). Considering the distribution and variety of providers (universities, schools, governments), topics (disciplines and types of educational data) and users (students, teachers, parents), education therefore represents a perfect use case for Linked Open Data. In this chapter, we look at the growing practices in using Linked Open Data in education, and how this trend is opening up opportunities for new services and new scenarios. © Springer International Publishing Switzerland 2016.</t>
  </si>
  <si>
    <t>Education; Learning; Linked data; Semantic web</t>
  </si>
  <si>
    <t>2-s2.0-84961762782</t>
  </si>
  <si>
    <t>Schmitz P., Francesconi E., Batouche B., Landercy S.P., Touly V.</t>
  </si>
  <si>
    <t>Ontological models of legal contents and users’ activities for EU e-Participation services</t>
  </si>
  <si>
    <t>10.1007/978-3-319-64248-2_8</t>
  </si>
  <si>
    <t>Publications Office of the European Union, Luxembourg, Luxembourg; Institute of Legal Information Theory and Techniques of CNR (ITTIG-CNR), Florence, Italy</t>
  </si>
  <si>
    <t>This paper presents a modular knowledge organization system within a pilot project for e-Participation in the EU law-making process. The ontological approach here presented is the ground of a web platform allowing citizens and other stakeholders to actively participate in public consultations. Citizens can provide comments and amendments, as well expressing sentiments on pre-legislative documents. The modeling approach follows a pure RDF(S)/OWL implementation for all the produced contributions (documents, comments, amendments, statistics), with the aim to made them available as Linked Open Data. © Springer International Publishing AG 2017.</t>
  </si>
  <si>
    <t>e-Participation; Legal knowledge modeling; Linked open data</t>
  </si>
  <si>
    <t>2-s2.0-85028449330</t>
  </si>
  <si>
    <t>Allik A., Fazekas G., Sandler M.</t>
  </si>
  <si>
    <t>Ontological representation of audio features</t>
  </si>
  <si>
    <t>10.1007/978-3-319-46547-0_1</t>
  </si>
  <si>
    <t>Queen Mary University of London, London, United Kingdom</t>
  </si>
  <si>
    <t>Feature extraction algorithms in Music Informatics aim at deriving statistical and semantic information directly from audio signals. These may be ranging from energies in several frequency bands to musical information such as key, chords or rhythm. There is an increasing diversity and complexity of features and algorithms in this domain and applications call for a common structured representation to facilitate interoperability, reproducibility and machine interpretability. We propose a solution relying on Semantic Web technologies that is designed to serve a dual purpose (1) to represent computational workflows of audio features and (2) to provide a common structure for feature data to enable the use of Open Linked Data principles and technologies in Music Informatics. The Audio Feature Ontology is based on the analysis of existing tools and music informatics literature, which was instrumental in guiding the ontology engineering process. The ontology provides a descriptive framework for expressing different conceptualisations of the audio feature extraction domain and enables designing linked data formats for representing feature data. In this paper, we discuss important modelling decisions and introduce a harmonised ontology library consisting of modular interlinked ontologies that describe the different entities and activities involved in music creation, production and publishing. © Springer International Publishing AG 2016.</t>
  </si>
  <si>
    <t>Linked open data; Music information retrieval; Semantic audio analysis; Semantic web technologies</t>
  </si>
  <si>
    <t>2-s2.0-84992560100</t>
  </si>
  <si>
    <t>Morelli N., Mulder I., Concilio G., Pedersen J.S., Jaskiewicz T., de Götzen A., Arguillar M.</t>
  </si>
  <si>
    <t>Open data as a new commons. Empowering citizens to make meaningful use of a new resource</t>
  </si>
  <si>
    <t>10.1007/978-3-319-70284-1_17</t>
  </si>
  <si>
    <t>Aalborg University, Copenhagen, Denmark; Technische Universiteit, Delft, Netherlands; Politecnico di Milano, Milan, Italy; Antropologerne ApS, Copenhagen, Denmark; I2CAT, Barcelona, Spain</t>
  </si>
  <si>
    <t>An increasing computing capability is raising the opportunities to use a large amount of publicly available data for creating new applications and a new generation of public services. But while it is easy to find some early examples of services concerning control systems (e.g. traffic, meteo, telecommunication) and commercial applications (e.g. profiling systems), few examples are instead available about the use of data as a new resource for empowering citizens, i.e. supporting citizens’ decisions about everyday life, political choices, organization of their movements, information about social, cultural and environmental opportunities around them and government choices. Developing spaces for enabling citizens to harness the opportunities coming from the use of this new resource, offers thus a substantial promise of social innovation. This means that open data is virtually a new resource that could become a new commons with the engagement of interested and active communities. The condition for open data becoming a new commons is that citizens become aware of the potential of this resource, that they use it for creating new services and that new practices and infrastructures are defined, that would support the use of such resource. © 2017, Springer International Publishing AG.</t>
  </si>
  <si>
    <t>Commons; Open data; Social innovation</t>
  </si>
  <si>
    <t>2-s2.0-85033589252</t>
  </si>
  <si>
    <t>Keyner S., Savenkov V., Vakulenko S.</t>
  </si>
  <si>
    <t>Open Data Chatbot</t>
  </si>
  <si>
    <t>11762 LNCS</t>
  </si>
  <si>
    <t>10.1007/978-3-030-32327-1_22</t>
  </si>
  <si>
    <t>Institute for Information Business, Vienna University of Economics and Business, Vienna, Austria</t>
  </si>
  <si>
    <t>Recently, chatbots received an increased attention from industry and diverse research communities as a dialogue-based interface providing advanced human-computer interactions. On the other hand, Open Data continues to be an important trend and a potential enabler for government transparency and citizen participation. This paper shows how these two paradigms can be combined to help non-expert users find and discover open government datasets through dialogue. © Springer Nature Switzerland AG 2019.</t>
  </si>
  <si>
    <t>Conversational search; Open Data</t>
  </si>
  <si>
    <t>2-s2.0-85075572245</t>
  </si>
  <si>
    <t>Eckartz S., Van den Broek T., Ooms M.</t>
  </si>
  <si>
    <t>Open data innovation capabilities: Towards a framework of how to innovate with open data</t>
  </si>
  <si>
    <t>10.1007/978-3-319-44421-5_4</t>
  </si>
  <si>
    <t>TNO, The Hague, Netherlands</t>
  </si>
  <si>
    <t>Innovation based on open data lags behind the high expectations of policy makers. Hence, open data researchers have investigated the barriers of open data publication and adoption. This paper contributes to this literature by taking a capabilities perspective on how successful open data re-users create value out of the available data sources. First, a framework of IT, organization and skills capabilities required to innovate with data is derived from literature. Second, a case study including a survey and interview with managers from 12 frontrunners in the Netherlands was conducted. The analysis reveals that skills are valued the highest closely followed by organizational capabilities. Setting up a multi-disciplinary team with motivated employees and giving this team the mandate to experiment with data, is essential when innovating with open data. Theoretically, this study contributes to open data research by offering a new capabilities perspective on the organizational level. Our results highlight the importance of entrepreneurship theories to explain value creation with open data. Practically, our study suggests that digital skills and start-ups are important to the open government data policies. © IFIP International Federation for Information Processing 2016.</t>
  </si>
  <si>
    <t>Capabilities; Open data; Public sector innovation; Re-use; Value of data and apps</t>
  </si>
  <si>
    <t>2-s2.0-84984914902</t>
  </si>
  <si>
    <t>Lo Bue A., Machì A.</t>
  </si>
  <si>
    <t>Open data integration using SPARQL and SPIN: A case study for the tourism domain</t>
  </si>
  <si>
    <t>9336 LNCS</t>
  </si>
  <si>
    <t>10.1007/978-3-319-24309-2_24</t>
  </si>
  <si>
    <t>ICAR-CNR Sezione di Palermo, Via Ugo La Malfa 153, Palermo, 90146, Italy</t>
  </si>
  <si>
    <t>Open Data initiatives from governments and public agencies in Europe have made large amounts of data available on the web. Linked Data principles can help to improve Open Data integration, disclosing the connections between datasets, leveraging a powerful usage of data and enabling innovative ways to improve citizens’ life. In this work we present a novel approach for Open Data integration, based on SPARQL federated queries formalized as SPIN rules. This methodology allows the interlinking and enrichment of heterogeneous Open Data, using the distributed knowledge of the Linked Open Data cloud. We present a case study on integrating and publishing, via enrichment and interlinking techniques, tourism domain datasets as Linked Open Data. © Springer International Publishing Switzerland 2015.</t>
  </si>
  <si>
    <t>Interlinking; Linked open data; Semantic web; SPARQL</t>
  </si>
  <si>
    <t>2-s2.0-84983392153</t>
  </si>
  <si>
    <t>Kapoor K., Weerakkody V., Sivarajah U.</t>
  </si>
  <si>
    <t>Open data platforms and their usability: Proposing a framework for evaluating citizen intentions</t>
  </si>
  <si>
    <t>10.1007/978-3-319-25013-7_21</t>
  </si>
  <si>
    <t>Brunel Business School, College of Business, Arts and Social Sciences, Brunel University London, London, United Kingdom</t>
  </si>
  <si>
    <t>Governments across the world are releasing public data in an effort to increase transparency of how public services are managed whilst also enticing citizens to participate in the policy decision-making processes. The channel for making open data available to citizens in the UK is the data.gov.uk platform, which brings together data relating to various public services in one searchable website. The data.gov.uk platform currently offers access to 25,500 datasets that are organized across key public service themes including health, transport, education, environment, and public spending in towns and cities. While the website reports 5,438,159 site visits as of June 2015, the average time spent on the site has been recorded at just 02:12 min per visitor. This raises questions regarding the actual use and usability of open data platforms and the extent to which they fulfill the stated outcomes of open data. In this paper, the authors examine usability issues surrounding open data platforms and propose a framework that can be used to evaluate their usability. © IFIP International Federation for Information Processing 2015.</t>
  </si>
  <si>
    <t>Citizen; Evaluation; Open data; Public services; Usability</t>
  </si>
  <si>
    <t>2-s2.0-84951819004</t>
  </si>
  <si>
    <t>Lahti L.</t>
  </si>
  <si>
    <t>Open data science</t>
  </si>
  <si>
    <t>11191 LNCS</t>
  </si>
  <si>
    <t>10.1007/978-3-030-01768-2_3</t>
  </si>
  <si>
    <t>University of Turku, Turku, Finland</t>
  </si>
  <si>
    <t>The increasing openness of data, methods, and collaboration networks has created new opportunities for research, citizen science, and industry. Whereas openly licensed scientific, governmental, and institutional data sets can now be accessed through programmatic interfaces, compressed archives, and downloadable spreadsheets, realizing the full potential of open data streams depends critically on the availability of targeted data analytical methods, and on user communities that can derive value from these digital resources. Interoperable software libraries have become a central element in modern statistical data analysis, bridging the gap between theory and practice, while open developer communities have emerged as a powerful driver of research software development. Drawing insights from a decade of community engagement, I propose the concept of open data science, which refers to the new forms of research enabled by open data, open methods, and open collaboration. © Springer Nature Switzerland AG 2018.</t>
  </si>
  <si>
    <t>Algorithmic data analysis; Open collaboration; Open data science; Open research software</t>
  </si>
  <si>
    <t>2-s2.0-85055681614</t>
  </si>
  <si>
    <t>Reggi L., Dawes S.</t>
  </si>
  <si>
    <t>Open government data ecosystems: Linking transparency for innovation with transparency for participation and accountability</t>
  </si>
  <si>
    <t>10.1007/978-3-319-44421-5_6</t>
  </si>
  <si>
    <t>Rockefeller College of Public Affairs and Policy, University at Albany, Albany, United States; Rockefeller College of Public Affairs and Policy and Center for Technology in Government, University at Albany, Albany, United States</t>
  </si>
  <si>
    <t>The rhetoric of open government data (OGD) promises that data transparency will lead to multiple public benefits: economic and social innovation, civic participation, public-private collaboration, and public accountability. In reality much less has been accomplished in practice than advocates have hoped. OGD research to address this gap tends to fall into two streams – one that focuses on data publication and re-use for purposes of innovation, and one that views publication as a stimulus for civic participation and government accountability - with little attention to whether or how these two views interact. In this paper we use an ecosystem perspective to explore this question. Through an exploratory case study we show how two related cycles of influences can flow from open data publication. The first addresses transparency for innovation goals, the second addresses larger issues of data use for public engagement and greater government accountability. Together they help explain the potential and also the barriers to reaching both kinds of goals. © IFIP International Federation for Information Processing 2016.</t>
  </si>
  <si>
    <t>Accountability; Ecosystems; Innovation; Open government data; Participation; Transparency</t>
  </si>
  <si>
    <t>2-s2.0-84984922278</t>
  </si>
  <si>
    <t>Albano C.S., Reinhard N.</t>
  </si>
  <si>
    <t>Open government data: Facilitating and motivating factors for coping with potential barriers in the Brazilian context</t>
  </si>
  <si>
    <t>10.1007/978-3-662-44426-9_15</t>
  </si>
  <si>
    <t>Unipampa, Federal University of Pampa, Bagé, Brazil; School of Economics, Business and Accounting, Business Department, University of Sao Paulo, Brazil</t>
  </si>
  <si>
    <t>The use of Open Government Data (OGD) involves multiple activities developed by networks of users with different capacities and goals, along a value chain. These users, and also government agents supplying OGD recognize benefits, motivations, barriers, facilitating and inhibiting factors in the process. This paper surveyed the perceptions of Brazilian OGD users and government agents, in order to provide information for the improvement of OGD supply and use. © 2014 IFIP International Federation for Information Processing.</t>
  </si>
  <si>
    <t>benefits and barriers; facilitating and motivating factors; open government data</t>
  </si>
  <si>
    <t>2-s2.0-84958537256</t>
  </si>
  <si>
    <t>Open government portals assessment: A transparency for accountability perspective</t>
  </si>
  <si>
    <t>10.1007/978-3-642-40358-3-6</t>
  </si>
  <si>
    <t>INESC Coimbra, Portugal; Faculty of Economics, University of Coimbra, Portugal</t>
  </si>
  <si>
    <t>Dataset portals such as Data.gov and Data.uk.gov have become flagship initiatives of open government and open data strategies. These portals aim to fulfill the open government objectives of promoting re-use of public sector information to develop new products and services, and increasing transparency for public officials' accountability. This work focus on the latter and its aim is to propose a set of requirements as part of a framework to assess whether dataset portals are indeed contributing to a higher degree of transparency focusing on accountability. Previous studies on internet-based transparency (including Internet Financial Reporting-IFR) were analyzed, from which several requirements were derived concerning the data types sought after, the public entities covered, the information seeking strategies adopted and the desired qualitative characteristics of data. The rationale behind our proposal is that dataset portals developed under the open government principles should, at least, be able to fulfill the informational and operational requirements identified in the 'traditional' transparency assessment literature. © 2013 IFIP International Federation for Information Processing.</t>
  </si>
  <si>
    <t>accountability; assessment; Dataset portals; transparency</t>
  </si>
  <si>
    <t>2-s2.0-84885013185</t>
  </si>
  <si>
    <t>Musyaffa F.A., Halilaj L., Li Y., Orlandi F., Jabeen H., Auer S., Vidal M.-E.</t>
  </si>
  <si>
    <t>OpenBudgets.eu: A platform for semantically representing and analyzing open fiscal data</t>
  </si>
  <si>
    <t>10.1007/978-3-319-91662-0_35</t>
  </si>
  <si>
    <t>University of Bonn, Bonn, Germany; Fraunhofer IAIS, Sankt Augustin, Germany; TIB Leibniz Information Center Science and Technology, Hannover, Germany; L3S Research Center, University of Hannover, Hannover, Germany; Simón Bolívar University, Caracas, Venezuela</t>
  </si>
  <si>
    <t>Budget and spending data are among the most published Open Data datasets on the Web and continuously increasing in terms of volume over time. These datasets tend to be published in large tabular files – without predefined standards – and require complex domain and technical expertise to be used in real-world scenarios. Therefore, the potential benefits of having these datasets open and publicly available are hindered by their complexity and heterogeneity. Linked Data principles can facilitate integration, analysis and usage of these datasets. In this paper, we present OpenBudgets.eu (OBEU), a Linked Data -based platform supporting the entire open data life-cycle of budget and spending datasets: from data creation to publishing and exploration. The platform is based on a set of requirements specifically collected by experts in the budget and spending data domain. It follows a micro-services architecture that easily integrates many different software modules and tools for analysis, visualization and transformation of data. Data is represented according to a logical model for open fiscal data which is translated into both RDF data and a tabular data formats. We demonstrate the validity of the implemented OBEU platform with real application scenarios and report on a user study conducted to confirm its usability. © Springer International Publishing AG, part of Springer Nature 2018.</t>
  </si>
  <si>
    <t>2-s2.0-85047998464</t>
  </si>
  <si>
    <t>Ferretti G., Malandrino D., Pellegrino M.A., Petta A., Renzi G., Scarano V., Serra L.</t>
  </si>
  <si>
    <t>Orchestrated Co-creation of High-Quality Open Data Within Large Groups</t>
  </si>
  <si>
    <t>10.1007/978-3-030-27325-5_13</t>
  </si>
  <si>
    <t>Consiglio Regionale della Campania, Napoli, Italy; Dipartimento di Informatica, University of Salerno, Fisciano, Italy</t>
  </si>
  <si>
    <t>According to Open Government Data, governments should co-operate with citizens in order to co-create Open Data (OD). When large groups are involved, there is the need to orchestrate the work by clearly defining and distributing roles. Our Regional Administration - the Council of the Campania Region in Italy - claimed a motivating use case which inspired the proposed roles involved in the OD production process. We consider validator, creator, and filler as roles. To each role tasks and responsibilities are attached. Roles and related activities are integrated into SPOD (a Social Platform for Open Data) to guide users in producing high-quality OD by proactive quality assurance techniques. © 2019, IFIP International Federation for Information Processing.</t>
  </si>
  <si>
    <t>Co-creation; Large groups; Open Data; Open Government; Orchestration; Quality assurance; Roles</t>
  </si>
  <si>
    <t>2-s2.0-85077109715</t>
  </si>
  <si>
    <t>Gonzalez A.L., Izidoro D., Willrich R., Santos C.A.S.</t>
  </si>
  <si>
    <t>OurMap: Representing crowdsourced annotations on geospatial coordinates as Linked Open Data</t>
  </si>
  <si>
    <t>8224 LNCS</t>
  </si>
  <si>
    <t>10.1007/978-3-642-41347-6_7</t>
  </si>
  <si>
    <t>Dept. of Informatics and Statistics, Federal University of Santa Catarina (UFSC), 88040-900 - Florianópolis - SC, Brazil; Dept. of Informatics, Federal University of Espírito Santo (UFES), 29060-970 - Vitória - ES, Brazil</t>
  </si>
  <si>
    <t>There is an increasing number of initiatives using Web-based mapping systems that rely on crowdsourcing as a collaborative problem-solving and data production model. In these initiatives, large groups of users can collaboratively annotate spatial things on a map. Ideally, these crowdsourcing initiatives should produce Linked Open Data (LOD) to enable people/systems to share structured data and, consequently, improve distributed problem-solving on the Web. This paper presents an approach for producing LOD from crowdsourced annotations on Web-based mapping systems. In this approach, annotations are represented using the Open Annotation data model and they have as target a geospatial coordinate referenced using the geo URI. Moreover, we combine crowdsourced map annotations with semantic Web technologies to enrich maps with semantic information. To demonstrate the feasibility of our approach, we present the OurMap system, which performs the proposed approach allowing the representation of open and semantic annotations associated with geospatial coordinates independently of the Web map interface adopted. © Springer-Verlag 2013.</t>
  </si>
  <si>
    <t>Open annotation; RDF; Semantic web; Volunteered geographic information</t>
  </si>
  <si>
    <t>2-s2.0-84892916961</t>
  </si>
  <si>
    <t>Stembert N., Conradie P., Mulder I., Choenni S.</t>
  </si>
  <si>
    <t>Participatory data gathering for public sector reuse: Lessons learned from traditional initiatives</t>
  </si>
  <si>
    <t>10.1007/978-3-642-40358-3-8</t>
  </si>
  <si>
    <t>Creating 010, Rotterdam University of Applied Sciences, Netherlands; ID-StudioLab, Delft University of Technology, Netherlands; Research and Documentation Centre, Ministry of Justice, Netherlands</t>
  </si>
  <si>
    <t>Local governments are increasingly looking for new ways to involve citizens in policy and decision-making, for example by combining public sector data sources with data gathered by citizens. Several examples exist of data gathering where personal mobile devices act as data collectors. While these efforts illustrate the technical capability of data sourcing, they neglect the value of local knowledge where people use their senses to capture and interpret data. Traditional data gathering initiatives, however, exploit this local knowledge to inform policy makers, e.g., neighborhood policing. To understand data gathering processes of these traditional data gathering initiatives, three cases are examined. We analyze these cases, focusing on the various elements they contain, concluding how digital data gathering can be informed by these traditional variants, concerning what the benefits of using digital means can be for data gathering and how traditional initiatives ensure data re-use by the public sector. © 2013 IFIP International Federation for Information Processing.</t>
  </si>
  <si>
    <t>Data Gathering; Local knowledge; Open Data; Participatory Citizenship</t>
  </si>
  <si>
    <t>2-s2.0-84884999628</t>
  </si>
  <si>
    <t>Lampathaki F., Charalabidis Y., Osimo D., Koussouris S., Armenia S., Askounis D.</t>
  </si>
  <si>
    <t>Paving the way for future research in ICT for governance and policy modelling</t>
  </si>
  <si>
    <t>10.1007/978-3-642-22878-0_5</t>
  </si>
  <si>
    <t>National Technical University of Athens, 9 Iroon Polytechniou str., 15780 Athens, Greece; University of the Aegean, Karlovassi, 83200 Samos, Greece; Tech4i2 Ltd., 43B Mill Road, LE7 7JP Thurcaston, Leicestershire, United Kingdom; Sapienza University of Rome, CATTID, P.le Aldo Moro, 5, 00185 Rome, Italy</t>
  </si>
  <si>
    <t>In light of the contemporary societal challenges and the current technological trends that have revolutionized collaboration and creativity, ICT for Governance and Policy Modelling has recently emerged to achieve a better, participative, evidence-based and timely governance. Bringing together two separate worlds, i.e. the mathematical and complex systems background of Policy Modelling with the service provision, participation and open data aspects in Governance, it has recently gathered significant attention by researchers and practitioners. This paper presents the grand challenges that will inspire research in the domain in the next years, as well as the track from the state of play study, the visionary scenarios building and the gap analysis that has eventually led to their recognition. The specific research challenges target at achieving a collaborative, model-based governance with a strong scientific basis, empowered with data in order to reach collective intelligence, and providing public services as a utility. © 2011 IFIP International Federation for Information Processing.</t>
  </si>
  <si>
    <t>Data-powered collective intelligence and action; Government Service Utility; Grand Challenges; ICT for Governance and Policy Modelling; Model-based Governance; Research Areas; Taxonomy</t>
  </si>
  <si>
    <t>2-s2.0-80052719957</t>
  </si>
  <si>
    <t>Dojchinovski M., Vitvar T.</t>
  </si>
  <si>
    <t>Personalised, serendipitous and diverse linked data resource recommendations</t>
  </si>
  <si>
    <t>10.1007/978-3-319-17966-7_11</t>
  </si>
  <si>
    <t>Web Intelligence Research Group, Czech Technical University in Prague, Prague, Czech Republic</t>
  </si>
  <si>
    <t>Due to the huge and diverse amount of information, the actual access to a piece of information in the Linked Open Data (LOD) cloud still demands significant amount of effort. To overcome this problem, number of Linked Data based recommender systems have been developed. However, they have been primarily developed for a particular domain, they require human intervention in the dataset pre-processing step, and they can be hardly adopted to new datasets. In this paper, we present our method for personalised access to Linked Data, in particular focusing on its applicability and its salient features. © Springer International Publishing Switzerland 2015.</t>
  </si>
  <si>
    <t>Linked data; Personalisation; Recommendation; Semantic distance; Similarity metric</t>
  </si>
  <si>
    <t>2-s2.0-84928571704</t>
  </si>
  <si>
    <t>Hellberg A.-S.</t>
  </si>
  <si>
    <t>Policy, process, people and public data</t>
  </si>
  <si>
    <t>10.1007/978-3-662-44426-9_22</t>
  </si>
  <si>
    <t>Informatics, Örebro University, Örebro, Sweden</t>
  </si>
  <si>
    <t>The aim of this paper was to analyze an implementation of the public data agenda to address the lack of empirical research on the subject. The focus of the paper is on the interplay between policy, process and people. The approach was qualitative, interpretive research and data was gathered through interaction, interviews and observations over a period of 20 months. Findings showed that the policies are a bit opportunistic and that it is not clear what data that should be made available to attract citizens to take part in the agenda, raw data or processed data? Furthermore, the incentives for citizens to engage in the public data agenda were not obvious. I therefore wonder, do we believe too much in information? Are we being information determinists? © 2014 IFIP International Federation for Information Processing.</t>
  </si>
  <si>
    <t>E-government; Open Government Data (OGD); Public Data; Public Sector Information (PSI); Public Sector Reform; T-government</t>
  </si>
  <si>
    <t>2-s2.0-84958528264</t>
  </si>
  <si>
    <t>Colpaert P., Verborgh R., Mannens E.</t>
  </si>
  <si>
    <t>Public transit route planning through lightweight linked data interfaces</t>
  </si>
  <si>
    <t>10360 LNCS</t>
  </si>
  <si>
    <t>10.1007/978-3-319-60131-1_26</t>
  </si>
  <si>
    <t>Ghent University, imec, Internet and Data Lab, Ghent, Belgium</t>
  </si>
  <si>
    <t>While some public transit data publishers only provide a data dump - which only few reusers can afford to integrate within their applications - others provide a use case limiting origin-destination route planning api. The Linked Connections framework instead introduces a hypermedia api, over which the extendable base route planning algorithm “Connections Scan Algorithm” can be implemented. We compare the cpu usage and query execution time of a traditional server-side route planner with the cpu time and query execution time of a Linked Connections interface by evaluating query mixes with increasing load. We found that, at the expense of a higher bandwidth consumption, more queries can be answered using the same hardware with the Linked Connections server interface than with an origin-destination api, thanks to an average cache hit rate of 78%. The findings from this research show a cost-efficient way of publishing transport data that can bring federated public transit route planning at the fingertips of anyone. © Springer International Publishing AG 2017.</t>
  </si>
  <si>
    <t>Linked data; Open data; Public transport; Route planning</t>
  </si>
  <si>
    <t>2-s2.0-85020507736</t>
  </si>
  <si>
    <t>Álvarez J.M., Labra J.E., Calmeau R., Marín Á., Marín J.L.</t>
  </si>
  <si>
    <t>Query expansion methods and performance evaluation for reusing linking open data of the European public procurement notices</t>
  </si>
  <si>
    <t>7023 LNAI</t>
  </si>
  <si>
    <t>10.1007/978-3-642-25274-7_50</t>
  </si>
  <si>
    <t>WESO Research Group, Universidad de Oviedo, Spain; EXIS TI, Spain; Gateway Strategic Consultancy Services, Spain</t>
  </si>
  <si>
    <t>The aim of this paper is to present some methods to expand user queries and a performance evaluation to retrieve public procurement notices in the e-Procurement sector using semantics and linking open data. Taking into account that public procurement notices contain information variables like type of contract, region, duration, total value, target enterprise, etc. different methods can be applied to expand user queries easing the access to the information and providing a more accurate information retrieval system. Nevertheless expanded user queries can involve an extra-time in the process of retrieving notices. That is why a performance evaluation is outlined to tune up the semantic methods and the generated queries providing a scalable and time-efficient system. On the other hand this system is based on the use of semantic web technologies so it is necessary to model the unstructured information included in public procurement notices (organizations, contracting authorities, contracts awarded, etc.), enrich that information with existing product classification systems and linked data vocabularies and publish the relevant data extracted out of the notices following the linking open data approach. In this new LOD realm these techniques are considered to provide added-value services like search, matchmaking geo-reasoning, or prediction, specially relevant to small and medium enterprises (SMEs). © 2011 Springer-Verlag.</t>
  </si>
  <si>
    <t>2-s2.0-81055123822</t>
  </si>
  <si>
    <t>Kawamura T., Kawamura T.</t>
  </si>
  <si>
    <t>Question-answering for agricultural open data</t>
  </si>
  <si>
    <t>10.1007/978-3-662-45947-8_2</t>
  </si>
  <si>
    <t>Corporate Research and Development Center, Toshiba Corporation, Tokyo, Japan; Graduate School of Information Systems, University of Electro-Communications, Tokyo, Japan</t>
  </si>
  <si>
    <t>In the agricultural sector, the improvement of productivity and quality with respect to such attributes as safety, security and taste has been required in recent years. We aim to contribute to such improvement through the application of Information and Communication Technology (ICT). In this paper, we first propose a model of agricultural knowledge by Linked Open Data (LOD) with a view to establishing an open standard for agricultural data, allowing flexible schemas based on ontology alignment. We also present a semi-automatic mechanism that we developed to extract agricultural knowledge from the Web, which involves a bootstrapping method and dependency parsing, and confirmed a certain degree of accuracy. Moreover, we present a voice-controlled question-answering system that we developed for the LOD using triplification of query sentences and graph pattern matching of the triples. Finally, we confirm through a use case that users can obtain the necessary knowledge for several problems encountered in the agricultural workplace. © Springer-Verlag Berlin Heidelberg 2014.</t>
  </si>
  <si>
    <t>Agriculture; Linked open data; Question-answering system</t>
  </si>
  <si>
    <t>2-s2.0-84919630777</t>
  </si>
  <si>
    <t>Mirizzi R., Ragone A., Di Noia T., Di Sciascio E.</t>
  </si>
  <si>
    <t>Ranking the linked data: The case of DBpedia</t>
  </si>
  <si>
    <t>6189 LNCS</t>
  </si>
  <si>
    <t>10.1007/978-3-642-13911-6_23</t>
  </si>
  <si>
    <t>Politecnico di Bari, Via Orabona, 4, Bari 70125, Italy; University of Trento, Via Sommarive, 14, Povo (Trento) 38100, Italy</t>
  </si>
  <si>
    <t>The recent proliferation of crowd computing initiatives on the web calls for smarter methodologies and tools to annotate, query and explore repositories. There is the need for scalable techniques able to return also approximate results with respect to a given query as a ranked set of promising alternatives. In this paper we concentrate on annotation and retrieval of software components, exploiting semantic tagging relying on Linked Open Data. We focus on DBpedia and propose a new hybrid methodology to rank resources exploiting: (i) the graph-based nature of the underlying RDF structure, (ii) context independent semantic relations in the graph and (iii) external information sources such as classical search engine results and social tagging systems. We compare our approach with other RDF similarity measures, proving the validity of our algorithm with an extensive evaluation involving real users. © 2010 Springer-Verlag.</t>
  </si>
  <si>
    <t>2-s2.0-77955042706</t>
  </si>
  <si>
    <t>Bikakis N., Skourla M., Papastefanatos G.</t>
  </si>
  <si>
    <t>rdf:SynopsViz – A framework for hierarchical linked data visual exploration and analysis</t>
  </si>
  <si>
    <t>10.1007/978-3-319-11955-7_37</t>
  </si>
  <si>
    <t>National Technical University of Athens, Athens, Greece; IMIS, ATHENA Research Center, Athena, Greece</t>
  </si>
  <si>
    <t>The purpose of data visualization is to offer intuitive ways for information perception and manipulation, especially for non-expert users. The Web of Data has realized the availability of a huge amount of datasets. However, the volume and heterogeneity of available information make it difficult for humans to manually explore and analyse large datasets. In this paper, we present rdf:SynopsViz, a tool for hierarchical charting and visual exploration of Linked Open Data (LOD). Hierarchical LOD exploration is based on the creation of multiple levels of hierarchically related groups of resources based on the values of one or more properties. The adopted hierarchical model provides effective information abstraction and summarization. Also, it allows efficient -on the fly- statistic computations, using aggregations over the hierarchy levels. © Springer International Publishing Switzerland 2014.</t>
  </si>
  <si>
    <t>Data exploration; Faceted search; LOD; RDF charts; RDF facets; RDF statistics; RDF visualization; Semantic web; Visual analytics</t>
  </si>
  <si>
    <t>2-s2.0-84908679566</t>
  </si>
  <si>
    <t>Beldjoudi S., Seridi H., Karabadji N.E.I.</t>
  </si>
  <si>
    <t>Recommendation in collaborative e-learning by using linked open data and ant colony optimization</t>
  </si>
  <si>
    <t>10858 LNCS</t>
  </si>
  <si>
    <t>10.1007/978-3-319-91464-0_3</t>
  </si>
  <si>
    <t>Superior School of Industrial Technologies, Annaba, Algeria; Laboratory of Electronic Document Management LabGED, Badji Mokhtar University, Annaba, Algeria</t>
  </si>
  <si>
    <t>Social tagging activities allow the wide set of web users, especially learners, to add free annotations on educational resources to express their interests and automatically generate folksonomies. Folksonomies have been involved in a lot of recommendations approaches. Recently, supported by semantic web technologies, the Linked Open Data (LOD) allow to set up links between entities in the web to join information in a single global data space. This paper demonstrates how structured content accessible via LOD can be leveraged to support educational resources recommender in folksonomies and overcome the limited capabilities to analyze resources information. Another limitation of resources recommendation is the content overspecialization conducting in the incapacity to recommend relevant resources diverse from the ones that learner previously knows. To address these issues, we proposed to take advantage of the richness of the open and linked data graph of DBpedia and Ant Colony Optimization (ACO) to learn users’ behavior. The basic idea is to iteratively explore the RDF data graph to produce relevant and diverse recommendations as an alternative of going through the tedious phase of calculating similarity to attain the same goal. Using ant colony optimization, our system performs a search for the appropriate paths in the LOD graph and selects the best neighbors of an active learner to provide improved recommendations. In this paper, we show that ACO also in the problem of recommendation of novel diverse educational resources by exploring LOD is able to deliver good solutions. © Springer International Publishing AG, part of Springer Nature 2018.</t>
  </si>
  <si>
    <t>Ant Colony Optimization; Diversity; E-learning; Folksonomies; Linked Open Data; Recommendation</t>
  </si>
  <si>
    <t>2-s2.0-85048329381</t>
  </si>
  <si>
    <t>Ramien G.N., Jaeger P.F., Kohl S.A.A., Maier-Hein K.H.</t>
  </si>
  <si>
    <t>Reg R-CNN: Lesion Detection and Grading Under Noisy Labels</t>
  </si>
  <si>
    <t>11840 LNCS</t>
  </si>
  <si>
    <t>10.1007/978-3-030-32689-0_4</t>
  </si>
  <si>
    <t>Division of Medical Image Computing, German Cancer Research Center (DKFZ), Heidelberg, Germany</t>
  </si>
  <si>
    <t>For the task of concurrently detecting and categorizing objects, the medical imaging community commonly adopts methods developed on natural images. Current state-of-the-art object detectors are comprised of two stages: the first stage generates region proposals, the second stage subsequently categorizes them. Unlike in natural images, however, for anatomical structures of interest such as tumors, the appearance in the image (e.g., scale or intensity) links to a malignancy grade that lies on a continuous ordinal scale. While classification models discard this ordinal relation between grades by discretizing the continuous scale to an unordered bag of categories, regression models are trained with distance metrics, which preserve the relation. This advantage becomes all the more important in the setting of label confusions on ambiguous data sets, which is the usual case with medical images. To this end, we propose Reg R-CNN, which replaces the second-stage classification model of a current object detector with a regression model. We show the superiority of our approach on a public data set with 1026 patients and a series of toy experiments. Code will be available at github.com/MIC-DKFZ/RegRCNN. © 2019, Springer Nature Switzerland AG.</t>
  </si>
  <si>
    <t>Lesion detection; Malignancy grading; Noisy labels</t>
  </si>
  <si>
    <t>2-s2.0-85075742456</t>
  </si>
  <si>
    <t>Futia G., Melandri A., Vetrò A., Morando F., De Martin J.C.</t>
  </si>
  <si>
    <t>Removing barriers to transparency: A case study on the use of semantic technologies to tackle procurement data inconsistency</t>
  </si>
  <si>
    <t>10.1007/978-3-319-58068-5_38</t>
  </si>
  <si>
    <t>DAUIN, Nexa Center for Internet and Society, Politecnico di Torino, Turin, Italy; Synapta Srl, Turin, Italy</t>
  </si>
  <si>
    <t>Public Procurement (PP) information, made available as Open Government Data (OGD), leads to tangible benefits to identify government spending for goods and services. Nevertheless, making data freely available is a necessary, but not sufficient condition for improving transparency. Fragmentation of OGD due to diverse processes adopted by different administrations and inconsistency within data affect opportunities to obtain valuable information. In this article, we propose a solution based on linked data to integrate existing datasets and to enhance information coherence. We present an application of such principles through a semantic layer built on Italian PP information available as OGD. As result, we overcame the fragmentation of datasources and increased the consistency of information, enabling new opportunities for analyzing data to fight corruption and for raising competition between companies in the market. © Springer International Publishing AG 2017.</t>
  </si>
  <si>
    <t>Data consistency; Data integration; Linked data; Public procurement</t>
  </si>
  <si>
    <t>2-s2.0-85020044109</t>
  </si>
  <si>
    <t>Colpaert P., Abelshausen B., Meléndez J.A.R., Delva H., Verborgh R.</t>
  </si>
  <si>
    <t>Republishing OpenStreetMap’s Roads as Linked Routable Tiles</t>
  </si>
  <si>
    <t>10.1007/978-3-030-32327-1_3</t>
  </si>
  <si>
    <t>IDLab, Department of Electronics and Information Systems, Ghent University – imec, Ghent, Belgium</t>
  </si>
  <si>
    <t>Route planning providers manually integrate different geo-spatial datasets before offering a Web service to developers, thus creating a closed world view. In contrast, combining open datasets at runtime can provide more information for user-specific route planning needs. For example, an extra dataset of bike sharing availabilities may provide more relevant information to the occasional cyclist. A strategy for automating the adoption of open geo-spatial datasets is needed to allow an ecosystem of route planners able to answer more specific and complex queries. This raises new challenges such as (i) how open geo-spatial datasets should be published on the Web to raise interoperability, and (ii) how route planners can discover and integrate relevant data for a certain query on the fly. We republished OpenStreetMap’s road network as “Routable Tiles” to facilitate its integration into open route planners. To achieve this, we use a Linked Data strategy and follow an approach similar to vector tiles. In a demo, we show how client-side code can automatically discover tiles and perform a shortest path algorithm. We provide four contributions: (i) we launched an open geo-spatial dataset that is available for everyone to reuse at no cost, (ii) we published a Linked Data version of the OpenStreetMap ontology, (iii) we introduced a hypermedia specification for vector tiles that extends the Hydra ontology, and (iv) we released the mapping scripts, demo and routing scripts as open source software. © Springer Nature Switzerland AG 2019.</t>
  </si>
  <si>
    <t>Journey planning; Linked open data; Mobility as a service; Open data; Route planning; Smart cities</t>
  </si>
  <si>
    <t>2-s2.0-85075572979</t>
  </si>
  <si>
    <t>Subhashree S., Irny R., Sreenivasa Kumar P.</t>
  </si>
  <si>
    <t>Review of Approaches for Linked Data Ontology Enrichment</t>
  </si>
  <si>
    <t>10722 LNCS</t>
  </si>
  <si>
    <t>10.1007/978-3-319-72344-0_2</t>
  </si>
  <si>
    <t>Department of Computer Science and Engineering, Indian Institute of Technology - Madras, Chennai, India</t>
  </si>
  <si>
    <t>Semantic Web technology has established a framework for creating a “web of data” where the nodes correspond to resources of interest in a domain and the edges correspond to logical statements that link these resources using binary relations of interest in the domain. The framework provides a standardized way of describing a domain of interest so that the description is machine-processable. This enables applications to share data and knowledge about entities in an unambiguous manner. Also, as all resources are represented using IRIs, a massive distributed network of datasets gets created. Applications can dynamically discover these datasets, access most recent data, interpret it using the associated meta-data (ontologies) and integrate them into their operations. While the Linked Open Data (LOD) initiative, based on the Semantic Web standards, has resulted in a huge web corpus of domain datasets, it is well-known that the majority of the statements in a dataset are of the type that link specific individuals to specific individuals (e.g. Paris is the capital of France) and there is major need to augment the datasets with statements that link higher-level entities (e.g. A statement about Countries and Cities such as “Every country has a city as its capital”). Adding statements of this kind is part of the task of enrichment of the LOD datasets called “ontology enrichment”. In this paper, we review various recent research efforts that address this task. We investigate different types of ontology enrichments that are possible and summarize the research efforts in each category. We observe that while the initial rapid growth of LOD was contributed by techniques that converted structured data into the LOD space, the ontology enrichment is more involved and requires several techniques from natural language processing, machine learning and also methods that cleverly make use of the existing ontology statements to obtain new statements. © 2018, Springer International Publishing AG.</t>
  </si>
  <si>
    <t>Knowledge enrichment; Linked data; LOD enrichment; Schema enrichment; T-Box enrichment</t>
  </si>
  <si>
    <t>2-s2.0-85041743419</t>
  </si>
  <si>
    <t>Volpi V., Ingrosso A., Pazzola M., Opromolla A., Medaglia C.M.</t>
  </si>
  <si>
    <t>Roma crash map: An open data visualization tool for the municipalities of Rome</t>
  </si>
  <si>
    <t>8522 LNCS</t>
  </si>
  <si>
    <t>10.1007/978-3-319-07863-2_28</t>
  </si>
  <si>
    <t>ISIA Roma Design, Piazza della Maddalena 53, 00196 Rome, Italy; CORIS, Sapienza Università di Roma, via Salaria 113, 00198 Rome, Italy; DIAG, Sapienza Università di Roma, Piazzale Aldo Moro 5, 00185 Rome, Italy</t>
  </si>
  <si>
    <t>The open data availability, promoted by the open government approach, does not correspond to an effective and organized use of them with the detriment of both citizens and PAs. We assume that a data visualization tool could help the spread of information in an easy and accessible way, even for what concerns open data. In this paper we will focus on the map, as one of the most suitable tools for the interactive representation of spatial related data. So, we will present the Roma Crash Map platform, a web application that allows to visualize the road crashes open data related to the 19 Municipalities of the city of Rome. In details, we will report the considerations about the selection and design of the visualization tools, according to the purpose to familiarize the users with participating tools integrating maps or more complex geographical systems. © 2014 Springer International Publishing.</t>
  </si>
  <si>
    <t>Data Visualization; Information Visualization; Road Crashes</t>
  </si>
  <si>
    <t>2-s2.0-84904122123</t>
  </si>
  <si>
    <t>Jiang X., Tresp V., Huang Y., Nickel M., Kriegel H.-P.</t>
  </si>
  <si>
    <t>Scalable relation prediction exploiting both intrarelational correlation and contextual information</t>
  </si>
  <si>
    <t>7523 LNAI</t>
  </si>
  <si>
    <t>10.1007/978-3-642-33460-3_44</t>
  </si>
  <si>
    <t>Siemens AG, Corporate Technology, Munich, Germany; Ludwig Maximilian University of Munich, Munich, Germany</t>
  </si>
  <si>
    <t>We consider the problem of predicting instantiated binary relations in a multi-relational setting and exploit both intrarelational correlations and contextual information. For the modular combination we discuss simple heuristics, additive models and an approach that can be motivated from a hierarchical Bayesian perspective. In the concrete examples we consider models that exploit contextual information both from the database and from contextual unstructured information, e.g., information extracted from textual documents describing the involved entities. By using low-rank approximations in the context models, the models perform latent semantic analyses and can generalize across specific terms, i.e., the model might use similar latent representations for semantically related terms. All the approaches we are considering have unique solutions. They can exploit sparse matrix algebra and are thus highly scalable and can easily be generalized to new entities. We evaluate the effectiveness of nonlinear interaction terms and reduce the number of terms by applying feature selection. For the optimization of the context model we use an alternating least squares approach. We experimentally analyze scalability. We validate our approach using two synthetic data sets and using two data sets derived from the Linked Open Data (LOD) cloud. © 2012 Springer-Verlag.</t>
  </si>
  <si>
    <t>2-s2.0-84866880534</t>
  </si>
  <si>
    <t>Eldesouky B., Bakry M., Maus H., Dengel A.</t>
  </si>
  <si>
    <t>Seed, an end-user text composition tool for the semantic web</t>
  </si>
  <si>
    <t>9981 LNCS</t>
  </si>
  <si>
    <t>10.1007/978-3-319-46523-4_14</t>
  </si>
  <si>
    <t>Knowledge Management Department, German Research Center for Artificial Intelligence (DFKI), Kaiserslautern, Germany; German University in Cairo (GUC), Cairo, Egypt</t>
  </si>
  <si>
    <t>Despite developments of Semantic Web-enabling technologies, the gap between non-expert end-users and the Semantic Web still exists. In the field of semantic content authoring, tools for interacting with semantic content remain directed at highly trained individuals. This adds to the challenges of bringing user-generated content into the Semantic Web. In this paper, we present Seed, short for Semantic Editor, an extensible knowledge-supported natural language text composition tool for non-experienced end-users. It enables automatic as well as semi-automatic creation of standards based semantically annotated textual content with focus on the task of text composition. We point out the structure of Seed, compare it with related work and explain how it excels at utilizing Linked Open Data and state of the art Natural Language Processing to realize user-friendly generation of textual content for the Semantic Web. We also present experimental evaluation results involving a diverse group of 120 participants, which showed that Seed helped end-users easily create and interact with semantic content with nearly no prerequisite knowledge. © Springer International Publishing AG 2016.</t>
  </si>
  <si>
    <t>HCI; LOD; Microdata; NLP; Semantic content authoring; Semantic text composition; Semantic web</t>
  </si>
  <si>
    <t>2-s2.0-84992608985</t>
  </si>
  <si>
    <t>Nuzzolese A.G., Gentile A.L., Presutti V., Gangemi A.</t>
  </si>
  <si>
    <t>Semantic web conference ontology - A refactoring solution</t>
  </si>
  <si>
    <t>9989 LNCS</t>
  </si>
  <si>
    <t>10.1007/978-3-319-47602-5_18</t>
  </si>
  <si>
    <t>Semantic Technology Lab, ISTC-CNR, Roma, Italy; Data and Web Science Group, University of Mannheim, Mannheim, Germany; LIPN, Université Paris 13, Sorbone Cité, UMR CNRS, Paris, France</t>
  </si>
  <si>
    <t>The SemanticWeb Dog Food (SWDF) is the reference linked dataset of Semantic Web community about papers, people, organisations, and events related to its academic conferences. In this paper we analyse the existing problems, of generating, representing and maintaining Linked Data for the SWDF. Accordingly, we discuss a refactoring of the SemanticWeb Conference Ontology by adopting best ontology design practices (e.g., Ontology Design Patterns, ontology reuse and interlinking). We regenerate metadata for a set of conferences already existing in SWDF, using cLODg (conference Linked Open Data generator), an Open Source workflow which adopts the proposed refactoring. © Springer International Publishing AG 2016.</t>
  </si>
  <si>
    <t>2-s2.0-84994480522</t>
  </si>
  <si>
    <t>Ding Y., Sun Y., Chen B., Borner K., Ding L., Wild D., Wu M., DiFranzo D., Fuenzalida A.G., Li D., Milojevic S., Chen S., Sankaranarayanan M., Toma I.</t>
  </si>
  <si>
    <t>Semantic web portal: A platform for better browsing and visualizing semantic data</t>
  </si>
  <si>
    <t>6335 LNCS</t>
  </si>
  <si>
    <t>10.1007/978-3-642-15470-6_46</t>
  </si>
  <si>
    <t>School of Library and Information Science, Indiana University, Bloomington, IN 47405, United States; School of Computing and Informatics, Indiana University, Bloomington, IN 47405, United States; Tetherless World Constellation, Rensselaer Polytechnic Institute, NY, United States; School of Computer Science, University of Innsbruck, Austria</t>
  </si>
  <si>
    <t>One of the main shortcomings of Semantic Web technologies is that there are few user-friendly ways for displaying, browsing and querying semantic data. In fact, the lack of effective interfaces for end users significantly hinders further adoption of the Semantic Web. In this paper, we propose the Semantic Web Portal (SWP) as a light-weight platform that unifies off-the-shelf Semantic Web tools helping domain users organize, browse and visualize relevant semantic data in a meaningful manner. The proposed SWP has been demonstrated, tested and evaluated in several different use cases, such as a middle-sized research group portal, a government dataset catalog portal, a patient health center portal and a Linked Open Data portal for bio-chemical data. SWP can be easily deployed into any middle-sized domain and is also useful to display and visualize Linked Open Data bubbles. © 2010 Springer-Verlag.</t>
  </si>
  <si>
    <t>browsing; Semantic Web data; visualization</t>
  </si>
  <si>
    <t>2-s2.0-78649836207</t>
  </si>
  <si>
    <t>Agnoloni T., Tiscornia D.</t>
  </si>
  <si>
    <t>Semantic web standards and ontologies for legislative drafting support</t>
  </si>
  <si>
    <t>6229 LNCS</t>
  </si>
  <si>
    <t>10.1007/978-3-642-15158-3_16</t>
  </si>
  <si>
    <t>ITTIG-CNR, Via de' Barucci 20, Florence, Italy</t>
  </si>
  <si>
    <t>Machine readable open public data and the issue of multilingual web are open challenges promising to transform the relationship between citizens and European institutions. In this context the DALOS project aims at ensuring coherence and alignment in the legislative language, providing law-makers with knowledge management tools to improve the control over the multilingual complexity of European legislation and over the linguistic and conceptual issues involved in its transposition into national laws. This paper describes the design and implementation activities performed on the basis of a set of parallel texts in different languages on a specific legal topic. Natural language processing techniques have been applied to automatically build lexicons for each language. Lexical and conceptual multilingual alignment has been accomplished exploiting terms position in parallel documents. An ontology describing entities involved in the chosen domain has been developed in order to provide a semantic description of terms in lexicons. A modular integration of such resources, represented in RDF/OWL standard format, allowed their effective and flexible access from a legislative drafting application prototype, able to enrich legal documents with terms mark-up and semantic annotations. © 2010 Springer-Verlag Berlin Heidelberg.</t>
  </si>
  <si>
    <t>Machine-Readable Open Data; Multilingual Legal Ontologies; Natural Language Processing; XML Authoring</t>
  </si>
  <si>
    <t>2-s2.0-78049322845</t>
  </si>
  <si>
    <t>Cotfas L.-A., Delcea C., Segault A., Roxin I.</t>
  </si>
  <si>
    <t>Semantic web-based social media analysis</t>
  </si>
  <si>
    <t>10.1007/978-3-662-49619-0_8</t>
  </si>
  <si>
    <t>Franche-Comté University, Montbéliard, France; Bucharest University of Economic Studies, Bucharest, Romania</t>
  </si>
  <si>
    <t>With the on growing usage of microblogging services, such as Twitter, millions of users share opinions daily on virtually everything. Making sense of this huge amount of data using sentiment and emotion analysis, can provide invaluable benefits to organizations trying to better understand what the public thinks about their services and products. While the vast majority of now-a-days researches are solely focusing on improving the algorithms used for sentiment and emotion evaluation, the present one underlines the benefits of using a semantic based approach for modeling the analysis’ results, the emotions and the social media specific concepts. By storing the results as structured data, the possibilities offered by semantic web technologies, such as inference and accessing the vast knowledge in Linked Open Data, can be fully exploited. The paper also presents a novel semantic social media analysis platform, which is able to properly emphasize the users’ complex feeling such as happiness, affection, surprise, anger or sadness. © Springer-Verlag Berlin Heidelberg 2016.</t>
  </si>
  <si>
    <t>Emotion analysis; Ontology; Opinion mining; Semantic web; Sentiment analysis; Social media analysis; Twitter</t>
  </si>
  <si>
    <t>2-s2.0-84960916627</t>
  </si>
  <si>
    <t>Vergeti D., Ntalaperas D., Alexandrou D.</t>
  </si>
  <si>
    <t>Semantically enhanced interoperability in health emergency management</t>
  </si>
  <si>
    <t>11230 LNCS</t>
  </si>
  <si>
    <t>10.1007/978-3-030-02671-4_23</t>
  </si>
  <si>
    <t>UBITECH Ltd., Thessalias 8, Chalandri, Athens, 15231, Greece</t>
  </si>
  <si>
    <t>Health Emergency Management is a domain which involves a number of stakeholders operating under different protocols, rules, and languages forming a complex world where incident coordination and decision making is a vital requirement. The data that is used during a health emergency include heterogeneous datasets from various data sources. Thus, data harmonization techniques must be adopted against a common reference schema to assure data consistency. Moreover, the need for interoperability between the involved agencies at national and international level is strong. Currently, there is no reference schema which captures all the dimensions of the Health Emergency Management domain and also aligned with the common incident management interoperability protocols. The HERMES Semantic Model consists of an ontological representation of the conceptual model of the Health Emergency Management domain and aims at: (a) providing an integral conceptual model of Health Emergency Management covering all the involved knowledge domains and, (b) addressing the aforementioned interoperability and integration issues. HERMES reuses existing ontologies and offers a new upper model, a set of vertical models and a data facet. The model is used by a specific mechanism which imports data from the various resources in order to provide an integrated and homogenized view of the data. The final harmonized data may be used by various incident management platforms to assist in decision making during an emergency. Finally, the model and the data harmonization procedure are evaluated using open data from open data repositories. The results of the evaluation verify the correctness of the approach. © Springer Nature Switzerland AG 2018.</t>
  </si>
  <si>
    <t>Data harmonization; Health Emergency Management; Interoperability; Ontology; Open data; Semantic model</t>
  </si>
  <si>
    <t>2-s2.0-85055936448</t>
  </si>
  <si>
    <t>Rafferty J., Synnott J., Ennis A., Nugent C., McChesney I., Cleland I.</t>
  </si>
  <si>
    <t>SensorCentral: A research oriented, device agnostic, sensor data platform</t>
  </si>
  <si>
    <t>10.1007/978-3-319-67585-5_11</t>
  </si>
  <si>
    <t>School of Computing and Mathematics, Ulster University, Coleraine, United Kingdom</t>
  </si>
  <si>
    <t>Increasingly research interests within the area of pervasive and ubiquitous computing, such as activity recognition, rely upon storage and retrieval of sensor data. Due to the increase in volume, velocity and variation of such sensor data its storage and retrieval has become a big data problem. There are a number of current platforms that are intended to store large amount of sensor data, however, they lack research oriented features. To address these deficiencies this study introduces a research oriented, device agnostic sensor, data platform called SensorCentral. This platform incorporates several research oriented features such as offering annotation interfaces, metric generation, exporting experimental datasets, machine learning services, rule based classification, forwarding live sensor records to other systems and quick sensor configuration. The current main installation of this platform has been in place for over 18 months, has been successfully associated with 6 sensor classes from 13 vendors and currently holds over 500 million records. Future work will involve offering this platform to other researchers and incorporating direct integration with the Open Data Initiative enabling better collaboration with other researchers on an international scale. © 2017, Springer International Publishing AG.</t>
  </si>
  <si>
    <t>Big data; Data science; Internet of things; Machine learning; Open data initiative; Research tools; Scalable storage; Sensor data</t>
  </si>
  <si>
    <t>2-s2.0-85031406712</t>
  </si>
  <si>
    <t>Consoli S., Gangemi A., Nuzzolese A.G., Peroni S., Recupero D.R., Spampinato D.</t>
  </si>
  <si>
    <t>Setting the course of emergency vehicle routing using Geolinked open data for the municipality of catania</t>
  </si>
  <si>
    <t>10.1007/978-3-319-11955-7_4</t>
  </si>
  <si>
    <t>Semantic Technology Laboratory, National Research Council (CNR), Institute of Cognitive Sciences and Technologies, Rome, Italy; Department of Computer Science, University of Bologna, Bologna, Italy; LIPN, University Paris 13, Sorbone Cité, UMR CNRS, Villetaneuse, France</t>
  </si>
  <si>
    <t>Linked Open Data (LOD) has gained significant momentum over the past years as a best practice of promoting the sharing and publication of structured data on the semantic Web. Currently LOD is reaching significant adoption also in Public Administrations (PAs), where it is often required to be connected to existing platforms, such as GIS-based data management systems. Bearing on previous experience with the pioneering data.cnr.it, through Semantic Scout, as well as the Agency for Digital Italy recommendations for LOD in Italian PA, we are working on the extraction, publication, and exploitation of data from the Geographic Information System of the Municipality of Catania, referred to as SIT (“Sistema Informativo Territoriale”). The goal is to boost the metropolis towards the route of a modern Smart City by providing prototype integrated solutions supporting transport, public health, urban decor, and social services, to improve urban life. In particular a mobile application focused on real-time road traffic and public transport management is currently under development to support sustainable mobility and, especially, to aid the response to urban emergencies, from small accidents to more serious disasters. This paper describes the results and lessons learnt from the first work campaign, aiming at analyzing, reengineering, linking, and formalizing the Shape-based geo-data from the SIT. © Springer International Publishing Switzerland 2014.</t>
  </si>
  <si>
    <t>Emergency vehicle routing; Geo-linked open data applications; Linked egovernment data extraction and publication; Sustainable mobility</t>
  </si>
  <si>
    <t>2-s2.0-84908670220</t>
  </si>
  <si>
    <t>Caradonna G., Figorito B., Tarantino E.</t>
  </si>
  <si>
    <t>Sharing environmental geospatial data through an open source WebGIS</t>
  </si>
  <si>
    <t>10.1007/978-3-319-21470-2_40</t>
  </si>
  <si>
    <t>Politecnico di Bari, via Orabona 4, Bari, 70125, Italy; ARPA Puglia, Via Trieste 27, Bari, 70126, Italy</t>
  </si>
  <si>
    <t>In recent years, people’s need to participate to decision making, especially when it concerns inalienable human rights such as health and living in a healthy environment, has become increasingly manifest. In order to meet the request for environmental information sharing on the web and to make citizens feel “partakers” in the development of environmental policies, the Physical Agents Simple Operative Unit of ARPA Puglia, developed an open source WebGIS as a communication, participation and working tool for both Citizens and Technicians. This paper proposes an efficient approach to customize and integrate an open source WebGIS system based on MapServer and Pmapper. The layout of the WebGIS was customized by filling pages in Cascading Style Sheets (CSS) to make it intuitive and easy to use. The features offered are those commonly provided by a WebGIS system, in particular: geographical navigation (pan, zoom, zoom to selection), query time and multiple layers, transparency level options, printing and exporting of current image views or pdf files. Environmental data results from a query can be downloaded in pdf, kml and shp formats. The possibility to download files is a key component of the system as it allows the average expert user to find data in an easily and processable format. © Springer International Publishing Switzerland 2015.</t>
  </si>
  <si>
    <t>MapServer; Open data; Pmapper; Shared information; WebGIS</t>
  </si>
  <si>
    <t>2-s2.0-84944463514</t>
  </si>
  <si>
    <t>Caneva S.G., van Oppen B.F.</t>
  </si>
  <si>
    <t>Signet: A digital platform for Hellenistic sealings and archives</t>
  </si>
  <si>
    <t>10059 LNCS</t>
  </si>
  <si>
    <t>10.1007/978-3-319-48974-2_25</t>
  </si>
  <si>
    <t>Marie Curie Fellowship University of Padova, Padua, Italy; Allard Pierson Museum, Amsterdam, Netherlands; Wikimedia Belgium, Brussels, Belgium</t>
  </si>
  <si>
    <t>The paper provides an overview of the SigNet Project with special attention to the implementation of a digital agenda fitting the dual purpose of promoting scientific research in the specialized disciplines of sigillography and numismatics and of bridging their gap with the broader field of cultural heritage. Focus is in particular on the role of interdisciplinary, open linked databases of big data and on the promotion of citizen science. © Springer International Publishing AG 2016.</t>
  </si>
  <si>
    <t>3D scan; Archives; Big data; Citizen science; Hellenistic age; Iconography; Linked open data; Numismatics; Open source; Public engagement; Sealings</t>
  </si>
  <si>
    <t>2-s2.0-84994868706</t>
  </si>
  <si>
    <t>Balena P., Bonifazi A., Mangialardi G.</t>
  </si>
  <si>
    <t>Smart communities meet urban management: Harnessing the potential of open data and public/private partnerships through innovative e-governance applications</t>
  </si>
  <si>
    <t>7974 LNCS</t>
  </si>
  <si>
    <t>PART 4</t>
  </si>
  <si>
    <t>10.1007/978-3-642-39649-6-38</t>
  </si>
  <si>
    <t>Department ICAR, Polytechnic of Bari, India; Independent Researcher, Italy</t>
  </si>
  <si>
    <t>Consistently with international and European Union's objectives to deliver economic and social benefits by harnessing the potential of information and communication technology, research and development efforts are mushrooming worldwide to innovate governance and management practices. Under the smart cities paradigm, local governments' digital agendas are blending with public utilities' innovations under the thrust of social networking and open data initiatives. In this paper we focus on the development of an internet-based mobile application to improve urban utilities management, with special regard to public open space maintenance and local transport. As for designing innovative spatial data services, we dwell on the integration of geo-tagged territorial objects from technically validated databases and user-created contents. From an e-governance perspective, key issues appear to concern the links between sense of place and willingness to participate in crowdsourcing activities, and the management synergies needed to reconcile shrinking budgets and growing citizen expectations. © 2013 Springer-Verlag Berlin Heidelberg.</t>
  </si>
  <si>
    <t>Crowdsourcing; E-governance; Geo-tagging; Spatial data services; Urban utilities</t>
  </si>
  <si>
    <t>2-s2.0-84880739484</t>
  </si>
  <si>
    <t>Smart monitoring system for energy performance in public building</t>
  </si>
  <si>
    <t>10.1007/978-3-319-21407-8_55</t>
  </si>
  <si>
    <t>School of Engineering, Laboratory of Urban and Regional Systems Engineering, University of Basilicata, 10, Viale dell’Ateneo Lucano, Potenza, 85100, Italy</t>
  </si>
  <si>
    <t>Real time information become an usual way for common citizen to access and use data coming from own information systems. This imply new issues for ICT application in main fields and domains such as ‘energy efficiency’, sustainability, energy management. According to the growing interest in energy saving as a relevant component of territorial sustainability we developed an application based on open-source technologies providing real-time open data of energy consumptions. This hw-sw system can be oriented to individual householder needs, such as to industrial purposes and public ones. The paper discuss the preliminary results of the application of such technologies on public schools building in an integrated project linking usage model of public spaces to citizens behaviours and consciousness concerning sustainability. Outcomes could influence territorial policies and projects in the framework of EU 2020 strategy and Covenant of Majors. © Springer International Publishing Switzerland 2015.</t>
  </si>
  <si>
    <t>Covenant of majors; Energy efficiency; Energy planning; Smart monitoring systems; Sustainability</t>
  </si>
  <si>
    <t>2-s2.0-84978805072</t>
  </si>
  <si>
    <t>Mulder I.</t>
  </si>
  <si>
    <t>Sociable smart cities: Rethinking our future through co-creative partnerships</t>
  </si>
  <si>
    <t>8530 LNCS</t>
  </si>
  <si>
    <t>10.1007/978-3-319-07788-8_52</t>
  </si>
  <si>
    <t>Creating 010, Rotterdam University of Applied Sciences, Wijnhaven 99-107, 3011 WN Rotterdam, Netherlands; ID-Studiolab, Faculty of Industrial Design Engineering, Delft University of Technology, Landbergstraat 15, 2628 CE Delft, Netherlands</t>
  </si>
  <si>
    <t>The challenges of tomorrow's society demand new ways of innovation - a shift in thinking, doing and organising. It requires releasing existing paradigms, changing perspectives and doing things differently. In the current work, we envision a sociable smart city that enables transforming society into a more participative domain where participatory innovation takes place. A city that combines best a two worlds; on the one hand, a social city that is peoplecentred, values active citizenship and embraces community-driven innovation, and, on the other, a smart city that welcomes the possibility of Future Internet and related technology-driven innovations, such as Open Data, Internet of Things and Living Labs offer. The biggest challenges cities face is not the technology, but having an open mindset and a participatory attitude to rethink our future is far more challenging. © 2014 Springer International Publishing Switzerland.</t>
  </si>
  <si>
    <t>Co-creative partnerships; Empowerment; Open mindset; Participatory citizenship; Social change; Transformation design; Transforming society</t>
  </si>
  <si>
    <t>2-s2.0-84901599558</t>
  </si>
  <si>
    <t>Fernandez D.P., Samy D., Llorens Gonzalez J.D.</t>
  </si>
  <si>
    <t>Spanish language technologies plan</t>
  </si>
  <si>
    <t>10341 LNAI</t>
  </si>
  <si>
    <t>10.1007/978-3-319-69365-1_4</t>
  </si>
  <si>
    <t>State Secretariat for Information Society and Digital Agenda, Madrid, Spain</t>
  </si>
  <si>
    <t>The paper aims at introducing the Language Technologies Plan launched by the Spanish State Secretariat for Information Society and Digital Agenda. Since its launch in October 2015, several steps have been taken to integrate Human Language Technologies (HLT) in a number of initiatives targeting different sectors in Public Administration, considered as a driving force to promote HLT industry. The paper outlines the rationale behind the Plan, its objectives and its structure. The paper is divided into three sections: An introduction explaining the rationale behind the adoption of the Plan and its scope of action. The second section outlines the HLT ecosystem in Spain through a SWOT analysis. The third section gives a detailed explanation of the objectives and the adopted structure for the implementation of the Plan. Finally, conclusions are included in the fourth section. © 2017, Springer International Publishing AG.</t>
  </si>
  <si>
    <t>Data analysis; HLT; Human Language Technologies; Language resources; Machine Translation; MT; Natural Language Processing; NLP; Open data</t>
  </si>
  <si>
    <t>2-s2.0-85033724084</t>
  </si>
  <si>
    <t>Ferré S.</t>
  </si>
  <si>
    <t>SQUALL: A controlled natural language for querying and updating RDF graphs</t>
  </si>
  <si>
    <t>7427 LNAI</t>
  </si>
  <si>
    <t>10.1007/978-3-642-32612-7_2</t>
  </si>
  <si>
    <t>IRISA, Université de Rennes 1, Campus de Beaulieu, 35042 Rennes Cedex, France</t>
  </si>
  <si>
    <t>Formal languages play a central role in the Semantic Web. An important aspect regarding their design is syntax as it plays a crucial role in the wide acceptance of the Semantic Web approach. The main advantage of controlled natural languages (CNL) is to reconcile the high-level and natural syntax of natural languages, and the precision and lack of ambiguity of formal languages. In the context of the Semantic Web and Linked Open Data, CNL could not only allow more people to contribute by abstracting from the low-level details, but also make experienced people more productive, and make the produced documents easier to share and maintain. We introduce SQUALL, a controlled natural language for querying and updating RDF graphs. It has a strong adequacy with RDF, an expressiveness close to SPARQL 1.1, and a CNL syntax that completely abstracts from low-level notions such as bindings and relational algebra. We formally define the syntax and semantics of SQUALL as a Montague grammar, and its translation to SPARQL. It features disjunction, negation, quantifiers, built-in predicates, aggregations with grouping, and n-ary relations through reification. © 2012 Springer-Verlag.</t>
  </si>
  <si>
    <t>2-s2.0-84865693189</t>
  </si>
  <si>
    <t>Zhang Y., Duc P.M., Corcho O., Calbimonte J.-P.</t>
  </si>
  <si>
    <t>SRBench: A streaming RDF/SPARQL benchmark</t>
  </si>
  <si>
    <t>7649 LNCS</t>
  </si>
  <si>
    <t>10.1007/978-3-642-35176-1-40</t>
  </si>
  <si>
    <t>Centrum Wiskunde and Informatica, Amsterdam, Netherlands; Universidad Politécnica de Madrid, Spain</t>
  </si>
  <si>
    <t>We introduce SRBench, a general-purpose benchmark primarily designed for streaming RDF/SPARQL engines, completely based on real-world data sets from the Linked Open Data cloud. With the increasing problem of too much streaming data but not enough tools to gain knowledge from them, researchers have set out for solutions in which Semantic Web technologies are adapted and extended for publishing, sharing, analysing and understanding streaming data. To help researchers and users comparing streaming RDF/SPARQL (strRS) engines in a standardised application scenario, we have designed SRBench, with which one can assess the abilities of a strRS engine to cope with a broad range of use cases typically encountered in real-world scenarios. The data sets used in the benchmark have been carefully chosen, such that they represent a realistic and relevant usage of streaming data. The benchmark defines a concise, yet comprehensive set of queries that cover the major aspects of strRS processing. Finally, our work is complemented with a functional evaluation on three representative strRS engines: SPARQL Stream, C-SPARQL and CQELS. The presented results are meant to give a first baseline and illustrate the state-of-the-art. © 2012 Springer-Verlag Berlin Heidelberg.</t>
  </si>
  <si>
    <t>2-s2.0-84868571894</t>
  </si>
  <si>
    <t>Correndo G., Penta A., Gibbins N., Shadbolt N.</t>
  </si>
  <si>
    <t>Statistical analysis of the owl:sameAs network for aligning concepts in the linking open data cloud</t>
  </si>
  <si>
    <t>7447 LNCS</t>
  </si>
  <si>
    <t>10.1007/978-3-642-32597-7_20</t>
  </si>
  <si>
    <t>Electronics and Computer Science, University of Southampton, United Kingdom</t>
  </si>
  <si>
    <t>The massively distributed publication of linked data has brought to the attention of scientific community the limitations of classic methods for achieving data integration and the opportunities of pushing the boundaries of the field by experimenting this collective enterprise that is the linking open data cloud. While reusing existing ontologies is the choice of preference, the exploitation of ontology alignments still is a required step for easing the burden of integrating heterogeneous data sets. Alignments, even between the most used vocabularies, is still poorly supported in systems nowadays whereas links between instances are the most widely used means for bridging the gap between different data sets. We provide in this paper an account of our statistical and qualitative analysis of the network of instance level equivalences in the Linking Open Data Cloud (i.e. the sameAs network) in order to automatically compute alignments at the conceptual level. Moreover, we explore the effect of ontological information when adopting classical Jaccard methods to the ontology alignment task. Automating such task will allow in fact to achieve a clearer conceptual description of the data at the cloud level, while improving the level of integration between datasets. © 2012 Springer-Verlag.</t>
  </si>
  <si>
    <t>Linked Data; ontology alignment; owl:sameAs</t>
  </si>
  <si>
    <t>2-s2.0-84866010693</t>
  </si>
  <si>
    <t>Dividino R., Gottron T., Scherp A.</t>
  </si>
  <si>
    <t>Strategies for efficiently keeping local linked open data caches up-to-date</t>
  </si>
  <si>
    <t>10.1007/978-3-319-25010-6_24</t>
  </si>
  <si>
    <t>WeST - Institute for Web Science and Technologies, University of Koblenz-Landau, Koblenz, Germany; Kiel University, Leibniz Information Center for Economics, Kiel, Germany</t>
  </si>
  <si>
    <t>Quite often, Linked Open Data (LOD) applications pre-fetch data from the Web and store local copies of it in a cache for faster access at runtime. Yet, recent investigations have shown that data published and interlinked on the LOD cloud is subject to frequent changes. As the data in the cloud changes, local copies of the data need to be updated. However, due to limitations of the available computational resources (e.g., network bandwidth for fetching data, computation time) LOD applications may not be able to permanently visit all of the LOD sources at brief intervals in order to check for changes. These limitations imply the need to prioritize which data sources should be considered first for retrieving their data and synchronizing the local copy with the original data. In order to make best use of the resources available, it is vital to choose a good scheduling strategy to know when to fetch data of which data source. In this paper, we investigate different strategies proposed in the literature and evaluate them on a large-scale LOD dataset that is obtained from the LOD cloud by weekly crawls over the course of three years. We investigate two different setups: (i) in the single step setup, we evaluate the quality of update strategies for a single and isolated update of a local data cache, while (ii) the iterative progression setup involves measuring the quality of the local data cache when considering iterative updates over a longer period of time. Our evaluation indicates the effectiveness of each strategy for updating local copies of LOD sources, i. e, we demonstrate for given limitations of bandwidth, the strategies’ performance in terms of data accuracy and freshness. The evaluation shows that the measures capturing change behavior of LOD sources over time are most suitable for conducting updates. © Springer International Publishing Switzerland 2015.</t>
  </si>
  <si>
    <t>2-s2.0-84952673881</t>
  </si>
  <si>
    <t>Shiramatsu S., Swezey R.M.E., Sano H., Hirata N., Ozono T., Shintani T.</t>
  </si>
  <si>
    <t>Structuring Japanese regional information gathered from the web as linked open data for use in concern assessment</t>
  </si>
  <si>
    <t>7444 LNCS</t>
  </si>
  <si>
    <t>10.1007/978-3-642-33250-0_7</t>
  </si>
  <si>
    <t>We are developing an eParticipation web platform based on Linked Open Data that targets regional communities in Japan. To increase transparency and public participation, we aim to utilize web contents related to target regions for sharing public concerns among citizens, government officials, and experts. We have designed a Linked Open Data set called SOCIA (Social Opinions and Concerns for Ideal Argumentation) to structure regional web contents (e.g. regional news articles, microblog posts, and minutes of city council meetings) and utilize them for eParticipation and concern assessment. The web contents are semi-automatically structured by our text mining system, Sophia, on the basis of regions and events extracted from news articles on the web. Minutes of city council meetings stored in SOCIA are annotated with discourse salience in order to visualize topic transitions in a meeting transcript. We also developed a prototype debate support system called citispe@k that uses SOCIA to help citizens share their concerns. Users can submit agendas, ideas, questions, and answers by referencing the structured regional information in SOCIA. Moreover, they can annotate SOCIA data with tags representing criteria for assessing concerns or utterance intentions. © 2012 IFIP International Federation for Information Processing.</t>
  </si>
  <si>
    <t>concern assessment; information structuring; Linked Open Data; public involvement</t>
  </si>
  <si>
    <t>2-s2.0-84866028208</t>
  </si>
  <si>
    <t>Maroy W., Dimou A., Kontokostas D., De Meester B., Verborgh R., Lehmann J., Mannens E., Hellmann S.</t>
  </si>
  <si>
    <t>Sustainable linked data generation: The case of DBpedia</t>
  </si>
  <si>
    <t>10.1007/978-3-319-68204-4_28</t>
  </si>
  <si>
    <t>imec – IDLab, Department of Electronics and Information Systems, Ghent University, Ghent, Belgium; Leipzig University – AKSW/KILT, Leipzig, Germany; University of Bonn, Smart Data Analytics Group, Bonn, Germany; Fraunhofer IAIS, Sankt Augustin, Germany</t>
  </si>
  <si>
    <t>DBpedia ef, the generation framework behind one of the Linked Open Data cloud’s central interlinking hubs, has limitations with regard to quality, coverage and sustainability of the generated dataset. dbpedia can be further improved both on schema and data level. Errors and inconsistencies can be addressed by amending (i), the, dbpedia ef; (ii), the dbpedia mapping rules; or (iii), Wikipedia itself from which it extracts information. However, even though the dbpedia ef and mapping rules are continuously evolving and several changes were applied to both of them, there are no significant improvements on the dbpedia dataset since its limitations were identified. To address these shortcomings, we propose adapting a different semantic-driven approach that decouples, in a declarative manner, the extraction, transformation and mapping rules execution. In this paper, we provide details regarding the new dbpedia ef, its architecture, technical implementation and extraction results. This way, we achieve an enhanced data generation process, which can be broadly adopted, and that improves its quality, coverage and sustainability. © Springer International Publishing AG 2017.</t>
  </si>
  <si>
    <t>2-s2.0-85032208048</t>
  </si>
  <si>
    <t>Abedjan Z., Naumann F.</t>
  </si>
  <si>
    <t>Synonym analysis for predicate expansion</t>
  </si>
  <si>
    <t>10.1007/978-3-642-38288-8-10</t>
  </si>
  <si>
    <t>Hasso Plattner Institute, Potsdam, Germany</t>
  </si>
  <si>
    <t>Despite unified data models, such as the Resource Description Framework (Rdf) on structural level and the corresponding query language Sparql, the integration and usage of Linked Open Data faces major heterogeneity challenges on the semantic level. Incorrect use of ontology concepts and class properties impede the goal of machine readability and knowledge discovery. For example, users searching for movies with a certain artist cannot rely on a single given property artist, because some movies may be connected to that artist by the predicate starring. In addition, the information need of a data consumer may not always be clear and her interpretation of given schemata may differ from the intentions of the ontology engineer or data publisher. It is thus necessary to either support users during query formulation or to incorporate implicitly related facts through predicate expansion. To this end, we introduce a data-driven synonym discovery algorithm for predicate expansion. We applied our algorithm to various data sets as shown in a thorough evaluation of different strategies and rule-based techniques for this purpose. © 2013 Springer-Verlag Berlin Heidelberg.</t>
  </si>
  <si>
    <t>2-s2.0-84885013463</t>
  </si>
  <si>
    <t>Wang X., Xin Y., Xu Q.</t>
  </si>
  <si>
    <t>Template-based SPARQL query and visualization on knowledge graphs</t>
  </si>
  <si>
    <t>10829 LNCS</t>
  </si>
  <si>
    <t>10.1007/978-3-319-91455-8_17</t>
  </si>
  <si>
    <t>School of Computer Science and Technology, Tianjin University, Tianjin, China; Tianjin Key Laboratory of Cognitive Computing and Application, Tianjin, China</t>
  </si>
  <si>
    <t>With the popularity of Linked Open Data, a large amount of RDF data have been published and developed in the form of knowledge graphs, which can be publicly accessible via SPARQL endpoints. The efficiency of SPARQL querying on large-scale knowledge graphs has attracted increasing research efforts. In this paper, we propose a template-based query approach, which involves temporal, spatial, and domain-specific constraints to focus on certain resources of interest. Furthermore, query results which include a set of RDF triples are visualized in graph format to display entities and relationships in a user-friendly manner. We also analyze the visualized graph with ranking, partitioning, filtering, and statistics. Various template-based queries are designed and evaluated on the knowledge graph of DBpedia. It can be observed that template-based queries with temporal-spatial and domain-specific constraints can effectively facilitate users to obtain target answers by filtering out irrelevant information. © Springer International Publishing AG, part of Springer Nature 2018.</t>
  </si>
  <si>
    <t>SPARQL; Template query; Temporal-spatial; Visualization</t>
  </si>
  <si>
    <t>2-s2.0-85059032557</t>
  </si>
  <si>
    <t>McCrae J.P., Wood I., Hicks A.</t>
  </si>
  <si>
    <t>The colloquial WordNet: Extending Princeton WordNet with neologisms</t>
  </si>
  <si>
    <t>10318 LNAI</t>
  </si>
  <si>
    <t>10.1007/978-3-319-59888-8_17</t>
  </si>
  <si>
    <t>Insight Center for Data Analytics, National University of Ireland, Galway, Galway, Ireland; Department of Health Outcomes and Policy, University of Florida, Gainesville, United States</t>
  </si>
  <si>
    <t>Princeton WordNet is one of the most important resources for natural language processing, but has not been updated for over ten years and is not suitable for analyzing the fast moving language as used on social media. We propose an extension to WordNet, with new terms that have been found from Twitter and Reddit, and cover language usage that is emergent or vulgar. In addition to our methodology for extraction, we analyze new terms to provide information about how new words are entering the English language. Finally, we discuss publishing this resource both as linguistic linked open data and as part of the Global WordNet Association’s Interlingual Index. © Springer International Publishing AG 2017.</t>
  </si>
  <si>
    <t>Lexicography; Linked data; Neologisms; Slang; WordNet</t>
  </si>
  <si>
    <t>2-s2.0-85021200771</t>
  </si>
  <si>
    <t>Perez A., Larrinaga F., Curry E.</t>
  </si>
  <si>
    <t>The role of linked data and semantic-technologies for sustainability idea management</t>
  </si>
  <si>
    <t>8368 LNCS</t>
  </si>
  <si>
    <t>10.1007/978-3-319-05032-4_22</t>
  </si>
  <si>
    <t>Mondragon Unibertsitatea, Arrasate-Mondragon, Gipuzkoa, Spain; Digital Enterprise Research Institute, National University of Ireland, Galway, Ireland</t>
  </si>
  <si>
    <t>Idea Management Systems (IMS) manage the innovation life-cycle from the moment of invention until ideas are implemented in the market. During the life-cycle the IMS supports collaboration, allows idea enrichment with comments, contextual data, or connected to other relevant ideas. Semantic technologies can improve the knowledge management capabilities of IMSs allowing relevant information to be easily linked to ideas. Many Enterprises concerned with sustainability encourage employee's participation as a means to boost creative innovation within their Sustainability Initiatives. However little work has examined the role of an IMS within Sustainability. In this paper we analyse the impact of a semantic-enabled IMS within a sustainability innovation process. In particular, how ideas can be enriched with contextual Linked Open Data (LOD), especially Life-Cycle Assessment (LCA) data, to improve the understanding, implication and value of the idea from the sustainability perspective. © 2014 Springer International Publishing.</t>
  </si>
  <si>
    <t>Idea management systems; Life-cycle assessment; Linked data; Semantic web; Sustainability</t>
  </si>
  <si>
    <t>2-s2.0-84901659751</t>
  </si>
  <si>
    <t>Heller N., Rickman J., Weight C., Papanikolopoulos N.</t>
  </si>
  <si>
    <t>The role of publicly available data in MICCAI papers from 2014 to 2018</t>
  </si>
  <si>
    <t>11851 LNCS</t>
  </si>
  <si>
    <t>10.1007/978-3-030-33642-4_8</t>
  </si>
  <si>
    <t>University of Minnesota – Twin Cities, Minneapolis, United States</t>
  </si>
  <si>
    <t>Widely-used public benchmarks are of huge importance to computer vision and machine learning research, especially with the computational resources required to reproduce state of the art results quickly becoming untenable. In medical image computing, the wide variety of image modalities and problem formulations yields a huge task-space for benchmarks to cover, and thus the widespread adoption of standard benchmarks has been slow, and barriers to releasing medical data exacerbate this issue. In this paper, we examine the role that publicly available data has played in MICCAI papers from the past five years. We find that more than half of these papers are based on private data alone, although this proportion seems to be decreasing over time. Additionally, we observed that after controlling for open access publication and the release of code, papers based on public data were cited over 60% more per year than their private-data counterparts. Further, we found that more than 20% of papers using public data did not provide a citation to the dataset or associated manuscript, highlighting the “second-rate” status that data contributions often take compared to theoretical ones. We conclude by making recommendations for MICCAI policies which could help to better incentivise data sharing and move the field toward more efficient and reproducible science. © Springer Nature Switzerland AG 2019.</t>
  </si>
  <si>
    <t>2-s2.0-85076700777</t>
  </si>
  <si>
    <t>Charalabidis Y., Loukis E., Alexopoulos C., Lachana Z.</t>
  </si>
  <si>
    <t>The Three Generations of Electronic Government: From Service Provision to Open Data and to Policy Analytics</t>
  </si>
  <si>
    <t>10.1007/978-3-030-27325-5_1</t>
  </si>
  <si>
    <t>Department of Information and Communication Systems Engineering, University of the Aegean, Samos, 83200, Greece</t>
  </si>
  <si>
    <t>For long time research and practice in the area of Electronic Government (e-government) has been focusing on the use of information and communication technologies (ICT) for improving the efficiency government agencies’ internal operations, as well as transactions with citizens and firms. However, the increased needs and expectations of citizens, and the proliferation of ‘participatory democracy’ ideas, gave rise to a new generation of ICT exploitation by government for increasing and enhancing citizens’ participation. Furthermore, the increasing social problems and challenges that had to be addressed by government through appropriate public policies, such as the increasing inequalities and poverty, the aging society, the environmental degradation, and the rising number of ‘unpredictable’ events, such as the financial and economic crisis, give rise to the development of a new wave of e-government focusing on policy analytics for supporting the design of effective responses - public policies for these challenges. Therefore, evolutions in the needs of modern societies, in combination with technological evolutions, give rise to evolutions in e-government, and the emergence of new generations of it. This paper aims at the identification and better understanding of the main characteristics of the different e-Government generations, using an analytical framework based on two rounds of literature review. The results of the study provide insights on the main features of the three main e-government generations, regarding their main goals, obstacles, key methods and tools, and reveal the new emerging generation of e-Government 3.0 and its basic characteristics. Furthermore, within the first and to some extent the second e-Government generation there have been substantial advancements, which have created distinct sub-generations of them, revealed and analysed through extensive relevant growth/maturity stages research. © 2019, IFIP International Federation for Information Processing.</t>
  </si>
  <si>
    <t>(e-)government 1.0; (e-)government 2.0; (e-)government 3.0; e-Government generations; Electronic government</t>
  </si>
  <si>
    <t>2-s2.0-85077125846</t>
  </si>
  <si>
    <t>Hepp M.</t>
  </si>
  <si>
    <t>The web of data for e-commerce: Schema.org and GoodRelations for researchers and practitioners</t>
  </si>
  <si>
    <t>10.1007/978-3-319-19890-3_66</t>
  </si>
  <si>
    <t>E-Business &amp; Web Science Research Group, Universität der Bundeswehr München, Werner-Heisenberg-Weg 39, Neubiberg, 85577, Germany</t>
  </si>
  <si>
    <t>Schema.org is one of the main drivers for the adoption of Semantic Web principles by a broad number of organizations and individuals for real business needs. GoodRelations is a well-established conceptual model for representing e-commerce information, one of the few widely used OWL DL ontologies, and since 2012 the official e-commerce model of schema.org. In this tutorial, we will (1) give a comprehensive overview and hands-on training on the advanced conceptual structures of schema.org for e-commerce, including patterns for ownership and demand, (2) present the full tool chain for producing and consuming respective data, (3) explain the long-term vision of Linked Open Commerce, and (4) discuss advanced topics, like access control, identity and authentication (e.g. with WebID); micropayment services, and data management issues from the publisher and consumer perspective. We will also cover research opportunities resulting from the growing adoption and the respective amount of data in RDFa, Microdata, and JSON-LD syntaxes. © Springer International Publishing Switzerland 2015.</t>
  </si>
  <si>
    <t>E-Business; E-Commerce; GoodRelations; JSON-LD; Linked Open Data; Microdata; Ontologies; OWL; RDFa; Schema.org; Semantic Web</t>
  </si>
  <si>
    <t>2-s2.0-84937460052</t>
  </si>
  <si>
    <t>Waitelonis J., Plank M., Sack H.</t>
  </si>
  <si>
    <t>TIB|AV-Portal: Integrating automatically generated video annotations into the web of data</t>
  </si>
  <si>
    <t>9819 LNCS</t>
  </si>
  <si>
    <t>10.1007/978-3-319-43997-6_37</t>
  </si>
  <si>
    <t>Yovisto GmbH, August-Bebel-Str. 25-53, Potsdam, 14482, Germany; German National Library of Science and Technology, Welfengarten 1 B, Hannover, 30167, Germany; Hasso-Plattner-Intitute, Prof.-Dr.-Helmert-Str. 2-3, Potsdam, 14482, Germany</t>
  </si>
  <si>
    <t>The German National Library of Science and Technology (TIB) aims to promote the use and distribution of its collections. In this context TIB publishes metadata of scientific videos from the TIB|AV Portal as linked open data. Unlike other library metadata the TIB|AVPortal deploys automated metadata extraction and named entity linking to provide time-based semantic metadata. By publishing this metadata, TIB is offering a new service involving the provision of quarterly updated data in RDF format which can be reused by third parties. In this paper the strategy and the challenges regarding the linked open data service are introduced. © Springer International Publishing Switzerland 2016.</t>
  </si>
  <si>
    <t>2-s2.0-84984856959</t>
  </si>
  <si>
    <t>Abbas S., Ojo A.</t>
  </si>
  <si>
    <t>Towards a linked geospatial data infrastructure</t>
  </si>
  <si>
    <t>8061 LNCS</t>
  </si>
  <si>
    <t>10.1007/978-3-642-40160-2-16</t>
  </si>
  <si>
    <t>The pressure of opening access to public sector geospatial information traditionally managed within disparate spatial data infrastructures (SDI) is driven by a combination of factors. These factors include the adoption of open data programs and the need to integrate spatial data across sectors and levels of government for specific applications. Informed by the success of the Linked Open Data community, efforts to leverage Linked Data in enabling global access to spatial data currently managed within national and regional SDIs are emerging. However, these early efforts do not provide guidelines for implementing such Linked SDI nor articulate the socio-technical requirements for a successful Linked Geospatial Data strategy. By analyzing existing SDI architectures and emerging Linked SDI requirements, we develop Reference Architecture for building interoperable Linked SDIs. © 2013 Springer-Verlag Berlin Heidelberg.</t>
  </si>
  <si>
    <t>e-Government Infostructure; INSPIRE; Linked Geospatial Data; Spatial Data Infrastructure (SDI)</t>
  </si>
  <si>
    <t>2-s2.0-84886400680</t>
  </si>
  <si>
    <t>Keighren G., Aspinall D., Steel G.</t>
  </si>
  <si>
    <t>Towards a type system for security APIs</t>
  </si>
  <si>
    <t>5511 LNCS</t>
  </si>
  <si>
    <t>10.1007/978-3-642-03459-6_12</t>
  </si>
  <si>
    <t>Laboratory for Foundations of Computer Science, School of Informatics, University of Edinburgh Informatics Forum, 10 Crichton Street, Edinburgh EH8 9AB, United Kingdom; LSV, INRIA and CNRS and ENS de Cachan, 61, avenue du Président Wilson, 94235 CACHAN Cedex, France</t>
  </si>
  <si>
    <t>Security API analysis typically only considers a subset of an API's functions, with results bounded by the number of function calls. Furthermore, attacks involving partial leakage of sensitive information are usually not covered. Type-based static analysis has the potential to alleviate these shortcomings. To that end, we present a type system for secure information flow based upon the one of Volpano, Smith and Irvine [1], extended with types for cryptographic keys and ciphertext similar to those in Sumii and Pierce [2]. In contrast to some other type systems, the encryption and decryption of keys does not require special treatment. We show that a well-typed sequence of commands is non-interferent, based upon a definition of indistinguishability where, in certain circumstances, the adversary can distinguish between ciphertexts that correspond to encrypted public data. © 2009 Springer Berlin Heidelberg.</t>
  </si>
  <si>
    <t>2-s2.0-70349314673</t>
  </si>
  <si>
    <t>Bogatu A., Paton N.W., Fernandes A.A.A.</t>
  </si>
  <si>
    <t>Towards automatic data format transformations: Data wrangling at scale</t>
  </si>
  <si>
    <t>10365 LNCS</t>
  </si>
  <si>
    <t>10.1007/978-3-319-60795-5_4</t>
  </si>
  <si>
    <t>School of Computer Science, University of Manchester, Manchester, M13 9PL, United Kingdom</t>
  </si>
  <si>
    <t>Data wrangling is the process whereby data is cleaned and integrated for analysis. Data wrangling, even with tool support, is typically a labour intensive process. One aspect of data wrangling involves carrying out format transformations on attribute values, for example so that names or phone numbers are represented consistently. Recent research has developed techniques for synthesising format transformation programs from examples of the source and target representations. This is valuable, but still requires a user to provide suitable examples, something that may be challenging in applications in which there are huge data sets or numerous data sources. In this paper we investigate the automatic discovery of examples that can be used to synthesise format transformation programs. In particular, we propose an approach to identifying candidate data examples and validating the transformations that are synthesised from them. The approach is evaluated empirically using data sets from open government data. © Springer International Publishing AG 2017.</t>
  </si>
  <si>
    <t>Data wrangling; Format transformations; Program synthesis</t>
  </si>
  <si>
    <t>2-s2.0-85025174449</t>
  </si>
  <si>
    <t>López-De-Ipiña D., Emaldi M., Aguilera U., Pérez-Velasco J.</t>
  </si>
  <si>
    <t>Towards citizen co-created public service apps</t>
  </si>
  <si>
    <t>10070 LNCS</t>
  </si>
  <si>
    <t>10.1007/978-3-319-48799-1_51</t>
  </si>
  <si>
    <t>DeustoTech-Deusto Foundation, University of Deusto, Av. Universidades 24, Bilbao, 48007, Spain; TECNALIA, eServices, Madrid, Spain</t>
  </si>
  <si>
    <t>This paper describes the WeLive framework, a set of tools to enable co-created urban apps by means of bringing together Open Innovation, Open Data and Open Services paradigms. It proposes a more holistic involvement of stakeholders across service ideation, creation and exploitation. The WeLive co-creation process applied to three new urban apps in the city of Bilbao is described. The two-phase evaluation methodology designed and the evaluation results of pre-pilot sub-phase are also presented. As a result, an early user experience evaluation for WeLive has been obtained. © Springer International Publishing AG 2016.</t>
  </si>
  <si>
    <t>Open data; Open government; Open innovation; Open services</t>
  </si>
  <si>
    <t>2-s2.0-85009770864</t>
  </si>
  <si>
    <t>Towards continuous collaboration on civic tech projects: Use cases of a goal sharing system based on linked open data</t>
  </si>
  <si>
    <t>10.1007/978-3-319-22500-5_7</t>
  </si>
  <si>
    <t>Graduate School of Engineering, Nagoya Institute of Technology, Nagoya, Japan; School of Science, Aalto University, Espoo, Finland</t>
  </si>
  <si>
    <t>Civic hackathon is a participatory event for prototyping of innovative services through collaboration between citizens and engineers towards addressing social issues. Although continuous contributions are needed for improving the prototypes and for applying them to social issues, participants frequently stop contributions after the hackathon due to their day job. To address this problem, we applied our Web system, called GoalShare, which gathers linked open data (LOD) of hierarchical goals to address social issues, to civic hackathons held in the city of Nagoya in Japan. We compared goal structures between two situations. The results showed that goal structures input by team members themselves with enough instruction time were relatively detailed but varied widely among teams, and those input by a single GoalShare user with limited time remained at a simple overview level but had uniform level of detail. A more user-friendly interface usable without instruction is required for real-world situations. © Springer International Publishing Switzerland 2015.</t>
  </si>
  <si>
    <t>Civic tech; Hackathon; Linked open data; Open innovation; Public collaboration</t>
  </si>
  <si>
    <t>2-s2.0-84944790313</t>
  </si>
  <si>
    <t>Krummenacher R., Norton B., Marte A.</t>
  </si>
  <si>
    <t>Towards linked open services and processes</t>
  </si>
  <si>
    <t>6369 LNCS</t>
  </si>
  <si>
    <t>10.1007/978-3-642-15877-3_8</t>
  </si>
  <si>
    <t>Semantic Technology Institute, University of Innsbruck, Austria; Karlsruhe Institute Technology, Germany</t>
  </si>
  <si>
    <t>The combination of semantic technology and Web services in form of 'Semantic Web Services' has until now been oriented towards extension of the WS-stack with ontology-based descriptions. The same time, there is a strong movement away from this stack - for which the 'Web' part is little more than branding - towards RESTful services. The Linked Open Data initiative is a keen adopter of this approach and exposes many datasets via SPARQL endpoints and RESTful services. Our developing approach of 'Linked Open Services', whose current state is described in this paper, accommodates such Linked Data endpoints and general RESTful services alongside WS-stack-based services with descriptions based on RDF and SPARQL. This capitalises on the Linked Data Cloud and makes service description and comprehension more easy and direct to the growing Linked Data community. Along the way, we show how the existing link between service messaging and the semantic viewpoint, commonly called 'lifting and lowering', is usually unduly restricted to ontology-based classification and misses how the effect of a service contributes to the knowledge of its consumer. Our SPARQL-based approach helps also in the composition of services as knowledge-centric processes, and encourages the development and exposure of services that communicate RDF. © 2010 Springer-Verlag Berlin Heidelberg.</t>
  </si>
  <si>
    <t>2-s2.0-78049353782</t>
  </si>
  <si>
    <t>Nazarian D., Bassiliades N.</t>
  </si>
  <si>
    <t>Towards linking DBpedia’s bibliographic references to bibliographic repositories</t>
  </si>
  <si>
    <t>10697 LNCS</t>
  </si>
  <si>
    <t>10.1007/978-3-319-73805-5_13</t>
  </si>
  <si>
    <t>Department of Informatics, Aristotle University, Thessaloniki, Greece</t>
  </si>
  <si>
    <t>The widespread usage of semantic resources such as SPARQL endpoints and RDF data dumps by an ever growing number of users requires steps to be made in order to ensure the correctness of the provided data. DBpedia, a major node of the LOD cloud is a contributor of both types with its content deriving from Wikipedia. This paper presents our effort towards creating alternative links for the DBpedia’s bibliographic references motivated by the “DBpedia citations &amp; references challenge”. We present the procedure of the link creation by utilizing a Java library that we have developed, called BibLinkCreator, which extracts data from the DBpedia’s references RDF data dump provided during the competition, and other RDF data dumps (available for download or collected via APIs) relevant to bibliographic records, based on unique identifiers such as ISBN, and links citation URIs after matching identifiers and ensuring the similarity of other properties. © Springer International Publishing AG 2018.</t>
  </si>
  <si>
    <t>Link discovery; Linked open data; Linking bibliographic references; Semantic web</t>
  </si>
  <si>
    <t>2-s2.0-85045339320</t>
  </si>
  <si>
    <t>Transparency dimensions of big and open linked data: Transparency as being synonymous with accountability and openness</t>
  </si>
  <si>
    <t>10.1007/978-3-319-25013-7_19</t>
  </si>
  <si>
    <t>Although one of the main reasons to open data by governments is to create a transparent government, many initiatives fail to deliver transparency. Making data available does not automatically yield up transparency. Furthermore transparency is an ill-defined concept and understood in different ways. Added on this puzzle, Big Data Analytics are becoming reality in governments and on society due the quantity of open data available and the evolution of techniques and instruments used to analyze data. This paper develops a Big and Open Linked Data (BOLD) Framework identifying categories, dimensions and sub-dimensions that influence transparency. Our framework conceptualizes transparency as a process of data disclosure and usage. Transparency is based on the two major synonymous concept used on literature, namely accountability and openness. Accountability means revealing important details for transparency to control governments financially and operationally, whereas openness reveals details of what, how and why politics took the decision, without revealing important parts of the political game inside government such in military and nuclear area. © IFIP International Federation for Information Processing 2015.</t>
  </si>
  <si>
    <t>Accountability; Big and Open Linked Data (BOLD); Evaluation; Openness; Transparency</t>
  </si>
  <si>
    <t>2-s2.0-84951829555</t>
  </si>
  <si>
    <t>Bühmann L., Lehmann J.</t>
  </si>
  <si>
    <t>Universal OWL axiom enrichment for large knowledge bases</t>
  </si>
  <si>
    <t>7603 LNAI</t>
  </si>
  <si>
    <t>10.1007/978-3-642-33876-2_8</t>
  </si>
  <si>
    <t>Universität Leipzig, Institut für Informatik, AKSW, Postfach 100920, D-04009 Leipzig, Germany</t>
  </si>
  <si>
    <t>The Semantic Web has seen a rise in the availability and usage of knowledge bases over the past years, in particular in the Linked Open Data initiative. Despite this growth, there is still a lack of knowledge bases that consist of high quality schema information and instance data adhering to this schema. Several knowledge bases only consist of schema information, while others are, to a large extent, a mere collection of facts without a clear structure. The combination of rich schema and instance data would allow powerful reasoning, consistency checking, and improved querying possibilities as well as provide more generic ways to interact with the underlying data. In this article, we present a light-weight method to enrich knowledge bases accessible via SPARQL endpoints with almost all types of OWL 2 axioms. This allows to semi-automatically create schemata, which we evaluate and discuss using DBpedia. © 2012 Springer-Verlag.</t>
  </si>
  <si>
    <t>2-s2.0-84867663892</t>
  </si>
  <si>
    <t>Ponsard C., Snoeck V.</t>
  </si>
  <si>
    <t>Unlocking physical world accessibility through ICT: A SWOT analysis</t>
  </si>
  <si>
    <t>8548 LNCS</t>
  </si>
  <si>
    <t>10.1007/978-3-319-08599-9_21</t>
  </si>
  <si>
    <t>CETIC Research Center, Charleroi, Belgium; GAMAH Association for Better Accessibility, Namur, Belgium</t>
  </si>
  <si>
    <t>Despite progress in awareness and increasing electronic availability of accessibility information, getting a clear picture of physical accessibility of an infrastructure or journey remains an uncertain task. Over the past few years, a number of emerging technologies have gained maturity and adoption. Some examples are smartphones, open data, social networks, and routing engines. They are also triggering societal shifts about the way people interact together through technology. The purpose of this paper is to analyse how these technologies can positively or negatively impact the evolution of physical accessibility by using a SWOT (Strengths-Weaknesses-Opportunities-Threats) approach. © 2014 Springer International Publishing.</t>
  </si>
  <si>
    <t>2-s2.0-84904180278</t>
  </si>
  <si>
    <t>Martinez-Uribe L., MacDonald S.</t>
  </si>
  <si>
    <t>User engagement in research data curation</t>
  </si>
  <si>
    <t>5714 LNCS</t>
  </si>
  <si>
    <t>10.1007/978-3-642-04346-8_30</t>
  </si>
  <si>
    <t>University of Oxford, e-Research Centre, 7 Keble Road, Oxford OX1 3QG, United Kingdom; University of Edinburgh, EDINA, 160 Causewayside, Edinburgh, EH9 1PR, United Kingdom</t>
  </si>
  <si>
    <t>In recent years information systems such as digital repositories, built to support research practice, have struggled to encourage participation partly due to inadequate analysis of the requirements of the user communities. This paper argues that engagement of users in research data curation through an understanding of their processes, constraints and culture is a key component in the development of the data repositories that will ultimately serve them. In order to maximize the effectiveness of such technologies curation activities need to start early in the research lifecycle and therefore strong links with researchers are necessary. Moreover, this paper promotes the adoption of a pragmatic approach with the result that the use of open data as a mechanism to engage researchers may not be appropriate for all disciplinary research environments. © 2009 Springer.</t>
  </si>
  <si>
    <t>Digital curation; Digital repository services; Open data; Research data management; User engagement</t>
  </si>
  <si>
    <t>2-s2.0-77952027075</t>
  </si>
  <si>
    <t>Kozu R., Kawamura T., Egami S., Sei Y., Tahara Y., Ohsuga A.</t>
  </si>
  <si>
    <t>User participatory construction of open hazard data for preventing bicycle accidents</t>
  </si>
  <si>
    <t>10.1007/978-3-319-70682-5_20</t>
  </si>
  <si>
    <t>Graduate School of Informatics and Engineering, The University of Electro-Communications, Tokyo, Japan</t>
  </si>
  <si>
    <t>Recently, bicycle-related accidents, e.g., collision accidents at intersection increase and account for approximately 20% of all traffic accidents in Japan; thus, it is regarded as one of the serious social problems. However, the Traffic Accident Occurrence Map released by the Japanese Metropolitan Police Department is currently based on accident information records, and thus there are a number of near-miss events, which are overlooked in the map but will be useful for preventing the possible accidents. Therefore, we detect locations with high possibility of bicycle accidents using user participatory sensing and offer them drivers and government officials as Open Hazard Data (OHD) to prevent future bicycle accident. This paper uses smartphone sensors to obtain data for acceleration, location, and handle rotation information. Then, by classifying those data with convolutional neural networks, it was confirmed that the locations, where sudden braking occurred can be detected with an accuracy of 80%. In addition, we defined an RDF model for OHD that is currently publicly available. In future, we plan to develop applications using OHD, e.g., notifying alerts when users are approaching locations where near-miss events have occurred. © 2017, Springer International Publishing AG.</t>
  </si>
  <si>
    <t>Bicycle accident; Deep learning; Open data; Participatory sensing</t>
  </si>
  <si>
    <t>2-s2.0-85033796596</t>
  </si>
  <si>
    <t>Carbone R., Fortunato G., Pace G., Pastore E., Pietragalla L., Postiglione L., Scorza F.</t>
  </si>
  <si>
    <t>Using open data and open tools in defining strategies for the enhancement of basilicata region</t>
  </si>
  <si>
    <t>10964 LNCS</t>
  </si>
  <si>
    <t>10.1007/978-3-319-95174-4_55</t>
  </si>
  <si>
    <t>School of Engineering, University of Basilicata, Viale dell’ Ateneo Lucano 10, Potenza, 85100, Italy; Postgraduate School of Smart Basilicata Project, Educational Objective Three (OF3) “Smart Mobility and Urban Services”, University of Basilicata, Viale dell’ Ateneo Lucano 10, Potenza, 85100, Italy</t>
  </si>
  <si>
    <t>Open data availability, participation and knowledge sharing are becoming increasingly important in planning processes aimed at protecting and enhancing the territory. This paper presents an application of Volunteered Geographic Information (VGI) for the creation of an open database for the enhancement of Basilicata region territory. The work was carried out during the Smart Basilicata training project and led to the definition of a map of the services of the regional territory, starting from open source tools and data available online and processed through geographic information systems. © Springer International Publishing AG, part of Springer Nature 2018.</t>
  </si>
  <si>
    <t>Citizens as sensors; Governance; Open data; Smart city; Smart communities; Urban planning; Volunteered Geographic Information</t>
  </si>
  <si>
    <t>2-s2.0-85050000298</t>
  </si>
  <si>
    <t>Tapia-McClung R.</t>
  </si>
  <si>
    <t>Volunteered geographic information, open data, and citizen participation: A review for post-seismic events reconstruction in Mexico</t>
  </si>
  <si>
    <t>10963 LNCS</t>
  </si>
  <si>
    <t>10.1007/978-3-319-95171-3_56</t>
  </si>
  <si>
    <t>Centro de Investigación en Ciencias de Información Geoespacial, Contoy 137, Col. Lomas de Padierna, Tlalpan, CDMX, 14240, Mexico</t>
  </si>
  <si>
    <t>This work in progress presents the initial idea to support the creation of an online platform that includes and is updated with citizen and volunteer-generated data together with verified data from official sources. Its goal is to help society and government deal with situations when facing an emergency such as the one that occurred in Mexico City on September 19, 2017, after a 7.1-degree earthquake hit the city, causing death, injuries, and damage throughout the city’s infrastructure. This proposal draws inspiration from previous experiences in crowdmapping exercises and from the fact that volunteer citizens acted as first respondents on the ground, collected and published in-situ data to social networks and online repositories, verified these crowdsourced data, and put together online portals to broadcast this information to other citizens to make the best decisions as fast as possible in order to direct rescue efforts, people, resources, food, etc., but unfortunately most of these citizen efforts quickly faded away and are no longer operational. Hopefully, in the long run, a more robust platform that brings together different volunteer citizen efforts and governmental points of view will prove useful and effective for disaster emergency management in the city and the country. © Springer International Publishing AG, part of Springer Nature 2018.</t>
  </si>
  <si>
    <t>Citizen sensors; Earthquake; Social and natural problems; Volunteer geographic information</t>
  </si>
  <si>
    <t>2-s2.0-85049989262</t>
  </si>
  <si>
    <t>D'Aquin M., Zablith F., Motta E.</t>
  </si>
  <si>
    <t>WayOU - Linked data-based social location tracking in a large, distributed organisation</t>
  </si>
  <si>
    <t>6643 LNCS</t>
  </si>
  <si>
    <t>10.1007/978-3-642-21064-8_35</t>
  </si>
  <si>
    <t>Knowledge Media Institute, Open University, Milton Keynes, United Kingdom</t>
  </si>
  <si>
    <t>While the publication of linked open data has gained momentum in large organisations, the way for users of these organisations to engage with these data is still unclear. Here, we demonstrate a mobile application called wayOU (where are you at the Open University) which relies on the data published by The Open University (under data.open.ac.uk) to provide social, location-based services to its students and members of staff. An interesting aspect of this application is that, not only it consumes linked data produced by the University from various repositories, but it also contributes to it by creating new connections between people, places and other types of resources. © 2011 Springer-Verlag Berlin Heidelberg.</t>
  </si>
  <si>
    <t>2-s2.0-79960045907</t>
  </si>
  <si>
    <t>Doyle C., Luczak-Roesch M., Mittal A.</t>
  </si>
  <si>
    <t>We Need the Open Artefact: Design Science as a Pathway to Open Science in Information Systems Research</t>
  </si>
  <si>
    <t>11491 LNCS</t>
  </si>
  <si>
    <t>10.1007/978-3-030-19504-5_4</t>
  </si>
  <si>
    <t>Design science research (DSR) is facing some significant challenges such as how to make the knowledge and artefacts we create more accessible; exclusion from competitive funding schemes that require open practices; and a potential reproducibility crisis if scholars do not have access to everything needed to repeat past research. To help tackle these challenges we suggest that the community should strongly engage with open science, which has been growing in prominence in other fields in recent years. A review of current DSR literature suggests that researchers have not yet discussed how open science practices can be adopted within the field. Thus, we propose how the concepts of open science, namely open access, open data, open source, and open peer review, can be mapped to a DSR process model. Further, we identify an emerging concept, the open artefact, which provides an opportunity to make artefacts more accessible to practice and scholars. The aim of this paper is to stimulate a discussion amongst researchers about these open science practices in DSR, and whether it is a necessary step forward to keep the pace of the changing academic environment. © 2019, Springer Nature Switzerland AG.</t>
  </si>
  <si>
    <t>Design science research; DSR process model; Open access; Open artefact; Open data; Open peer review; Open science; Open source</t>
  </si>
  <si>
    <t>2-s2.0-85066027792</t>
  </si>
  <si>
    <t>Bossi S., Visconti A.</t>
  </si>
  <si>
    <t>What users should know about full disk encryption based on LUKS</t>
  </si>
  <si>
    <t>10.1007/978-3-319-26823-1_16</t>
  </si>
  <si>
    <t>Department of Computer Science, Università Degli Studi di Milano, Milan, Italy</t>
  </si>
  <si>
    <t>Mobile devices, laptops, and USB memory usually store large amounts of sensitive information frequently unprotected. Unauthorized access to or release of such information could reveal business secrets, users habits, non-public data or anything else. Full Disk Encryption (FDE) solutions might help users to protect sensitive data in the event that devices are lost or stolen. In this paper we focus on the security of Linux Unified Key Setup (LUKS) specifications, the most common FDE solution implemented in Linux based operating systems. In particular, we analyze the key management process used to compute and store the encryption key, and the solution adopted to mitigate the problem of brute force attacks based on weak user passwords. Our testing activities show that unwitting users can significantly reduce the security of a LUKS implementation by setting specific hash functions and aggressive power management options. © Springer International Publishing Switzerland 2015.</t>
  </si>
  <si>
    <t>Full disk encryption; Hash functions; HMAC; LUKS; PBKDF2; Power management options</t>
  </si>
  <si>
    <t>2-s2.0-84952668257</t>
  </si>
  <si>
    <t>Mills R., De Paoli S., Diplaris S., Gkatziaki V., Papadopoulos S., Prasad S.R., McCutchen E., Kapadia V., Hirche P.</t>
  </si>
  <si>
    <t>Wikirate.Org -leveraging collective awareness to understand companies’ environmental, social and governance performance</t>
  </si>
  <si>
    <t>10.1007/978-3-319-45982-0_7</t>
  </si>
  <si>
    <t>Department of Psychology, Cambridge University, Cambridge, United Kingdom; Abertay University, Dundee, United Kingdom; CERTH-ITI, Thessaloniki, Greece; Decko Commons e.V, Berlin, Germany; WikiRate e.V, Berlin, Germany</t>
  </si>
  <si>
    <t>WikiRate is a Collective Awareness Platform for Sustainability and Social Innovation (CAPS) project with the aim of “crowdsourcing better companies” through analysis of their Environmental Social and Governance (ESG) performance. Research to inform the design of the platform involved surveying the current corporate ESG information landscape, and identifying ways in which an open approach and peer production ethos could be effectively mobilised to improve this landscape’s fertility. The key requirement identified is for an open public repository of data tracking companies’ ESG performance. Corporate Social Responsibility reporting is conducted in public, but there are barriers to accessing the information in a standardised analysable format. Analyses of and ratings built upon this data can exert power over companies’ behaviour in certain circumstances, but the public at large have no access to the data or the most influential ratings that utilise it. WikiRate aims to build an open repository for this data along with tools for analysis, to increase public demand for the data, allow a broader range of stakeholders to participate in its interpretation, and in turn drive companies to behave in a more ethical manner. This paper describes the quantitative Metrics system that has been designed to meet those objectives and some early examples of its use. © Springer International Publishing AG 2016.</t>
  </si>
  <si>
    <t>Collective Awareness; Corporate Social Responsibility; Crowdsourcing; Open data; Peer production; Sustainability</t>
  </si>
  <si>
    <t>2-s2.0-84986227385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</si>
</sst>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
    <border>
      <left/>
      <right/>
      <top/>
      <bottom/>
      <diagonal/>
    </border>
  </borders>
  <cellStyleXfs count="1">
    <xf numFmtId="0" fontId="0" fillId="0" borderId="0"/>
  </cellStyleXfs>
  <cellXfs count="4">
    <xf numFmtId="0" fontId="0" fillId="0" borderId="0" xfId="0"/>
    <xf numFmtId="16" fontId="0" fillId="0" borderId="0" xfId="0" applyNumberFormat="1"/>
    <xf numFmtId="49" fontId="0" fillId="0" borderId="0" xfId="0" applyNumberFormat="1"/>
    <xf numFmtId="0" fontId="0" fillId="2"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42759-B0C7-4E93-8F7F-5E853873D270}">
  <dimension ref="A1:V1277"/>
  <sheetViews>
    <sheetView tabSelected="1" zoomScale="80" zoomScaleNormal="80" workbookViewId="0">
      <pane ySplit="1" topLeftCell="A83" activePane="bottomLeft" state="frozen"/>
      <selection pane="bottomLeft" activeCell="A91" sqref="A91"/>
    </sheetView>
  </sheetViews>
  <sheetFormatPr defaultRowHeight="14.4" x14ac:dyDescent="0.3"/>
  <cols>
    <col min="1" max="1" width="32.109375" bestFit="1" customWidth="1"/>
    <col min="3" max="3" width="13.77734375" customWidth="1"/>
    <col min="4" max="4" width="19.88671875" customWidth="1"/>
  </cols>
  <sheetData>
    <row r="1" spans="1:22" x14ac:dyDescent="0.3">
      <c r="A1" t="s">
        <v>0</v>
      </c>
      <c r="B1" t="s">
        <v>1</v>
      </c>
      <c r="C1" t="s">
        <v>4</v>
      </c>
      <c r="D1" t="s">
        <v>15</v>
      </c>
      <c r="E1" t="s">
        <v>2</v>
      </c>
      <c r="F1" t="s">
        <v>3</v>
      </c>
      <c r="G1" t="s">
        <v>5</v>
      </c>
      <c r="H1" t="s">
        <v>6</v>
      </c>
      <c r="I1" t="s">
        <v>7</v>
      </c>
      <c r="J1" t="s">
        <v>8</v>
      </c>
      <c r="K1" t="s">
        <v>9</v>
      </c>
      <c r="L1" t="s">
        <v>10</v>
      </c>
      <c r="M1" t="s">
        <v>11</v>
      </c>
      <c r="N1" t="s">
        <v>12</v>
      </c>
      <c r="O1" t="s">
        <v>13</v>
      </c>
      <c r="P1" t="s">
        <v>14</v>
      </c>
      <c r="Q1" t="s">
        <v>16</v>
      </c>
      <c r="R1" t="s">
        <v>17</v>
      </c>
      <c r="S1" t="s">
        <v>18</v>
      </c>
      <c r="T1" t="s">
        <v>19</v>
      </c>
      <c r="U1" t="s">
        <v>20</v>
      </c>
      <c r="V1" t="s">
        <v>21</v>
      </c>
    </row>
    <row r="2" spans="1:22" x14ac:dyDescent="0.3">
      <c r="B2" t="s">
        <v>22</v>
      </c>
      <c r="C2" t="s">
        <v>36</v>
      </c>
      <c r="D2" t="s">
        <v>39</v>
      </c>
      <c r="E2">
        <v>546</v>
      </c>
      <c r="F2" t="s">
        <v>35</v>
      </c>
      <c r="G2">
        <v>2016</v>
      </c>
      <c r="H2" t="s">
        <v>25</v>
      </c>
      <c r="I2" t="s">
        <v>26</v>
      </c>
      <c r="L2">
        <v>276</v>
      </c>
      <c r="M2">
        <v>286</v>
      </c>
      <c r="N2">
        <v>4</v>
      </c>
      <c r="O2" t="s">
        <v>37</v>
      </c>
      <c r="P2" t="s">
        <v>38</v>
      </c>
      <c r="Q2" t="s">
        <v>40</v>
      </c>
      <c r="R2" t="s">
        <v>31</v>
      </c>
      <c r="S2" t="s">
        <v>32</v>
      </c>
      <c r="U2" t="s">
        <v>33</v>
      </c>
      <c r="V2" t="s">
        <v>41</v>
      </c>
    </row>
    <row r="3" spans="1:22" x14ac:dyDescent="0.3">
      <c r="B3" t="s">
        <v>22</v>
      </c>
      <c r="C3" t="s">
        <v>43</v>
      </c>
      <c r="D3" t="s">
        <v>47</v>
      </c>
      <c r="E3">
        <v>235</v>
      </c>
      <c r="F3" t="s">
        <v>42</v>
      </c>
      <c r="G3">
        <v>2017</v>
      </c>
      <c r="H3" t="s">
        <v>44</v>
      </c>
      <c r="I3">
        <v>118</v>
      </c>
      <c r="J3" s="1">
        <v>43654</v>
      </c>
      <c r="L3">
        <v>420</v>
      </c>
      <c r="M3">
        <v>432</v>
      </c>
      <c r="N3">
        <v>2</v>
      </c>
      <c r="O3" t="s">
        <v>45</v>
      </c>
      <c r="P3" t="s">
        <v>46</v>
      </c>
      <c r="Q3" t="s">
        <v>48</v>
      </c>
      <c r="R3" t="s">
        <v>31</v>
      </c>
      <c r="S3" t="s">
        <v>49</v>
      </c>
      <c r="U3" t="s">
        <v>33</v>
      </c>
      <c r="V3" t="s">
        <v>50</v>
      </c>
    </row>
    <row r="4" spans="1:22" x14ac:dyDescent="0.3">
      <c r="B4" t="s">
        <v>22</v>
      </c>
      <c r="C4" t="s">
        <v>256</v>
      </c>
      <c r="D4" t="s">
        <v>259</v>
      </c>
      <c r="E4">
        <v>745</v>
      </c>
      <c r="F4" t="s">
        <v>255</v>
      </c>
      <c r="G4">
        <v>2015</v>
      </c>
      <c r="H4" t="s">
        <v>141</v>
      </c>
      <c r="I4">
        <v>32</v>
      </c>
      <c r="J4">
        <v>4</v>
      </c>
      <c r="L4">
        <v>429</v>
      </c>
      <c r="M4">
        <v>440</v>
      </c>
      <c r="N4">
        <v>65</v>
      </c>
      <c r="O4" t="s">
        <v>257</v>
      </c>
      <c r="P4" t="s">
        <v>258</v>
      </c>
      <c r="Q4" t="s">
        <v>260</v>
      </c>
      <c r="R4" t="s">
        <v>31</v>
      </c>
      <c r="S4" t="s">
        <v>49</v>
      </c>
      <c r="T4" t="s">
        <v>130</v>
      </c>
      <c r="U4" t="s">
        <v>33</v>
      </c>
      <c r="V4" t="s">
        <v>261</v>
      </c>
    </row>
    <row r="5" spans="1:22" x14ac:dyDescent="0.3">
      <c r="B5" t="s">
        <v>22</v>
      </c>
      <c r="C5" t="s">
        <v>263</v>
      </c>
      <c r="D5" t="s">
        <v>267</v>
      </c>
      <c r="E5">
        <v>1010</v>
      </c>
      <c r="F5" t="s">
        <v>262</v>
      </c>
      <c r="G5">
        <v>2014</v>
      </c>
      <c r="H5" t="s">
        <v>25</v>
      </c>
      <c r="I5" t="s">
        <v>264</v>
      </c>
      <c r="L5">
        <v>361</v>
      </c>
      <c r="M5">
        <v>364</v>
      </c>
      <c r="N5">
        <v>7</v>
      </c>
      <c r="O5" t="s">
        <v>265</v>
      </c>
      <c r="P5" t="s">
        <v>266</v>
      </c>
      <c r="Q5" t="s">
        <v>268</v>
      </c>
      <c r="R5" t="s">
        <v>31</v>
      </c>
      <c r="S5" t="s">
        <v>32</v>
      </c>
      <c r="U5" t="s">
        <v>33</v>
      </c>
      <c r="V5" t="s">
        <v>269</v>
      </c>
    </row>
    <row r="6" spans="1:22" x14ac:dyDescent="0.3">
      <c r="B6" t="s">
        <v>22</v>
      </c>
      <c r="C6" t="s">
        <v>278</v>
      </c>
      <c r="D6" t="s">
        <v>282</v>
      </c>
      <c r="E6">
        <v>1721</v>
      </c>
      <c r="F6" t="s">
        <v>155</v>
      </c>
      <c r="G6">
        <v>2018</v>
      </c>
      <c r="H6" t="s">
        <v>279</v>
      </c>
      <c r="I6">
        <v>70</v>
      </c>
      <c r="J6">
        <v>5</v>
      </c>
      <c r="L6">
        <v>518</v>
      </c>
      <c r="M6">
        <v>537</v>
      </c>
      <c r="N6">
        <v>2</v>
      </c>
      <c r="O6" t="s">
        <v>280</v>
      </c>
      <c r="P6" t="s">
        <v>281</v>
      </c>
      <c r="Q6" t="s">
        <v>283</v>
      </c>
      <c r="R6" t="s">
        <v>31</v>
      </c>
      <c r="S6" t="s">
        <v>49</v>
      </c>
      <c r="U6" t="s">
        <v>33</v>
      </c>
      <c r="V6" t="s">
        <v>284</v>
      </c>
    </row>
    <row r="7" spans="1:22" x14ac:dyDescent="0.3">
      <c r="B7" t="s">
        <v>22</v>
      </c>
      <c r="C7" t="s">
        <v>369</v>
      </c>
      <c r="D7" t="s">
        <v>373</v>
      </c>
      <c r="E7">
        <v>564</v>
      </c>
      <c r="F7" t="s">
        <v>368</v>
      </c>
      <c r="G7">
        <v>2016</v>
      </c>
      <c r="H7" t="s">
        <v>370</v>
      </c>
      <c r="I7">
        <v>27</v>
      </c>
      <c r="L7">
        <v>108</v>
      </c>
      <c r="M7">
        <v>118</v>
      </c>
      <c r="N7">
        <v>21</v>
      </c>
      <c r="O7" t="s">
        <v>371</v>
      </c>
      <c r="P7" t="s">
        <v>372</v>
      </c>
      <c r="Q7" t="s">
        <v>374</v>
      </c>
      <c r="R7" t="s">
        <v>31</v>
      </c>
      <c r="S7" t="s">
        <v>32</v>
      </c>
      <c r="U7" t="s">
        <v>33</v>
      </c>
      <c r="V7" t="s">
        <v>375</v>
      </c>
    </row>
    <row r="8" spans="1:22" x14ac:dyDescent="0.3">
      <c r="B8" t="s">
        <v>22</v>
      </c>
      <c r="C8" t="s">
        <v>449</v>
      </c>
      <c r="D8" t="s">
        <v>453</v>
      </c>
      <c r="E8">
        <v>2627</v>
      </c>
      <c r="F8" t="s">
        <v>448</v>
      </c>
      <c r="G8">
        <v>2018</v>
      </c>
      <c r="H8" t="s">
        <v>450</v>
      </c>
      <c r="I8">
        <v>23</v>
      </c>
      <c r="J8">
        <v>3</v>
      </c>
      <c r="K8" s="2"/>
      <c r="L8">
        <v>249</v>
      </c>
      <c r="M8">
        <v>265</v>
      </c>
      <c r="N8">
        <v>1</v>
      </c>
      <c r="O8" t="s">
        <v>451</v>
      </c>
      <c r="P8" t="s">
        <v>452</v>
      </c>
      <c r="Q8" t="s">
        <v>454</v>
      </c>
      <c r="R8" t="s">
        <v>31</v>
      </c>
      <c r="S8" t="s">
        <v>49</v>
      </c>
      <c r="T8" t="s">
        <v>455</v>
      </c>
      <c r="U8" t="s">
        <v>68</v>
      </c>
      <c r="V8" t="s">
        <v>456</v>
      </c>
    </row>
    <row r="9" spans="1:22" x14ac:dyDescent="0.3">
      <c r="B9" t="s">
        <v>22</v>
      </c>
      <c r="C9" t="s">
        <v>458</v>
      </c>
      <c r="D9" t="s">
        <v>462</v>
      </c>
      <c r="E9">
        <v>5278</v>
      </c>
      <c r="F9" t="s">
        <v>457</v>
      </c>
      <c r="G9">
        <v>2014</v>
      </c>
      <c r="H9" t="s">
        <v>459</v>
      </c>
      <c r="I9">
        <v>6</v>
      </c>
      <c r="J9">
        <v>3</v>
      </c>
      <c r="K9" s="2"/>
      <c r="L9">
        <v>217</v>
      </c>
      <c r="M9">
        <v>240</v>
      </c>
      <c r="N9">
        <v>29</v>
      </c>
      <c r="O9" t="s">
        <v>460</v>
      </c>
      <c r="P9" t="s">
        <v>461</v>
      </c>
      <c r="Q9" t="s">
        <v>463</v>
      </c>
      <c r="R9" t="s">
        <v>31</v>
      </c>
      <c r="S9" t="s">
        <v>49</v>
      </c>
      <c r="U9" t="s">
        <v>68</v>
      </c>
      <c r="V9" t="s">
        <v>464</v>
      </c>
    </row>
    <row r="10" spans="1:22" x14ac:dyDescent="0.3">
      <c r="B10" t="s">
        <v>22</v>
      </c>
      <c r="C10" t="s">
        <v>466</v>
      </c>
      <c r="D10" t="s">
        <v>470</v>
      </c>
      <c r="E10">
        <v>1922</v>
      </c>
      <c r="F10" t="s">
        <v>465</v>
      </c>
      <c r="G10">
        <v>2018</v>
      </c>
      <c r="H10" t="s">
        <v>467</v>
      </c>
      <c r="I10">
        <v>46</v>
      </c>
      <c r="J10">
        <v>1</v>
      </c>
      <c r="L10">
        <v>67</v>
      </c>
      <c r="M10">
        <v>75</v>
      </c>
      <c r="N10">
        <v>1</v>
      </c>
      <c r="O10" t="s">
        <v>468</v>
      </c>
      <c r="P10" t="s">
        <v>469</v>
      </c>
      <c r="Q10" t="s">
        <v>471</v>
      </c>
      <c r="R10" t="s">
        <v>31</v>
      </c>
      <c r="S10" t="s">
        <v>49</v>
      </c>
      <c r="U10" t="s">
        <v>33</v>
      </c>
      <c r="V10" t="s">
        <v>472</v>
      </c>
    </row>
    <row r="11" spans="1:22" x14ac:dyDescent="0.3">
      <c r="B11" t="s">
        <v>22</v>
      </c>
      <c r="C11" t="s">
        <v>489</v>
      </c>
      <c r="D11" t="s">
        <v>493</v>
      </c>
      <c r="E11">
        <v>1418</v>
      </c>
      <c r="F11" t="s">
        <v>488</v>
      </c>
      <c r="G11">
        <v>2012</v>
      </c>
      <c r="H11" t="s">
        <v>490</v>
      </c>
      <c r="I11">
        <v>29</v>
      </c>
      <c r="J11">
        <v>4</v>
      </c>
      <c r="L11">
        <v>258</v>
      </c>
      <c r="M11">
        <v>268</v>
      </c>
      <c r="N11">
        <v>553</v>
      </c>
      <c r="O11" t="s">
        <v>491</v>
      </c>
      <c r="P11" t="s">
        <v>492</v>
      </c>
      <c r="Q11" t="s">
        <v>494</v>
      </c>
      <c r="R11" t="s">
        <v>31</v>
      </c>
      <c r="S11" t="s">
        <v>49</v>
      </c>
      <c r="U11" t="s">
        <v>33</v>
      </c>
      <c r="V11" t="s">
        <v>495</v>
      </c>
    </row>
    <row r="12" spans="1:22" x14ac:dyDescent="0.3">
      <c r="B12" t="s">
        <v>22</v>
      </c>
      <c r="C12" t="s">
        <v>498</v>
      </c>
      <c r="D12" t="s">
        <v>501</v>
      </c>
      <c r="E12">
        <v>1089</v>
      </c>
      <c r="F12" t="s">
        <v>497</v>
      </c>
      <c r="G12">
        <v>2014</v>
      </c>
      <c r="H12" t="s">
        <v>499</v>
      </c>
      <c r="N12">
        <v>12</v>
      </c>
      <c r="P12" t="s">
        <v>500</v>
      </c>
      <c r="Q12" t="s">
        <v>502</v>
      </c>
      <c r="R12" t="s">
        <v>31</v>
      </c>
      <c r="S12" t="s">
        <v>32</v>
      </c>
      <c r="U12" t="s">
        <v>33</v>
      </c>
      <c r="V12" t="s">
        <v>503</v>
      </c>
    </row>
    <row r="13" spans="1:22" x14ac:dyDescent="0.3">
      <c r="B13" t="s">
        <v>22</v>
      </c>
      <c r="C13" t="s">
        <v>528</v>
      </c>
      <c r="D13" t="s">
        <v>531</v>
      </c>
      <c r="E13">
        <v>1125</v>
      </c>
      <c r="F13" t="s">
        <v>527</v>
      </c>
      <c r="G13">
        <v>2014</v>
      </c>
      <c r="H13" t="s">
        <v>522</v>
      </c>
      <c r="I13">
        <v>6</v>
      </c>
      <c r="J13">
        <v>4</v>
      </c>
      <c r="L13">
        <v>418</v>
      </c>
      <c r="M13">
        <v>444</v>
      </c>
      <c r="N13">
        <v>12</v>
      </c>
      <c r="O13" t="s">
        <v>529</v>
      </c>
      <c r="P13" t="s">
        <v>530</v>
      </c>
      <c r="Q13" t="s">
        <v>532</v>
      </c>
      <c r="R13" t="s">
        <v>31</v>
      </c>
      <c r="S13" t="s">
        <v>49</v>
      </c>
      <c r="U13" t="s">
        <v>33</v>
      </c>
      <c r="V13" t="s">
        <v>533</v>
      </c>
    </row>
    <row r="14" spans="1:22" x14ac:dyDescent="0.3">
      <c r="B14" t="s">
        <v>22</v>
      </c>
      <c r="C14" t="s">
        <v>592</v>
      </c>
      <c r="D14" t="s">
        <v>595</v>
      </c>
      <c r="E14">
        <v>206</v>
      </c>
      <c r="F14" t="s">
        <v>591</v>
      </c>
      <c r="G14">
        <v>2017</v>
      </c>
      <c r="H14" t="s">
        <v>370</v>
      </c>
      <c r="L14">
        <v>835</v>
      </c>
      <c r="M14">
        <v>846</v>
      </c>
      <c r="N14">
        <v>3</v>
      </c>
      <c r="O14" t="s">
        <v>593</v>
      </c>
      <c r="P14" t="s">
        <v>594</v>
      </c>
      <c r="Q14" t="s">
        <v>596</v>
      </c>
      <c r="R14" t="s">
        <v>31</v>
      </c>
      <c r="S14" t="s">
        <v>32</v>
      </c>
      <c r="U14" t="s">
        <v>33</v>
      </c>
      <c r="V14" t="s">
        <v>597</v>
      </c>
    </row>
    <row r="15" spans="1:22" x14ac:dyDescent="0.3">
      <c r="B15" t="s">
        <v>22</v>
      </c>
      <c r="C15" t="s">
        <v>599</v>
      </c>
      <c r="D15" t="s">
        <v>603</v>
      </c>
      <c r="E15">
        <v>1876</v>
      </c>
      <c r="F15" t="s">
        <v>598</v>
      </c>
      <c r="G15">
        <v>2018</v>
      </c>
      <c r="H15" t="s">
        <v>600</v>
      </c>
      <c r="I15">
        <v>41</v>
      </c>
      <c r="J15">
        <v>4</v>
      </c>
      <c r="L15">
        <v>308</v>
      </c>
      <c r="M15">
        <v>320</v>
      </c>
      <c r="N15">
        <v>6</v>
      </c>
      <c r="O15" t="s">
        <v>601</v>
      </c>
      <c r="P15" t="s">
        <v>602</v>
      </c>
      <c r="Q15" t="s">
        <v>604</v>
      </c>
      <c r="R15" t="s">
        <v>31</v>
      </c>
      <c r="S15" t="s">
        <v>49</v>
      </c>
      <c r="U15" t="s">
        <v>33</v>
      </c>
      <c r="V15" t="s">
        <v>605</v>
      </c>
    </row>
    <row r="16" spans="1:22" x14ac:dyDescent="0.3">
      <c r="B16" t="s">
        <v>22</v>
      </c>
      <c r="C16" t="s">
        <v>619</v>
      </c>
      <c r="D16" t="s">
        <v>623</v>
      </c>
      <c r="E16">
        <v>1814</v>
      </c>
      <c r="F16" t="s">
        <v>618</v>
      </c>
      <c r="G16">
        <v>2018</v>
      </c>
      <c r="H16" t="s">
        <v>25</v>
      </c>
      <c r="K16" t="s">
        <v>620</v>
      </c>
      <c r="O16" t="s">
        <v>621</v>
      </c>
      <c r="P16" t="s">
        <v>622</v>
      </c>
      <c r="Q16" t="s">
        <v>624</v>
      </c>
      <c r="R16" t="s">
        <v>31</v>
      </c>
      <c r="S16" t="s">
        <v>32</v>
      </c>
      <c r="U16" t="s">
        <v>33</v>
      </c>
      <c r="V16" t="s">
        <v>625</v>
      </c>
    </row>
    <row r="17" spans="2:22" x14ac:dyDescent="0.3">
      <c r="B17" t="s">
        <v>22</v>
      </c>
      <c r="C17" t="s">
        <v>633</v>
      </c>
      <c r="D17" t="s">
        <v>636</v>
      </c>
      <c r="E17">
        <v>780</v>
      </c>
      <c r="F17" t="s">
        <v>632</v>
      </c>
      <c r="G17">
        <v>2015</v>
      </c>
      <c r="H17" t="s">
        <v>141</v>
      </c>
      <c r="I17">
        <v>32</v>
      </c>
      <c r="J17">
        <v>3</v>
      </c>
      <c r="L17">
        <v>308</v>
      </c>
      <c r="M17">
        <v>315</v>
      </c>
      <c r="N17">
        <v>76</v>
      </c>
      <c r="O17" t="s">
        <v>634</v>
      </c>
      <c r="P17" t="s">
        <v>635</v>
      </c>
      <c r="Q17" t="s">
        <v>637</v>
      </c>
      <c r="R17" t="s">
        <v>31</v>
      </c>
      <c r="S17" t="s">
        <v>49</v>
      </c>
      <c r="U17" t="s">
        <v>33</v>
      </c>
      <c r="V17" t="s">
        <v>638</v>
      </c>
    </row>
    <row r="18" spans="2:22" x14ac:dyDescent="0.3">
      <c r="B18" t="s">
        <v>22</v>
      </c>
      <c r="C18" t="s">
        <v>663</v>
      </c>
      <c r="D18" t="s">
        <v>667</v>
      </c>
      <c r="E18">
        <v>197</v>
      </c>
      <c r="F18" t="s">
        <v>662</v>
      </c>
      <c r="G18">
        <v>2017</v>
      </c>
      <c r="H18" t="s">
        <v>664</v>
      </c>
      <c r="I18">
        <v>95</v>
      </c>
      <c r="J18">
        <v>1</v>
      </c>
      <c r="L18">
        <v>4</v>
      </c>
      <c r="M18">
        <v>21</v>
      </c>
      <c r="N18">
        <v>7</v>
      </c>
      <c r="O18" t="s">
        <v>665</v>
      </c>
      <c r="P18" t="s">
        <v>666</v>
      </c>
      <c r="R18" t="s">
        <v>31</v>
      </c>
      <c r="S18" t="s">
        <v>49</v>
      </c>
      <c r="U18" t="s">
        <v>33</v>
      </c>
      <c r="V18" t="s">
        <v>668</v>
      </c>
    </row>
    <row r="19" spans="2:22" x14ac:dyDescent="0.3">
      <c r="B19" t="s">
        <v>22</v>
      </c>
      <c r="C19" t="s">
        <v>692</v>
      </c>
      <c r="D19" t="s">
        <v>695</v>
      </c>
      <c r="E19">
        <v>251</v>
      </c>
      <c r="F19" t="s">
        <v>691</v>
      </c>
      <c r="G19">
        <v>2017</v>
      </c>
      <c r="H19" t="s">
        <v>60</v>
      </c>
      <c r="I19">
        <v>11</v>
      </c>
      <c r="J19">
        <v>1</v>
      </c>
      <c r="L19">
        <v>99</v>
      </c>
      <c r="M19">
        <v>118</v>
      </c>
      <c r="N19">
        <v>5</v>
      </c>
      <c r="O19" t="s">
        <v>693</v>
      </c>
      <c r="P19" t="s">
        <v>694</v>
      </c>
      <c r="Q19" t="s">
        <v>696</v>
      </c>
      <c r="R19" t="s">
        <v>31</v>
      </c>
      <c r="S19" t="s">
        <v>49</v>
      </c>
      <c r="U19" t="s">
        <v>33</v>
      </c>
      <c r="V19" t="s">
        <v>697</v>
      </c>
    </row>
    <row r="20" spans="2:22" x14ac:dyDescent="0.3">
      <c r="B20" t="s">
        <v>22</v>
      </c>
      <c r="C20" t="s">
        <v>699</v>
      </c>
      <c r="D20" t="s">
        <v>702</v>
      </c>
      <c r="E20">
        <v>81</v>
      </c>
      <c r="F20" t="s">
        <v>698</v>
      </c>
      <c r="G20">
        <v>2017</v>
      </c>
      <c r="H20" t="s">
        <v>141</v>
      </c>
      <c r="I20">
        <v>34</v>
      </c>
      <c r="J20">
        <v>3</v>
      </c>
      <c r="L20">
        <v>470</v>
      </c>
      <c r="M20">
        <v>480</v>
      </c>
      <c r="N20">
        <v>7</v>
      </c>
      <c r="O20" t="s">
        <v>700</v>
      </c>
      <c r="P20" t="s">
        <v>701</v>
      </c>
      <c r="Q20" t="s">
        <v>703</v>
      </c>
      <c r="R20" t="s">
        <v>31</v>
      </c>
      <c r="S20" t="s">
        <v>49</v>
      </c>
      <c r="U20" t="s">
        <v>33</v>
      </c>
      <c r="V20" t="s">
        <v>704</v>
      </c>
    </row>
    <row r="21" spans="2:22" x14ac:dyDescent="0.3">
      <c r="B21" t="s">
        <v>22</v>
      </c>
      <c r="C21" t="s">
        <v>748</v>
      </c>
      <c r="D21" t="s">
        <v>752</v>
      </c>
      <c r="E21">
        <v>1860</v>
      </c>
      <c r="F21" t="s">
        <v>747</v>
      </c>
      <c r="G21">
        <v>2018</v>
      </c>
      <c r="H21" t="s">
        <v>749</v>
      </c>
      <c r="I21">
        <v>14</v>
      </c>
      <c r="J21">
        <v>2</v>
      </c>
      <c r="L21">
        <v>28</v>
      </c>
      <c r="M21">
        <v>43</v>
      </c>
      <c r="O21" t="s">
        <v>750</v>
      </c>
      <c r="P21" t="s">
        <v>751</v>
      </c>
      <c r="Q21" t="s">
        <v>753</v>
      </c>
      <c r="R21" t="s">
        <v>31</v>
      </c>
      <c r="S21" t="s">
        <v>49</v>
      </c>
      <c r="U21" t="s">
        <v>33</v>
      </c>
      <c r="V21" t="s">
        <v>754</v>
      </c>
    </row>
    <row r="22" spans="2:22" x14ac:dyDescent="0.3">
      <c r="B22" t="s">
        <v>22</v>
      </c>
      <c r="C22" t="s">
        <v>756</v>
      </c>
      <c r="D22" t="s">
        <v>759</v>
      </c>
      <c r="E22">
        <v>1469</v>
      </c>
      <c r="F22" t="s">
        <v>755</v>
      </c>
      <c r="G22">
        <v>2012</v>
      </c>
      <c r="H22" t="s">
        <v>757</v>
      </c>
      <c r="N22">
        <v>5</v>
      </c>
      <c r="P22" t="s">
        <v>758</v>
      </c>
      <c r="Q22" t="s">
        <v>760</v>
      </c>
      <c r="R22" t="s">
        <v>31</v>
      </c>
      <c r="S22" t="s">
        <v>32</v>
      </c>
      <c r="U22" t="s">
        <v>33</v>
      </c>
      <c r="V22" t="s">
        <v>761</v>
      </c>
    </row>
    <row r="23" spans="2:22" x14ac:dyDescent="0.3">
      <c r="B23" t="s">
        <v>22</v>
      </c>
      <c r="C23" t="s">
        <v>771</v>
      </c>
      <c r="D23" t="s">
        <v>774</v>
      </c>
      <c r="E23">
        <v>284</v>
      </c>
      <c r="F23" t="s">
        <v>770</v>
      </c>
      <c r="G23">
        <v>2017</v>
      </c>
      <c r="H23" t="s">
        <v>228</v>
      </c>
      <c r="I23" t="s">
        <v>772</v>
      </c>
      <c r="L23">
        <v>86</v>
      </c>
      <c r="M23">
        <v>95</v>
      </c>
      <c r="P23" t="s">
        <v>773</v>
      </c>
      <c r="Q23" t="s">
        <v>775</v>
      </c>
      <c r="R23" t="s">
        <v>31</v>
      </c>
      <c r="S23" t="s">
        <v>32</v>
      </c>
      <c r="U23" t="s">
        <v>33</v>
      </c>
      <c r="V23" t="s">
        <v>776</v>
      </c>
    </row>
    <row r="24" spans="2:22" x14ac:dyDescent="0.3">
      <c r="B24" t="s">
        <v>22</v>
      </c>
      <c r="C24" t="s">
        <v>837</v>
      </c>
      <c r="D24" t="s">
        <v>840</v>
      </c>
      <c r="E24">
        <v>168</v>
      </c>
      <c r="F24" t="s">
        <v>836</v>
      </c>
      <c r="G24">
        <v>2017</v>
      </c>
      <c r="H24" t="s">
        <v>575</v>
      </c>
      <c r="I24">
        <v>19</v>
      </c>
      <c r="J24">
        <v>2</v>
      </c>
      <c r="L24">
        <v>213</v>
      </c>
      <c r="M24">
        <v>229</v>
      </c>
      <c r="N24">
        <v>39</v>
      </c>
      <c r="O24" t="s">
        <v>838</v>
      </c>
      <c r="P24" t="s">
        <v>839</v>
      </c>
      <c r="Q24" t="s">
        <v>841</v>
      </c>
      <c r="R24" t="s">
        <v>31</v>
      </c>
      <c r="S24" t="s">
        <v>49</v>
      </c>
      <c r="T24" t="s">
        <v>130</v>
      </c>
      <c r="U24" t="s">
        <v>33</v>
      </c>
      <c r="V24" t="s">
        <v>842</v>
      </c>
    </row>
    <row r="25" spans="2:22" x14ac:dyDescent="0.3">
      <c r="B25" t="s">
        <v>22</v>
      </c>
      <c r="C25" t="s">
        <v>844</v>
      </c>
      <c r="D25" t="s">
        <v>848</v>
      </c>
      <c r="E25">
        <v>342</v>
      </c>
      <c r="F25" t="s">
        <v>843</v>
      </c>
      <c r="G25">
        <v>2017</v>
      </c>
      <c r="H25" t="s">
        <v>845</v>
      </c>
      <c r="I25">
        <v>9</v>
      </c>
      <c r="J25" s="1">
        <v>43528</v>
      </c>
      <c r="L25">
        <v>185</v>
      </c>
      <c r="M25">
        <v>209</v>
      </c>
      <c r="O25" t="s">
        <v>846</v>
      </c>
      <c r="P25" t="s">
        <v>847</v>
      </c>
      <c r="Q25" t="s">
        <v>849</v>
      </c>
      <c r="R25" t="s">
        <v>31</v>
      </c>
      <c r="S25" t="s">
        <v>49</v>
      </c>
      <c r="U25" t="s">
        <v>33</v>
      </c>
      <c r="V25" t="s">
        <v>850</v>
      </c>
    </row>
    <row r="26" spans="2:22" x14ac:dyDescent="0.3">
      <c r="B26" t="s">
        <v>22</v>
      </c>
      <c r="C26" t="s">
        <v>859</v>
      </c>
      <c r="D26" t="s">
        <v>862</v>
      </c>
      <c r="E26">
        <v>1297</v>
      </c>
      <c r="F26" t="s">
        <v>858</v>
      </c>
      <c r="G26">
        <v>2013</v>
      </c>
      <c r="H26" t="s">
        <v>117</v>
      </c>
      <c r="K26">
        <v>6480066</v>
      </c>
      <c r="L26">
        <v>1860</v>
      </c>
      <c r="M26">
        <v>1869</v>
      </c>
      <c r="N26">
        <v>7</v>
      </c>
      <c r="O26" t="s">
        <v>860</v>
      </c>
      <c r="P26" t="s">
        <v>861</v>
      </c>
      <c r="R26" t="s">
        <v>31</v>
      </c>
      <c r="S26" t="s">
        <v>32</v>
      </c>
      <c r="U26" t="s">
        <v>33</v>
      </c>
      <c r="V26" t="s">
        <v>863</v>
      </c>
    </row>
    <row r="27" spans="2:22" x14ac:dyDescent="0.3">
      <c r="B27" t="s">
        <v>22</v>
      </c>
      <c r="C27" t="s">
        <v>865</v>
      </c>
      <c r="D27" t="s">
        <v>870</v>
      </c>
      <c r="E27">
        <v>1743</v>
      </c>
      <c r="F27" t="s">
        <v>864</v>
      </c>
      <c r="G27">
        <v>2018</v>
      </c>
      <c r="H27" t="s">
        <v>866</v>
      </c>
      <c r="K27" t="s">
        <v>867</v>
      </c>
      <c r="O27" t="s">
        <v>868</v>
      </c>
      <c r="P27" t="s">
        <v>869</v>
      </c>
      <c r="Q27" t="s">
        <v>871</v>
      </c>
      <c r="R27" t="s">
        <v>31</v>
      </c>
      <c r="S27" t="s">
        <v>32</v>
      </c>
      <c r="U27" t="s">
        <v>33</v>
      </c>
      <c r="V27" t="s">
        <v>872</v>
      </c>
    </row>
    <row r="28" spans="2:22" x14ac:dyDescent="0.3">
      <c r="B28" t="s">
        <v>22</v>
      </c>
      <c r="C28" t="s">
        <v>874</v>
      </c>
      <c r="D28" t="s">
        <v>877</v>
      </c>
      <c r="E28">
        <v>1324</v>
      </c>
      <c r="F28" t="s">
        <v>873</v>
      </c>
      <c r="G28">
        <v>2013</v>
      </c>
      <c r="H28" t="s">
        <v>25</v>
      </c>
      <c r="L28">
        <v>313</v>
      </c>
      <c r="M28">
        <v>316</v>
      </c>
      <c r="N28">
        <v>8</v>
      </c>
      <c r="O28" t="s">
        <v>875</v>
      </c>
      <c r="P28" t="s">
        <v>876</v>
      </c>
      <c r="Q28" t="s">
        <v>878</v>
      </c>
      <c r="R28" t="s">
        <v>31</v>
      </c>
      <c r="S28" t="s">
        <v>32</v>
      </c>
      <c r="U28" t="s">
        <v>33</v>
      </c>
      <c r="V28" t="s">
        <v>879</v>
      </c>
    </row>
    <row r="29" spans="2:22" x14ac:dyDescent="0.3">
      <c r="B29" t="s">
        <v>22</v>
      </c>
      <c r="C29" t="s">
        <v>932</v>
      </c>
      <c r="D29" t="s">
        <v>936</v>
      </c>
      <c r="E29">
        <v>541</v>
      </c>
      <c r="F29" t="s">
        <v>931</v>
      </c>
      <c r="G29">
        <v>2016</v>
      </c>
      <c r="H29" t="s">
        <v>117</v>
      </c>
      <c r="I29" t="s">
        <v>933</v>
      </c>
      <c r="K29">
        <v>7427341</v>
      </c>
      <c r="L29">
        <v>1277</v>
      </c>
      <c r="M29">
        <v>1286</v>
      </c>
      <c r="N29">
        <v>10</v>
      </c>
      <c r="O29" t="s">
        <v>934</v>
      </c>
      <c r="P29" t="s">
        <v>935</v>
      </c>
      <c r="R29" t="s">
        <v>31</v>
      </c>
      <c r="S29" t="s">
        <v>32</v>
      </c>
      <c r="U29" t="s">
        <v>33</v>
      </c>
      <c r="V29" t="s">
        <v>937</v>
      </c>
    </row>
    <row r="30" spans="2:22" x14ac:dyDescent="0.3">
      <c r="B30" t="s">
        <v>22</v>
      </c>
      <c r="C30" t="s">
        <v>939</v>
      </c>
      <c r="D30" t="s">
        <v>942</v>
      </c>
      <c r="E30">
        <v>2778</v>
      </c>
      <c r="F30" t="s">
        <v>938</v>
      </c>
      <c r="G30">
        <v>2018</v>
      </c>
      <c r="H30" t="s">
        <v>606</v>
      </c>
      <c r="I30">
        <v>41</v>
      </c>
      <c r="J30">
        <v>7</v>
      </c>
      <c r="K30" s="2"/>
      <c r="L30">
        <v>506</v>
      </c>
      <c r="M30">
        <v>515</v>
      </c>
      <c r="N30">
        <v>0</v>
      </c>
      <c r="O30" t="s">
        <v>940</v>
      </c>
      <c r="P30" t="s">
        <v>941</v>
      </c>
      <c r="Q30" t="s">
        <v>943</v>
      </c>
      <c r="R30" t="s">
        <v>31</v>
      </c>
      <c r="S30" t="s">
        <v>49</v>
      </c>
      <c r="U30" t="s">
        <v>68</v>
      </c>
      <c r="V30" t="s">
        <v>944</v>
      </c>
    </row>
    <row r="31" spans="2:22" x14ac:dyDescent="0.3">
      <c r="B31" t="s">
        <v>22</v>
      </c>
      <c r="C31" t="s">
        <v>945</v>
      </c>
      <c r="D31" t="s">
        <v>947</v>
      </c>
      <c r="E31">
        <v>2795</v>
      </c>
      <c r="F31" t="s">
        <v>415</v>
      </c>
      <c r="G31">
        <v>2018</v>
      </c>
      <c r="H31" t="s">
        <v>416</v>
      </c>
      <c r="I31">
        <v>20</v>
      </c>
      <c r="J31">
        <v>4</v>
      </c>
      <c r="K31" s="2"/>
      <c r="L31">
        <v>358</v>
      </c>
      <c r="M31">
        <v>368</v>
      </c>
      <c r="N31">
        <v>0</v>
      </c>
      <c r="O31" t="s">
        <v>946</v>
      </c>
      <c r="P31" t="s">
        <v>417</v>
      </c>
      <c r="Q31" t="s">
        <v>948</v>
      </c>
      <c r="R31" t="s">
        <v>31</v>
      </c>
      <c r="S31" t="s">
        <v>49</v>
      </c>
      <c r="U31" t="s">
        <v>68</v>
      </c>
      <c r="V31" t="s">
        <v>949</v>
      </c>
    </row>
    <row r="32" spans="2:22" x14ac:dyDescent="0.3">
      <c r="B32" t="s">
        <v>22</v>
      </c>
      <c r="C32" t="s">
        <v>950</v>
      </c>
      <c r="D32" t="s">
        <v>953</v>
      </c>
      <c r="E32">
        <v>1917</v>
      </c>
      <c r="F32" t="s">
        <v>42</v>
      </c>
      <c r="G32">
        <v>2018</v>
      </c>
      <c r="H32" t="s">
        <v>951</v>
      </c>
      <c r="I32">
        <v>20</v>
      </c>
      <c r="J32">
        <v>2</v>
      </c>
      <c r="L32">
        <v>206</v>
      </c>
      <c r="M32">
        <v>218</v>
      </c>
      <c r="N32">
        <v>1</v>
      </c>
      <c r="O32" t="s">
        <v>952</v>
      </c>
      <c r="P32" t="s">
        <v>411</v>
      </c>
      <c r="Q32" t="s">
        <v>954</v>
      </c>
      <c r="R32" t="s">
        <v>31</v>
      </c>
      <c r="S32" t="s">
        <v>49</v>
      </c>
      <c r="U32" t="s">
        <v>33</v>
      </c>
      <c r="V32" t="s">
        <v>955</v>
      </c>
    </row>
    <row r="33" spans="2:22" x14ac:dyDescent="0.3">
      <c r="B33" t="s">
        <v>22</v>
      </c>
      <c r="C33" t="s">
        <v>965</v>
      </c>
      <c r="D33" t="s">
        <v>968</v>
      </c>
      <c r="E33">
        <v>3201</v>
      </c>
      <c r="F33" t="s">
        <v>964</v>
      </c>
      <c r="G33">
        <v>2017</v>
      </c>
      <c r="H33" t="s">
        <v>581</v>
      </c>
      <c r="I33">
        <v>19</v>
      </c>
      <c r="J33">
        <v>2</v>
      </c>
      <c r="K33" s="2"/>
      <c r="L33">
        <v>197</v>
      </c>
      <c r="M33">
        <v>212</v>
      </c>
      <c r="N33">
        <v>19</v>
      </c>
      <c r="O33" t="s">
        <v>966</v>
      </c>
      <c r="P33" t="s">
        <v>967</v>
      </c>
      <c r="Q33" t="s">
        <v>969</v>
      </c>
      <c r="R33" t="s">
        <v>31</v>
      </c>
      <c r="S33" t="s">
        <v>49</v>
      </c>
      <c r="T33" t="s">
        <v>970</v>
      </c>
      <c r="U33" t="s">
        <v>68</v>
      </c>
      <c r="V33" t="s">
        <v>971</v>
      </c>
    </row>
    <row r="34" spans="2:22" x14ac:dyDescent="0.3">
      <c r="B34" t="s">
        <v>22</v>
      </c>
      <c r="C34" t="s">
        <v>999</v>
      </c>
      <c r="D34" t="s">
        <v>1002</v>
      </c>
      <c r="E34">
        <v>72</v>
      </c>
      <c r="F34" t="s">
        <v>998</v>
      </c>
      <c r="G34">
        <v>2017</v>
      </c>
      <c r="H34" t="s">
        <v>821</v>
      </c>
      <c r="K34">
        <v>8046279</v>
      </c>
      <c r="L34">
        <v>125</v>
      </c>
      <c r="M34">
        <v>134</v>
      </c>
      <c r="N34">
        <v>5</v>
      </c>
      <c r="O34" t="s">
        <v>1000</v>
      </c>
      <c r="P34" t="s">
        <v>1001</v>
      </c>
      <c r="Q34" t="s">
        <v>1003</v>
      </c>
      <c r="R34" t="s">
        <v>31</v>
      </c>
      <c r="S34" t="s">
        <v>32</v>
      </c>
      <c r="U34" t="s">
        <v>33</v>
      </c>
      <c r="V34" t="s">
        <v>1004</v>
      </c>
    </row>
    <row r="35" spans="2:22" x14ac:dyDescent="0.3">
      <c r="B35" t="s">
        <v>22</v>
      </c>
      <c r="C35" t="s">
        <v>1056</v>
      </c>
      <c r="D35" t="s">
        <v>1059</v>
      </c>
      <c r="E35">
        <v>1030</v>
      </c>
      <c r="F35" t="s">
        <v>1055</v>
      </c>
      <c r="G35">
        <v>2014</v>
      </c>
      <c r="H35" t="s">
        <v>117</v>
      </c>
      <c r="K35">
        <v>6758865</v>
      </c>
      <c r="L35">
        <v>2114</v>
      </c>
      <c r="M35">
        <v>2126</v>
      </c>
      <c r="N35">
        <v>25</v>
      </c>
      <c r="O35" t="s">
        <v>1057</v>
      </c>
      <c r="P35" t="s">
        <v>1058</v>
      </c>
      <c r="Q35" t="s">
        <v>1060</v>
      </c>
      <c r="R35" t="s">
        <v>31</v>
      </c>
      <c r="S35" t="s">
        <v>32</v>
      </c>
      <c r="U35" t="s">
        <v>33</v>
      </c>
      <c r="V35" t="s">
        <v>1061</v>
      </c>
    </row>
    <row r="36" spans="2:22" x14ac:dyDescent="0.3">
      <c r="B36" t="s">
        <v>22</v>
      </c>
      <c r="C36" t="s">
        <v>1071</v>
      </c>
      <c r="D36" t="s">
        <v>1074</v>
      </c>
      <c r="E36">
        <v>478</v>
      </c>
      <c r="F36" t="s">
        <v>1070</v>
      </c>
      <c r="G36">
        <v>2016</v>
      </c>
      <c r="H36" t="s">
        <v>749</v>
      </c>
      <c r="I36">
        <v>12</v>
      </c>
      <c r="J36">
        <v>3</v>
      </c>
      <c r="L36">
        <v>21</v>
      </c>
      <c r="M36">
        <v>36</v>
      </c>
      <c r="N36">
        <v>2</v>
      </c>
      <c r="O36" t="s">
        <v>1072</v>
      </c>
      <c r="P36" t="s">
        <v>1073</v>
      </c>
      <c r="Q36" t="s">
        <v>1075</v>
      </c>
      <c r="R36" t="s">
        <v>31</v>
      </c>
      <c r="S36" t="s">
        <v>49</v>
      </c>
      <c r="U36" t="s">
        <v>33</v>
      </c>
      <c r="V36" t="s">
        <v>1076</v>
      </c>
    </row>
    <row r="37" spans="2:22" x14ac:dyDescent="0.3">
      <c r="B37" t="s">
        <v>22</v>
      </c>
      <c r="C37" t="s">
        <v>1078</v>
      </c>
      <c r="D37" t="s">
        <v>1081</v>
      </c>
      <c r="E37">
        <v>233</v>
      </c>
      <c r="F37" t="s">
        <v>1077</v>
      </c>
      <c r="G37">
        <v>2017</v>
      </c>
      <c r="H37" t="s">
        <v>951</v>
      </c>
      <c r="I37">
        <v>19</v>
      </c>
      <c r="J37">
        <v>4</v>
      </c>
      <c r="L37">
        <v>421</v>
      </c>
      <c r="M37">
        <v>436</v>
      </c>
      <c r="N37">
        <v>13</v>
      </c>
      <c r="O37" t="s">
        <v>1079</v>
      </c>
      <c r="P37" t="s">
        <v>1080</v>
      </c>
      <c r="Q37" t="s">
        <v>1082</v>
      </c>
      <c r="R37" t="s">
        <v>31</v>
      </c>
      <c r="S37" t="s">
        <v>49</v>
      </c>
      <c r="U37" t="s">
        <v>33</v>
      </c>
      <c r="V37" t="s">
        <v>1083</v>
      </c>
    </row>
    <row r="38" spans="2:22" x14ac:dyDescent="0.3">
      <c r="B38" t="s">
        <v>22</v>
      </c>
      <c r="C38" t="s">
        <v>1085</v>
      </c>
      <c r="D38" t="s">
        <v>1089</v>
      </c>
      <c r="E38">
        <v>1787</v>
      </c>
      <c r="F38" t="s">
        <v>1084</v>
      </c>
      <c r="G38">
        <v>2018</v>
      </c>
      <c r="H38" t="s">
        <v>1086</v>
      </c>
      <c r="I38">
        <v>9</v>
      </c>
      <c r="J38">
        <v>3</v>
      </c>
      <c r="L38">
        <v>72</v>
      </c>
      <c r="M38">
        <v>85</v>
      </c>
      <c r="N38">
        <v>2</v>
      </c>
      <c r="O38" t="s">
        <v>1087</v>
      </c>
      <c r="P38" t="s">
        <v>1088</v>
      </c>
      <c r="Q38" t="s">
        <v>1090</v>
      </c>
      <c r="R38" t="s">
        <v>31</v>
      </c>
      <c r="S38" t="s">
        <v>49</v>
      </c>
      <c r="U38" t="s">
        <v>33</v>
      </c>
      <c r="V38" t="s">
        <v>1091</v>
      </c>
    </row>
    <row r="39" spans="2:22" x14ac:dyDescent="0.3">
      <c r="B39" t="s">
        <v>22</v>
      </c>
      <c r="C39" t="s">
        <v>1093</v>
      </c>
      <c r="D39" t="s">
        <v>1096</v>
      </c>
      <c r="E39">
        <v>3928</v>
      </c>
      <c r="F39" t="s">
        <v>1092</v>
      </c>
      <c r="G39">
        <v>2016</v>
      </c>
      <c r="H39" t="s">
        <v>147</v>
      </c>
      <c r="I39">
        <v>33</v>
      </c>
      <c r="J39">
        <v>3</v>
      </c>
      <c r="K39" s="2"/>
      <c r="L39">
        <v>378</v>
      </c>
      <c r="M39">
        <v>392</v>
      </c>
      <c r="N39">
        <v>9</v>
      </c>
      <c r="O39" t="s">
        <v>1094</v>
      </c>
      <c r="P39" t="s">
        <v>1095</v>
      </c>
      <c r="Q39" t="s">
        <v>1097</v>
      </c>
      <c r="R39" t="s">
        <v>31</v>
      </c>
      <c r="S39" t="s">
        <v>49</v>
      </c>
      <c r="U39" t="s">
        <v>68</v>
      </c>
      <c r="V39" t="s">
        <v>1098</v>
      </c>
    </row>
    <row r="40" spans="2:22" x14ac:dyDescent="0.3">
      <c r="B40" t="s">
        <v>22</v>
      </c>
      <c r="C40" t="s">
        <v>1135</v>
      </c>
      <c r="D40" t="s">
        <v>1139</v>
      </c>
      <c r="E40">
        <v>1706</v>
      </c>
      <c r="F40" t="s">
        <v>1134</v>
      </c>
      <c r="G40">
        <v>2018</v>
      </c>
      <c r="H40" t="s">
        <v>25</v>
      </c>
      <c r="K40" t="s">
        <v>1136</v>
      </c>
      <c r="O40" t="s">
        <v>1137</v>
      </c>
      <c r="P40" t="s">
        <v>1138</v>
      </c>
      <c r="Q40" t="s">
        <v>1140</v>
      </c>
      <c r="R40" t="s">
        <v>31</v>
      </c>
      <c r="S40" t="s">
        <v>32</v>
      </c>
      <c r="U40" t="s">
        <v>33</v>
      </c>
      <c r="V40" t="s">
        <v>1141</v>
      </c>
    </row>
    <row r="41" spans="2:22" x14ac:dyDescent="0.3">
      <c r="B41" t="s">
        <v>22</v>
      </c>
      <c r="C41" t="s">
        <v>1175</v>
      </c>
      <c r="D41" t="s">
        <v>1179</v>
      </c>
      <c r="E41">
        <v>3034</v>
      </c>
      <c r="F41" t="s">
        <v>1174</v>
      </c>
      <c r="G41">
        <v>2017</v>
      </c>
      <c r="H41" t="s">
        <v>1176</v>
      </c>
      <c r="I41">
        <v>26</v>
      </c>
      <c r="J41">
        <v>3</v>
      </c>
      <c r="K41" s="2"/>
      <c r="L41">
        <v>210</v>
      </c>
      <c r="M41">
        <v>232</v>
      </c>
      <c r="N41">
        <v>3</v>
      </c>
      <c r="O41" t="s">
        <v>1177</v>
      </c>
      <c r="P41" t="s">
        <v>1178</v>
      </c>
      <c r="Q41" t="s">
        <v>1180</v>
      </c>
      <c r="R41" t="s">
        <v>31</v>
      </c>
      <c r="S41" t="s">
        <v>49</v>
      </c>
      <c r="U41" t="s">
        <v>68</v>
      </c>
      <c r="V41" t="s">
        <v>1181</v>
      </c>
    </row>
    <row r="42" spans="2:22" x14ac:dyDescent="0.3">
      <c r="B42" t="s">
        <v>22</v>
      </c>
      <c r="C42" t="s">
        <v>1421</v>
      </c>
      <c r="D42" t="s">
        <v>1424</v>
      </c>
      <c r="E42">
        <v>523</v>
      </c>
      <c r="F42" t="s">
        <v>1420</v>
      </c>
      <c r="G42">
        <v>2016</v>
      </c>
      <c r="H42" t="s">
        <v>212</v>
      </c>
      <c r="I42">
        <v>26</v>
      </c>
      <c r="J42" s="1">
        <v>43467</v>
      </c>
      <c r="L42">
        <v>116</v>
      </c>
      <c r="M42">
        <v>146</v>
      </c>
      <c r="N42">
        <v>17</v>
      </c>
      <c r="O42" t="s">
        <v>1422</v>
      </c>
      <c r="P42" t="s">
        <v>1423</v>
      </c>
      <c r="Q42" t="s">
        <v>1425</v>
      </c>
      <c r="R42" t="s">
        <v>31</v>
      </c>
      <c r="S42" t="s">
        <v>49</v>
      </c>
      <c r="T42" t="s">
        <v>130</v>
      </c>
      <c r="U42" t="s">
        <v>33</v>
      </c>
      <c r="V42" t="s">
        <v>1426</v>
      </c>
    </row>
    <row r="43" spans="2:22" x14ac:dyDescent="0.3">
      <c r="B43" t="s">
        <v>22</v>
      </c>
      <c r="C43" t="s">
        <v>1692</v>
      </c>
      <c r="D43" t="s">
        <v>1695</v>
      </c>
      <c r="E43">
        <v>5041</v>
      </c>
      <c r="F43" t="s">
        <v>1691</v>
      </c>
      <c r="G43">
        <v>2015</v>
      </c>
      <c r="H43" t="s">
        <v>122</v>
      </c>
      <c r="K43" s="2"/>
      <c r="L43">
        <v>1314</v>
      </c>
      <c r="M43">
        <v>1323</v>
      </c>
      <c r="N43">
        <v>2</v>
      </c>
      <c r="O43" t="s">
        <v>1693</v>
      </c>
      <c r="P43" t="s">
        <v>1694</v>
      </c>
      <c r="R43" t="s">
        <v>31</v>
      </c>
      <c r="S43" t="s">
        <v>123</v>
      </c>
      <c r="U43" t="s">
        <v>68</v>
      </c>
      <c r="V43" t="s">
        <v>1696</v>
      </c>
    </row>
    <row r="44" spans="2:22" x14ac:dyDescent="0.3">
      <c r="B44" t="s">
        <v>22</v>
      </c>
      <c r="C44" t="s">
        <v>1792</v>
      </c>
      <c r="D44" t="s">
        <v>1795</v>
      </c>
      <c r="E44">
        <v>129</v>
      </c>
      <c r="F44" t="s">
        <v>1791</v>
      </c>
      <c r="G44">
        <v>2017</v>
      </c>
      <c r="H44" t="s">
        <v>25</v>
      </c>
      <c r="I44" t="s">
        <v>617</v>
      </c>
      <c r="L44">
        <v>232</v>
      </c>
      <c r="M44">
        <v>241</v>
      </c>
      <c r="N44">
        <v>2</v>
      </c>
      <c r="O44" t="s">
        <v>1793</v>
      </c>
      <c r="P44" t="s">
        <v>1794</v>
      </c>
      <c r="Q44" t="s">
        <v>1796</v>
      </c>
      <c r="R44" t="s">
        <v>31</v>
      </c>
      <c r="S44" t="s">
        <v>32</v>
      </c>
      <c r="U44" t="s">
        <v>33</v>
      </c>
      <c r="V44" t="s">
        <v>1797</v>
      </c>
    </row>
    <row r="45" spans="2:22" x14ac:dyDescent="0.3">
      <c r="B45" t="s">
        <v>22</v>
      </c>
      <c r="C45" t="s">
        <v>1821</v>
      </c>
      <c r="D45" t="s">
        <v>1824</v>
      </c>
      <c r="E45">
        <v>170</v>
      </c>
      <c r="F45" t="s">
        <v>1820</v>
      </c>
      <c r="G45">
        <v>2017</v>
      </c>
      <c r="H45" t="s">
        <v>575</v>
      </c>
      <c r="I45">
        <v>19</v>
      </c>
      <c r="J45">
        <v>2</v>
      </c>
      <c r="L45">
        <v>285</v>
      </c>
      <c r="M45">
        <v>300</v>
      </c>
      <c r="N45">
        <v>24</v>
      </c>
      <c r="O45" t="s">
        <v>1822</v>
      </c>
      <c r="P45" t="s">
        <v>1823</v>
      </c>
      <c r="Q45" t="s">
        <v>1825</v>
      </c>
      <c r="R45" t="s">
        <v>31</v>
      </c>
      <c r="S45" t="s">
        <v>49</v>
      </c>
      <c r="T45" t="s">
        <v>130</v>
      </c>
      <c r="U45" t="s">
        <v>33</v>
      </c>
      <c r="V45" t="s">
        <v>1826</v>
      </c>
    </row>
    <row r="46" spans="2:22" x14ac:dyDescent="0.3">
      <c r="B46" t="s">
        <v>22</v>
      </c>
      <c r="C46" t="s">
        <v>1841</v>
      </c>
      <c r="D46" t="s">
        <v>1844</v>
      </c>
      <c r="E46">
        <v>76</v>
      </c>
      <c r="F46" t="s">
        <v>1840</v>
      </c>
      <c r="G46">
        <v>2017</v>
      </c>
      <c r="H46" t="s">
        <v>821</v>
      </c>
      <c r="K46">
        <v>8046277</v>
      </c>
      <c r="L46">
        <v>102</v>
      </c>
      <c r="M46">
        <v>112</v>
      </c>
      <c r="N46">
        <v>11</v>
      </c>
      <c r="O46" t="s">
        <v>1842</v>
      </c>
      <c r="P46" t="s">
        <v>1843</v>
      </c>
      <c r="Q46" t="s">
        <v>1845</v>
      </c>
      <c r="R46" t="s">
        <v>31</v>
      </c>
      <c r="S46" t="s">
        <v>32</v>
      </c>
      <c r="U46" t="s">
        <v>33</v>
      </c>
      <c r="V46" t="s">
        <v>1846</v>
      </c>
    </row>
    <row r="47" spans="2:22" x14ac:dyDescent="0.3">
      <c r="B47" t="s">
        <v>22</v>
      </c>
      <c r="C47" t="s">
        <v>1890</v>
      </c>
      <c r="D47" t="s">
        <v>1893</v>
      </c>
      <c r="E47">
        <v>74</v>
      </c>
      <c r="F47" t="s">
        <v>1889</v>
      </c>
      <c r="G47">
        <v>2017</v>
      </c>
      <c r="H47" t="s">
        <v>821</v>
      </c>
      <c r="K47">
        <v>8046274</v>
      </c>
      <c r="L47">
        <v>69</v>
      </c>
      <c r="M47">
        <v>81</v>
      </c>
      <c r="N47">
        <v>10</v>
      </c>
      <c r="O47" t="s">
        <v>1891</v>
      </c>
      <c r="P47" t="s">
        <v>1892</v>
      </c>
      <c r="Q47" t="s">
        <v>1894</v>
      </c>
      <c r="R47" t="s">
        <v>31</v>
      </c>
      <c r="S47" t="s">
        <v>32</v>
      </c>
      <c r="U47" t="s">
        <v>33</v>
      </c>
      <c r="V47" t="s">
        <v>1895</v>
      </c>
    </row>
    <row r="48" spans="2:22" x14ac:dyDescent="0.3">
      <c r="B48" t="s">
        <v>22</v>
      </c>
      <c r="C48" t="s">
        <v>1918</v>
      </c>
      <c r="D48" t="s">
        <v>1921</v>
      </c>
      <c r="E48">
        <v>3676</v>
      </c>
      <c r="F48" t="s">
        <v>1917</v>
      </c>
      <c r="G48">
        <v>2017</v>
      </c>
      <c r="H48" t="s">
        <v>67</v>
      </c>
      <c r="I48">
        <v>11</v>
      </c>
      <c r="J48">
        <v>1</v>
      </c>
      <c r="K48" s="2"/>
      <c r="N48">
        <v>4</v>
      </c>
      <c r="O48" t="s">
        <v>1919</v>
      </c>
      <c r="P48" t="s">
        <v>1920</v>
      </c>
      <c r="Q48" t="s">
        <v>1922</v>
      </c>
      <c r="R48" t="s">
        <v>31</v>
      </c>
      <c r="S48" t="s">
        <v>49</v>
      </c>
      <c r="U48" t="s">
        <v>68</v>
      </c>
      <c r="V48" t="s">
        <v>1923</v>
      </c>
    </row>
    <row r="49" spans="2:22" x14ac:dyDescent="0.3">
      <c r="B49" t="s">
        <v>22</v>
      </c>
      <c r="C49" t="s">
        <v>1959</v>
      </c>
      <c r="D49" t="s">
        <v>1962</v>
      </c>
      <c r="E49">
        <v>234</v>
      </c>
      <c r="F49" t="s">
        <v>1958</v>
      </c>
      <c r="G49">
        <v>2017</v>
      </c>
      <c r="H49" t="s">
        <v>845</v>
      </c>
      <c r="I49">
        <v>9</v>
      </c>
      <c r="J49" s="1">
        <v>43467</v>
      </c>
      <c r="L49">
        <v>55</v>
      </c>
      <c r="M49">
        <v>84</v>
      </c>
      <c r="N49">
        <v>1</v>
      </c>
      <c r="O49" t="s">
        <v>1960</v>
      </c>
      <c r="P49" t="s">
        <v>1961</v>
      </c>
      <c r="Q49" t="s">
        <v>1963</v>
      </c>
      <c r="R49" t="s">
        <v>31</v>
      </c>
      <c r="S49" t="s">
        <v>32</v>
      </c>
      <c r="U49" t="s">
        <v>33</v>
      </c>
      <c r="V49" t="s">
        <v>1964</v>
      </c>
    </row>
    <row r="50" spans="2:22" x14ac:dyDescent="0.3">
      <c r="B50" t="s">
        <v>22</v>
      </c>
      <c r="C50" t="s">
        <v>1966</v>
      </c>
      <c r="D50" t="s">
        <v>1969</v>
      </c>
      <c r="E50">
        <v>528</v>
      </c>
      <c r="F50" t="s">
        <v>1965</v>
      </c>
      <c r="G50">
        <v>2016</v>
      </c>
      <c r="H50" t="s">
        <v>141</v>
      </c>
      <c r="I50">
        <v>33</v>
      </c>
      <c r="J50">
        <v>2</v>
      </c>
      <c r="L50">
        <v>325</v>
      </c>
      <c r="M50">
        <v>337</v>
      </c>
      <c r="N50">
        <v>56</v>
      </c>
      <c r="O50" t="s">
        <v>1967</v>
      </c>
      <c r="P50" t="s">
        <v>1968</v>
      </c>
      <c r="Q50" t="s">
        <v>1970</v>
      </c>
      <c r="R50" t="s">
        <v>31</v>
      </c>
      <c r="S50" t="s">
        <v>49</v>
      </c>
      <c r="U50" t="s">
        <v>33</v>
      </c>
      <c r="V50" t="s">
        <v>1971</v>
      </c>
    </row>
    <row r="51" spans="2:22" x14ac:dyDescent="0.3">
      <c r="B51" t="s">
        <v>22</v>
      </c>
      <c r="C51" t="s">
        <v>1979</v>
      </c>
      <c r="D51" t="s">
        <v>1983</v>
      </c>
      <c r="E51">
        <v>498</v>
      </c>
      <c r="F51" t="s">
        <v>1978</v>
      </c>
      <c r="G51">
        <v>2016</v>
      </c>
      <c r="H51" t="s">
        <v>1980</v>
      </c>
      <c r="I51">
        <v>25</v>
      </c>
      <c r="J51" s="1">
        <v>43499</v>
      </c>
      <c r="L51">
        <v>153</v>
      </c>
      <c r="M51">
        <v>166</v>
      </c>
      <c r="N51">
        <v>5</v>
      </c>
      <c r="O51" t="s">
        <v>1981</v>
      </c>
      <c r="P51" t="s">
        <v>1982</v>
      </c>
      <c r="Q51" t="s">
        <v>1984</v>
      </c>
      <c r="R51" t="s">
        <v>31</v>
      </c>
      <c r="S51" t="s">
        <v>49</v>
      </c>
      <c r="U51" t="s">
        <v>33</v>
      </c>
      <c r="V51" t="s">
        <v>1985</v>
      </c>
    </row>
    <row r="52" spans="2:22" x14ac:dyDescent="0.3">
      <c r="B52" t="s">
        <v>22</v>
      </c>
      <c r="C52" t="s">
        <v>2001</v>
      </c>
      <c r="D52" t="s">
        <v>2004</v>
      </c>
      <c r="E52">
        <v>1376</v>
      </c>
      <c r="F52" t="s">
        <v>2000</v>
      </c>
      <c r="G52">
        <v>2012</v>
      </c>
      <c r="H52" t="s">
        <v>25</v>
      </c>
      <c r="L52">
        <v>30</v>
      </c>
      <c r="M52">
        <v>33</v>
      </c>
      <c r="N52">
        <v>16</v>
      </c>
      <c r="O52" t="s">
        <v>2002</v>
      </c>
      <c r="P52" t="s">
        <v>2003</v>
      </c>
      <c r="Q52" t="s">
        <v>2005</v>
      </c>
      <c r="R52" t="s">
        <v>31</v>
      </c>
      <c r="S52" t="s">
        <v>32</v>
      </c>
      <c r="U52" t="s">
        <v>33</v>
      </c>
      <c r="V52" t="s">
        <v>2006</v>
      </c>
    </row>
    <row r="53" spans="2:22" x14ac:dyDescent="0.3">
      <c r="B53" t="s">
        <v>22</v>
      </c>
      <c r="C53" t="s">
        <v>2007</v>
      </c>
      <c r="D53" t="s">
        <v>2009</v>
      </c>
      <c r="E53">
        <v>1798</v>
      </c>
      <c r="F53" t="s">
        <v>42</v>
      </c>
      <c r="G53">
        <v>2018</v>
      </c>
      <c r="H53" t="s">
        <v>409</v>
      </c>
      <c r="I53">
        <v>20</v>
      </c>
      <c r="J53">
        <v>4</v>
      </c>
      <c r="L53">
        <v>310</v>
      </c>
      <c r="M53">
        <v>322</v>
      </c>
      <c r="O53" t="s">
        <v>2008</v>
      </c>
      <c r="P53" t="s">
        <v>46</v>
      </c>
      <c r="Q53" t="s">
        <v>2010</v>
      </c>
      <c r="R53" t="s">
        <v>31</v>
      </c>
      <c r="S53" t="s">
        <v>49</v>
      </c>
      <c r="U53" t="s">
        <v>33</v>
      </c>
      <c r="V53" t="s">
        <v>2011</v>
      </c>
    </row>
    <row r="54" spans="2:22" x14ac:dyDescent="0.3">
      <c r="B54" t="s">
        <v>22</v>
      </c>
      <c r="C54" t="s">
        <v>2013</v>
      </c>
      <c r="D54" t="s">
        <v>2016</v>
      </c>
      <c r="E54">
        <v>1008</v>
      </c>
      <c r="F54" t="s">
        <v>2012</v>
      </c>
      <c r="G54">
        <v>2014</v>
      </c>
      <c r="H54" t="s">
        <v>25</v>
      </c>
      <c r="I54" t="s">
        <v>264</v>
      </c>
      <c r="L54">
        <v>338</v>
      </c>
      <c r="M54">
        <v>341</v>
      </c>
      <c r="N54">
        <v>10</v>
      </c>
      <c r="O54" t="s">
        <v>2014</v>
      </c>
      <c r="P54" t="s">
        <v>2015</v>
      </c>
      <c r="Q54" t="s">
        <v>2017</v>
      </c>
      <c r="R54" t="s">
        <v>31</v>
      </c>
      <c r="S54" t="s">
        <v>32</v>
      </c>
      <c r="U54" t="s">
        <v>33</v>
      </c>
      <c r="V54" t="s">
        <v>2018</v>
      </c>
    </row>
    <row r="55" spans="2:22" x14ac:dyDescent="0.3">
      <c r="B55" t="s">
        <v>22</v>
      </c>
      <c r="C55" t="s">
        <v>2020</v>
      </c>
      <c r="D55" t="s">
        <v>2023</v>
      </c>
      <c r="E55">
        <v>1011</v>
      </c>
      <c r="F55" t="s">
        <v>2019</v>
      </c>
      <c r="G55">
        <v>2014</v>
      </c>
      <c r="H55" t="s">
        <v>909</v>
      </c>
      <c r="I55">
        <v>9</v>
      </c>
      <c r="J55">
        <v>2</v>
      </c>
      <c r="L55">
        <v>80</v>
      </c>
      <c r="M55">
        <v>99</v>
      </c>
      <c r="N55">
        <v>29</v>
      </c>
      <c r="O55" t="s">
        <v>2021</v>
      </c>
      <c r="P55" t="s">
        <v>2022</v>
      </c>
      <c r="Q55" t="s">
        <v>2024</v>
      </c>
      <c r="R55" t="s">
        <v>31</v>
      </c>
      <c r="S55" t="s">
        <v>49</v>
      </c>
      <c r="T55" t="s">
        <v>130</v>
      </c>
      <c r="U55" t="s">
        <v>33</v>
      </c>
      <c r="V55" t="s">
        <v>2025</v>
      </c>
    </row>
    <row r="56" spans="2:22" x14ac:dyDescent="0.3">
      <c r="B56" t="s">
        <v>22</v>
      </c>
      <c r="C56" t="s">
        <v>2026</v>
      </c>
      <c r="D56" t="s">
        <v>2029</v>
      </c>
      <c r="E56">
        <v>3189</v>
      </c>
      <c r="F56" t="s">
        <v>1610</v>
      </c>
      <c r="G56">
        <v>2017</v>
      </c>
      <c r="H56" t="s">
        <v>147</v>
      </c>
      <c r="I56">
        <v>34</v>
      </c>
      <c r="J56">
        <v>2</v>
      </c>
      <c r="K56" s="2"/>
      <c r="L56">
        <v>244</v>
      </c>
      <c r="M56">
        <v>255</v>
      </c>
      <c r="N56">
        <v>10</v>
      </c>
      <c r="O56" t="s">
        <v>2027</v>
      </c>
      <c r="P56" t="s">
        <v>2028</v>
      </c>
      <c r="Q56" t="s">
        <v>2030</v>
      </c>
      <c r="R56" t="s">
        <v>31</v>
      </c>
      <c r="S56" t="s">
        <v>49</v>
      </c>
      <c r="U56" t="s">
        <v>68</v>
      </c>
      <c r="V56" t="s">
        <v>2031</v>
      </c>
    </row>
    <row r="57" spans="2:22" x14ac:dyDescent="0.3">
      <c r="B57" t="s">
        <v>22</v>
      </c>
      <c r="C57" t="s">
        <v>2033</v>
      </c>
      <c r="D57" t="s">
        <v>2037</v>
      </c>
      <c r="E57">
        <v>1816</v>
      </c>
      <c r="F57" t="s">
        <v>2032</v>
      </c>
      <c r="G57">
        <v>2018</v>
      </c>
      <c r="H57" t="s">
        <v>25</v>
      </c>
      <c r="K57" t="s">
        <v>2034</v>
      </c>
      <c r="O57" t="s">
        <v>2035</v>
      </c>
      <c r="P57" t="s">
        <v>2036</v>
      </c>
      <c r="Q57" t="s">
        <v>2038</v>
      </c>
      <c r="R57" t="s">
        <v>31</v>
      </c>
      <c r="S57" t="s">
        <v>32</v>
      </c>
      <c r="U57" t="s">
        <v>33</v>
      </c>
      <c r="V57" t="s">
        <v>2039</v>
      </c>
    </row>
    <row r="58" spans="2:22" x14ac:dyDescent="0.3">
      <c r="B58" t="s">
        <v>22</v>
      </c>
      <c r="C58" t="s">
        <v>2041</v>
      </c>
      <c r="D58" t="s">
        <v>2044</v>
      </c>
      <c r="E58">
        <v>1005</v>
      </c>
      <c r="F58" t="s">
        <v>2040</v>
      </c>
      <c r="G58">
        <v>2014</v>
      </c>
      <c r="H58" t="s">
        <v>25</v>
      </c>
      <c r="I58" t="s">
        <v>264</v>
      </c>
      <c r="L58">
        <v>342</v>
      </c>
      <c r="M58">
        <v>350</v>
      </c>
      <c r="N58">
        <v>8</v>
      </c>
      <c r="O58" t="s">
        <v>2042</v>
      </c>
      <c r="P58" t="s">
        <v>2043</v>
      </c>
      <c r="Q58" t="s">
        <v>2045</v>
      </c>
      <c r="R58" t="s">
        <v>31</v>
      </c>
      <c r="S58" t="s">
        <v>32</v>
      </c>
      <c r="U58" t="s">
        <v>33</v>
      </c>
      <c r="V58" t="s">
        <v>2046</v>
      </c>
    </row>
    <row r="59" spans="2:22" x14ac:dyDescent="0.3">
      <c r="B59" t="s">
        <v>22</v>
      </c>
      <c r="C59" t="s">
        <v>2076</v>
      </c>
      <c r="D59" t="s">
        <v>2079</v>
      </c>
      <c r="E59">
        <v>1308</v>
      </c>
      <c r="F59" t="s">
        <v>2075</v>
      </c>
      <c r="G59">
        <v>2013</v>
      </c>
      <c r="H59" t="s">
        <v>25</v>
      </c>
      <c r="L59">
        <v>338</v>
      </c>
      <c r="M59">
        <v>341</v>
      </c>
      <c r="N59">
        <v>7</v>
      </c>
      <c r="O59" t="s">
        <v>2077</v>
      </c>
      <c r="P59" t="s">
        <v>2078</v>
      </c>
      <c r="Q59" t="s">
        <v>2080</v>
      </c>
      <c r="R59" t="s">
        <v>31</v>
      </c>
      <c r="S59" t="s">
        <v>32</v>
      </c>
      <c r="U59" t="s">
        <v>33</v>
      </c>
      <c r="V59" t="s">
        <v>2081</v>
      </c>
    </row>
    <row r="60" spans="2:22" x14ac:dyDescent="0.3">
      <c r="B60" t="s">
        <v>22</v>
      </c>
      <c r="C60" t="s">
        <v>2138</v>
      </c>
      <c r="D60" t="s">
        <v>2141</v>
      </c>
      <c r="E60">
        <v>1034</v>
      </c>
      <c r="F60" t="s">
        <v>2137</v>
      </c>
      <c r="G60">
        <v>2014</v>
      </c>
      <c r="H60" t="s">
        <v>25</v>
      </c>
      <c r="I60" t="s">
        <v>264</v>
      </c>
      <c r="L60">
        <v>89</v>
      </c>
      <c r="M60">
        <v>98</v>
      </c>
      <c r="N60">
        <v>6</v>
      </c>
      <c r="O60" t="s">
        <v>2139</v>
      </c>
      <c r="P60" t="s">
        <v>2140</v>
      </c>
      <c r="Q60" t="s">
        <v>2142</v>
      </c>
      <c r="R60" t="s">
        <v>31</v>
      </c>
      <c r="S60" t="s">
        <v>32</v>
      </c>
      <c r="U60" t="s">
        <v>33</v>
      </c>
      <c r="V60" t="s">
        <v>2143</v>
      </c>
    </row>
    <row r="61" spans="2:22" x14ac:dyDescent="0.3">
      <c r="B61" t="s">
        <v>22</v>
      </c>
      <c r="C61" t="s">
        <v>2168</v>
      </c>
      <c r="D61" t="s">
        <v>2171</v>
      </c>
      <c r="E61">
        <v>810</v>
      </c>
      <c r="F61" t="s">
        <v>2167</v>
      </c>
      <c r="G61">
        <v>2015</v>
      </c>
      <c r="H61" t="s">
        <v>60</v>
      </c>
      <c r="I61">
        <v>9</v>
      </c>
      <c r="J61">
        <v>2</v>
      </c>
      <c r="L61">
        <v>181</v>
      </c>
      <c r="M61">
        <v>206</v>
      </c>
      <c r="N61">
        <v>38</v>
      </c>
      <c r="O61" t="s">
        <v>2169</v>
      </c>
      <c r="P61" t="s">
        <v>2170</v>
      </c>
      <c r="Q61" t="s">
        <v>2172</v>
      </c>
      <c r="R61" t="s">
        <v>31</v>
      </c>
      <c r="S61" t="s">
        <v>49</v>
      </c>
      <c r="U61" t="s">
        <v>33</v>
      </c>
      <c r="V61" t="s">
        <v>2173</v>
      </c>
    </row>
    <row r="62" spans="2:22" x14ac:dyDescent="0.3">
      <c r="B62" t="s">
        <v>22</v>
      </c>
      <c r="C62" t="s">
        <v>2182</v>
      </c>
      <c r="D62" t="s">
        <v>2183</v>
      </c>
      <c r="E62">
        <v>823</v>
      </c>
      <c r="F62" t="s">
        <v>2181</v>
      </c>
      <c r="G62">
        <v>2015</v>
      </c>
      <c r="H62" t="s">
        <v>228</v>
      </c>
      <c r="I62" t="s">
        <v>551</v>
      </c>
      <c r="L62">
        <v>351</v>
      </c>
      <c r="M62">
        <v>358</v>
      </c>
      <c r="N62">
        <v>6</v>
      </c>
      <c r="P62" t="s">
        <v>1451</v>
      </c>
      <c r="Q62" t="s">
        <v>2184</v>
      </c>
      <c r="R62" t="s">
        <v>31</v>
      </c>
      <c r="S62" t="s">
        <v>32</v>
      </c>
      <c r="U62" t="s">
        <v>33</v>
      </c>
      <c r="V62" t="s">
        <v>2185</v>
      </c>
    </row>
    <row r="63" spans="2:22" x14ac:dyDescent="0.3">
      <c r="B63" t="s">
        <v>22</v>
      </c>
      <c r="C63" t="s">
        <v>2281</v>
      </c>
      <c r="D63" t="s">
        <v>2284</v>
      </c>
      <c r="E63">
        <v>1858</v>
      </c>
      <c r="F63" t="s">
        <v>616</v>
      </c>
      <c r="G63">
        <v>2018</v>
      </c>
      <c r="H63" t="s">
        <v>141</v>
      </c>
      <c r="I63">
        <v>35</v>
      </c>
      <c r="J63">
        <v>2</v>
      </c>
      <c r="L63">
        <v>233</v>
      </c>
      <c r="M63">
        <v>242</v>
      </c>
      <c r="N63">
        <v>6</v>
      </c>
      <c r="O63" t="s">
        <v>2282</v>
      </c>
      <c r="P63" t="s">
        <v>2283</v>
      </c>
      <c r="Q63" t="s">
        <v>2285</v>
      </c>
      <c r="R63" t="s">
        <v>31</v>
      </c>
      <c r="S63" t="s">
        <v>49</v>
      </c>
      <c r="U63" t="s">
        <v>33</v>
      </c>
      <c r="V63" t="s">
        <v>2286</v>
      </c>
    </row>
    <row r="64" spans="2:22" x14ac:dyDescent="0.3">
      <c r="B64" t="s">
        <v>22</v>
      </c>
      <c r="C64" t="s">
        <v>2295</v>
      </c>
      <c r="D64" t="s">
        <v>2299</v>
      </c>
      <c r="E64">
        <v>1818</v>
      </c>
      <c r="F64" t="s">
        <v>2294</v>
      </c>
      <c r="G64">
        <v>2018</v>
      </c>
      <c r="H64" t="s">
        <v>25</v>
      </c>
      <c r="K64" t="s">
        <v>2296</v>
      </c>
      <c r="N64">
        <v>1</v>
      </c>
      <c r="O64" t="s">
        <v>2297</v>
      </c>
      <c r="P64" t="s">
        <v>2298</v>
      </c>
      <c r="Q64" t="s">
        <v>2300</v>
      </c>
      <c r="R64" t="s">
        <v>31</v>
      </c>
      <c r="S64" t="s">
        <v>32</v>
      </c>
      <c r="U64" t="s">
        <v>33</v>
      </c>
      <c r="V64" t="s">
        <v>2301</v>
      </c>
    </row>
    <row r="65" spans="2:22" x14ac:dyDescent="0.3">
      <c r="B65" t="s">
        <v>22</v>
      </c>
      <c r="C65" t="s">
        <v>2374</v>
      </c>
      <c r="D65" t="s">
        <v>2377</v>
      </c>
      <c r="E65">
        <v>595</v>
      </c>
      <c r="F65" t="s">
        <v>2373</v>
      </c>
      <c r="G65">
        <v>2016</v>
      </c>
      <c r="H65" t="s">
        <v>88</v>
      </c>
      <c r="I65">
        <v>480</v>
      </c>
      <c r="L65">
        <v>48</v>
      </c>
      <c r="M65">
        <v>59</v>
      </c>
      <c r="N65">
        <v>6</v>
      </c>
      <c r="O65" t="s">
        <v>2375</v>
      </c>
      <c r="P65" t="s">
        <v>2376</v>
      </c>
      <c r="Q65" t="s">
        <v>2378</v>
      </c>
      <c r="R65" t="s">
        <v>31</v>
      </c>
      <c r="S65" t="s">
        <v>32</v>
      </c>
      <c r="U65" t="s">
        <v>33</v>
      </c>
      <c r="V65" t="s">
        <v>2379</v>
      </c>
    </row>
    <row r="66" spans="2:22" x14ac:dyDescent="0.3">
      <c r="B66" t="s">
        <v>22</v>
      </c>
      <c r="C66" t="s">
        <v>2432</v>
      </c>
      <c r="D66" t="s">
        <v>2434</v>
      </c>
      <c r="E66">
        <v>2710</v>
      </c>
      <c r="F66" t="s">
        <v>415</v>
      </c>
      <c r="G66">
        <v>2018</v>
      </c>
      <c r="H66" t="s">
        <v>956</v>
      </c>
      <c r="I66">
        <v>20</v>
      </c>
      <c r="J66">
        <v>5</v>
      </c>
      <c r="K66" s="2"/>
      <c r="L66">
        <v>507</v>
      </c>
      <c r="M66">
        <v>526</v>
      </c>
      <c r="N66">
        <v>0</v>
      </c>
      <c r="O66" t="s">
        <v>2433</v>
      </c>
      <c r="P66" t="s">
        <v>1909</v>
      </c>
      <c r="Q66" t="s">
        <v>2435</v>
      </c>
      <c r="R66" t="s">
        <v>31</v>
      </c>
      <c r="S66" t="s">
        <v>49</v>
      </c>
      <c r="U66" t="s">
        <v>68</v>
      </c>
      <c r="V66" t="s">
        <v>2436</v>
      </c>
    </row>
    <row r="67" spans="2:22" x14ac:dyDescent="0.3">
      <c r="B67" t="s">
        <v>22</v>
      </c>
      <c r="C67" t="s">
        <v>2445</v>
      </c>
      <c r="D67" t="s">
        <v>2448</v>
      </c>
      <c r="E67">
        <v>2873</v>
      </c>
      <c r="F67" t="s">
        <v>2444</v>
      </c>
      <c r="G67">
        <v>2018</v>
      </c>
      <c r="H67" t="s">
        <v>179</v>
      </c>
      <c r="I67">
        <v>7</v>
      </c>
      <c r="J67">
        <v>1</v>
      </c>
      <c r="K67" s="2">
        <v>6</v>
      </c>
      <c r="N67">
        <v>1</v>
      </c>
      <c r="O67" t="s">
        <v>2446</v>
      </c>
      <c r="P67" t="s">
        <v>2447</v>
      </c>
      <c r="Q67" t="s">
        <v>2449</v>
      </c>
      <c r="R67" t="s">
        <v>31</v>
      </c>
      <c r="S67" t="s">
        <v>49</v>
      </c>
      <c r="T67" t="s">
        <v>1410</v>
      </c>
      <c r="U67" t="s">
        <v>68</v>
      </c>
      <c r="V67" t="s">
        <v>2450</v>
      </c>
    </row>
    <row r="68" spans="2:22" x14ac:dyDescent="0.3">
      <c r="B68" t="s">
        <v>22</v>
      </c>
      <c r="C68" t="s">
        <v>2508</v>
      </c>
      <c r="D68" t="s">
        <v>2511</v>
      </c>
      <c r="E68">
        <v>5367</v>
      </c>
      <c r="F68" t="s">
        <v>2507</v>
      </c>
      <c r="G68">
        <v>2014</v>
      </c>
      <c r="H68" t="s">
        <v>189</v>
      </c>
      <c r="I68">
        <v>9</v>
      </c>
      <c r="J68">
        <v>2</v>
      </c>
      <c r="K68" s="2"/>
      <c r="L68">
        <v>17</v>
      </c>
      <c r="M68">
        <v>33</v>
      </c>
      <c r="N68">
        <v>11</v>
      </c>
      <c r="O68" t="s">
        <v>2509</v>
      </c>
      <c r="P68" t="s">
        <v>2510</v>
      </c>
      <c r="Q68" t="s">
        <v>2512</v>
      </c>
      <c r="R68" t="s">
        <v>31</v>
      </c>
      <c r="S68" t="s">
        <v>49</v>
      </c>
      <c r="T68" t="s">
        <v>565</v>
      </c>
      <c r="U68" t="s">
        <v>68</v>
      </c>
      <c r="V68" t="s">
        <v>2513</v>
      </c>
    </row>
    <row r="69" spans="2:22" x14ac:dyDescent="0.3">
      <c r="B69" t="s">
        <v>22</v>
      </c>
      <c r="C69" t="s">
        <v>2579</v>
      </c>
      <c r="D69" t="s">
        <v>2582</v>
      </c>
      <c r="E69">
        <v>563</v>
      </c>
      <c r="F69" t="s">
        <v>2578</v>
      </c>
      <c r="G69">
        <v>2016</v>
      </c>
      <c r="H69" t="s">
        <v>370</v>
      </c>
      <c r="I69">
        <v>27</v>
      </c>
      <c r="L69">
        <v>1273</v>
      </c>
      <c r="M69">
        <v>1283</v>
      </c>
      <c r="N69">
        <v>10</v>
      </c>
      <c r="O69" t="s">
        <v>2580</v>
      </c>
      <c r="P69" t="s">
        <v>2581</v>
      </c>
      <c r="Q69" t="s">
        <v>2583</v>
      </c>
      <c r="R69" t="s">
        <v>31</v>
      </c>
      <c r="S69" t="s">
        <v>32</v>
      </c>
      <c r="U69" t="s">
        <v>33</v>
      </c>
      <c r="V69" t="s">
        <v>2584</v>
      </c>
    </row>
    <row r="70" spans="2:22" x14ac:dyDescent="0.3">
      <c r="B70" t="s">
        <v>22</v>
      </c>
      <c r="C70" t="s">
        <v>2711</v>
      </c>
      <c r="D70" t="s">
        <v>2714</v>
      </c>
      <c r="E70">
        <v>1799</v>
      </c>
      <c r="F70" t="s">
        <v>2710</v>
      </c>
      <c r="G70">
        <v>2018</v>
      </c>
      <c r="H70" t="s">
        <v>409</v>
      </c>
      <c r="I70">
        <v>20</v>
      </c>
      <c r="J70">
        <v>4</v>
      </c>
      <c r="L70">
        <v>293</v>
      </c>
      <c r="M70">
        <v>309</v>
      </c>
      <c r="O70" t="s">
        <v>2712</v>
      </c>
      <c r="P70" t="s">
        <v>2713</v>
      </c>
      <c r="Q70" t="s">
        <v>2715</v>
      </c>
      <c r="R70" t="s">
        <v>31</v>
      </c>
      <c r="S70" t="s">
        <v>49</v>
      </c>
      <c r="U70" t="s">
        <v>33</v>
      </c>
      <c r="V70" t="s">
        <v>2716</v>
      </c>
    </row>
    <row r="71" spans="2:22" x14ac:dyDescent="0.3">
      <c r="B71" t="s">
        <v>22</v>
      </c>
      <c r="C71" t="s">
        <v>2759</v>
      </c>
      <c r="D71" t="s">
        <v>2762</v>
      </c>
      <c r="E71">
        <v>747</v>
      </c>
      <c r="F71" t="s">
        <v>2758</v>
      </c>
      <c r="G71">
        <v>2015</v>
      </c>
      <c r="H71" t="s">
        <v>141</v>
      </c>
      <c r="I71">
        <v>32</v>
      </c>
      <c r="J71">
        <v>4</v>
      </c>
      <c r="L71">
        <v>441</v>
      </c>
      <c r="M71">
        <v>452</v>
      </c>
      <c r="N71">
        <v>62</v>
      </c>
      <c r="O71" t="s">
        <v>2760</v>
      </c>
      <c r="P71" t="s">
        <v>2761</v>
      </c>
      <c r="Q71" t="s">
        <v>2763</v>
      </c>
      <c r="R71" t="s">
        <v>31</v>
      </c>
      <c r="S71" t="s">
        <v>49</v>
      </c>
      <c r="U71" t="s">
        <v>33</v>
      </c>
      <c r="V71" t="s">
        <v>2764</v>
      </c>
    </row>
    <row r="72" spans="2:22" x14ac:dyDescent="0.3">
      <c r="B72" t="s">
        <v>22</v>
      </c>
      <c r="C72" t="s">
        <v>2787</v>
      </c>
      <c r="D72" t="s">
        <v>2790</v>
      </c>
      <c r="E72">
        <v>886</v>
      </c>
      <c r="F72" t="s">
        <v>2786</v>
      </c>
      <c r="G72">
        <v>2015</v>
      </c>
      <c r="H72" t="s">
        <v>482</v>
      </c>
      <c r="I72">
        <v>33</v>
      </c>
      <c r="J72">
        <v>5</v>
      </c>
      <c r="L72">
        <v>645</v>
      </c>
      <c r="M72">
        <v>659</v>
      </c>
      <c r="N72">
        <v>3</v>
      </c>
      <c r="O72" t="s">
        <v>2788</v>
      </c>
      <c r="P72" t="s">
        <v>2789</v>
      </c>
      <c r="Q72" t="s">
        <v>2791</v>
      </c>
      <c r="R72" t="s">
        <v>31</v>
      </c>
      <c r="S72" t="s">
        <v>49</v>
      </c>
      <c r="U72" t="s">
        <v>33</v>
      </c>
      <c r="V72" t="s">
        <v>2792</v>
      </c>
    </row>
    <row r="73" spans="2:22" x14ac:dyDescent="0.3">
      <c r="B73" t="s">
        <v>22</v>
      </c>
      <c r="C73" t="s">
        <v>2794</v>
      </c>
      <c r="D73" t="s">
        <v>2798</v>
      </c>
      <c r="E73">
        <v>4507</v>
      </c>
      <c r="F73" t="s">
        <v>2793</v>
      </c>
      <c r="G73">
        <v>2016</v>
      </c>
      <c r="H73" t="s">
        <v>2795</v>
      </c>
      <c r="I73">
        <v>29</v>
      </c>
      <c r="J73">
        <v>3</v>
      </c>
      <c r="K73" s="2"/>
      <c r="L73">
        <v>271</v>
      </c>
      <c r="M73">
        <v>287</v>
      </c>
      <c r="N73">
        <v>0</v>
      </c>
      <c r="O73" t="s">
        <v>2796</v>
      </c>
      <c r="P73" t="s">
        <v>2797</v>
      </c>
      <c r="Q73" t="s">
        <v>2799</v>
      </c>
      <c r="R73" t="s">
        <v>31</v>
      </c>
      <c r="S73" t="s">
        <v>49</v>
      </c>
      <c r="U73" t="s">
        <v>68</v>
      </c>
      <c r="V73" t="s">
        <v>2800</v>
      </c>
    </row>
    <row r="74" spans="2:22" x14ac:dyDescent="0.3">
      <c r="B74" t="s">
        <v>22</v>
      </c>
      <c r="C74" t="s">
        <v>2809</v>
      </c>
      <c r="D74" t="s">
        <v>2812</v>
      </c>
      <c r="E74">
        <v>526</v>
      </c>
      <c r="F74" t="s">
        <v>2808</v>
      </c>
      <c r="G74">
        <v>2016</v>
      </c>
      <c r="H74" t="s">
        <v>212</v>
      </c>
      <c r="I74">
        <v>26</v>
      </c>
      <c r="J74" s="1">
        <v>43467</v>
      </c>
      <c r="L74">
        <v>64</v>
      </c>
      <c r="M74">
        <v>79</v>
      </c>
      <c r="N74">
        <v>18</v>
      </c>
      <c r="O74" t="s">
        <v>2810</v>
      </c>
      <c r="P74" t="s">
        <v>2811</v>
      </c>
      <c r="Q74" t="s">
        <v>2813</v>
      </c>
      <c r="R74" t="s">
        <v>31</v>
      </c>
      <c r="S74" t="s">
        <v>49</v>
      </c>
      <c r="U74" t="s">
        <v>33</v>
      </c>
      <c r="V74" t="s">
        <v>2814</v>
      </c>
    </row>
    <row r="75" spans="2:22" x14ac:dyDescent="0.3">
      <c r="B75" t="s">
        <v>22</v>
      </c>
      <c r="C75" t="s">
        <v>2821</v>
      </c>
      <c r="D75" t="s">
        <v>2824</v>
      </c>
      <c r="E75">
        <v>1481</v>
      </c>
      <c r="F75" t="s">
        <v>2820</v>
      </c>
      <c r="G75">
        <v>2011</v>
      </c>
      <c r="H75" t="s">
        <v>2822</v>
      </c>
      <c r="I75">
        <v>2</v>
      </c>
      <c r="L75">
        <v>905</v>
      </c>
      <c r="M75">
        <v>920</v>
      </c>
      <c r="N75">
        <v>34</v>
      </c>
      <c r="P75" t="s">
        <v>2823</v>
      </c>
      <c r="Q75" t="s">
        <v>2825</v>
      </c>
      <c r="R75" t="s">
        <v>31</v>
      </c>
      <c r="S75" t="s">
        <v>32</v>
      </c>
      <c r="U75" t="s">
        <v>33</v>
      </c>
      <c r="V75" t="s">
        <v>2826</v>
      </c>
    </row>
    <row r="76" spans="2:22" x14ac:dyDescent="0.3">
      <c r="B76" t="s">
        <v>22</v>
      </c>
      <c r="C76" t="s">
        <v>2834</v>
      </c>
      <c r="D76" t="s">
        <v>2837</v>
      </c>
      <c r="E76">
        <v>807</v>
      </c>
      <c r="F76" t="s">
        <v>2833</v>
      </c>
      <c r="G76">
        <v>2015</v>
      </c>
      <c r="H76" t="s">
        <v>60</v>
      </c>
      <c r="I76">
        <v>9</v>
      </c>
      <c r="J76">
        <v>1</v>
      </c>
      <c r="L76">
        <v>35</v>
      </c>
      <c r="M76">
        <v>51</v>
      </c>
      <c r="N76">
        <v>24</v>
      </c>
      <c r="O76" t="s">
        <v>2835</v>
      </c>
      <c r="P76" t="s">
        <v>2836</v>
      </c>
      <c r="Q76" t="s">
        <v>2838</v>
      </c>
      <c r="R76" t="s">
        <v>31</v>
      </c>
      <c r="S76" t="s">
        <v>49</v>
      </c>
      <c r="U76" t="s">
        <v>33</v>
      </c>
      <c r="V76" t="s">
        <v>2839</v>
      </c>
    </row>
    <row r="77" spans="2:22" x14ac:dyDescent="0.3">
      <c r="B77" t="s">
        <v>22</v>
      </c>
      <c r="C77" t="s">
        <v>2860</v>
      </c>
      <c r="D77" t="s">
        <v>2864</v>
      </c>
      <c r="E77">
        <v>427</v>
      </c>
      <c r="F77" t="s">
        <v>2859</v>
      </c>
      <c r="G77">
        <v>2016</v>
      </c>
      <c r="H77" t="s">
        <v>2861</v>
      </c>
      <c r="I77">
        <v>35</v>
      </c>
      <c r="J77">
        <v>4</v>
      </c>
      <c r="L77">
        <v>256</v>
      </c>
      <c r="M77">
        <v>265</v>
      </c>
      <c r="N77">
        <v>1</v>
      </c>
      <c r="O77" t="s">
        <v>2862</v>
      </c>
      <c r="P77" t="s">
        <v>2863</v>
      </c>
      <c r="Q77" t="s">
        <v>2865</v>
      </c>
      <c r="R77" t="s">
        <v>31</v>
      </c>
      <c r="S77" t="s">
        <v>49</v>
      </c>
      <c r="U77" t="s">
        <v>33</v>
      </c>
      <c r="V77" t="s">
        <v>2866</v>
      </c>
    </row>
    <row r="78" spans="2:22" x14ac:dyDescent="0.3">
      <c r="B78" t="s">
        <v>22</v>
      </c>
      <c r="C78" t="s">
        <v>2926</v>
      </c>
      <c r="D78" t="s">
        <v>2929</v>
      </c>
      <c r="E78">
        <v>239</v>
      </c>
      <c r="F78" t="s">
        <v>2925</v>
      </c>
      <c r="G78">
        <v>2017</v>
      </c>
      <c r="H78" t="s">
        <v>543</v>
      </c>
      <c r="I78">
        <v>22</v>
      </c>
      <c r="J78">
        <v>4</v>
      </c>
      <c r="L78">
        <v>211</v>
      </c>
      <c r="M78">
        <v>231</v>
      </c>
      <c r="N78">
        <v>5</v>
      </c>
      <c r="O78" t="s">
        <v>2927</v>
      </c>
      <c r="P78" t="s">
        <v>2928</v>
      </c>
      <c r="Q78" t="s">
        <v>2930</v>
      </c>
      <c r="R78" t="s">
        <v>31</v>
      </c>
      <c r="S78" t="s">
        <v>49</v>
      </c>
      <c r="U78" t="s">
        <v>33</v>
      </c>
      <c r="V78" t="s">
        <v>2931</v>
      </c>
    </row>
    <row r="79" spans="2:22" x14ac:dyDescent="0.3">
      <c r="B79" t="s">
        <v>22</v>
      </c>
      <c r="C79" t="s">
        <v>3074</v>
      </c>
      <c r="D79" t="s">
        <v>3076</v>
      </c>
      <c r="E79">
        <v>128</v>
      </c>
      <c r="F79" t="s">
        <v>3073</v>
      </c>
      <c r="G79">
        <v>2017</v>
      </c>
      <c r="H79" t="s">
        <v>25</v>
      </c>
      <c r="I79" t="s">
        <v>617</v>
      </c>
      <c r="L79">
        <v>495</v>
      </c>
      <c r="M79">
        <v>504</v>
      </c>
      <c r="N79">
        <v>4</v>
      </c>
      <c r="O79" t="s">
        <v>3075</v>
      </c>
      <c r="P79" t="s">
        <v>404</v>
      </c>
      <c r="Q79" t="s">
        <v>3077</v>
      </c>
      <c r="R79" t="s">
        <v>31</v>
      </c>
      <c r="S79" t="s">
        <v>32</v>
      </c>
      <c r="U79" t="s">
        <v>33</v>
      </c>
      <c r="V79" t="s">
        <v>3078</v>
      </c>
    </row>
    <row r="80" spans="2:22" x14ac:dyDescent="0.3">
      <c r="B80" t="s">
        <v>22</v>
      </c>
      <c r="C80" t="s">
        <v>3081</v>
      </c>
      <c r="D80" t="s">
        <v>3083</v>
      </c>
      <c r="E80">
        <v>1834</v>
      </c>
      <c r="F80" t="s">
        <v>3080</v>
      </c>
      <c r="G80">
        <v>2018</v>
      </c>
      <c r="H80" t="s">
        <v>279</v>
      </c>
      <c r="I80">
        <v>70</v>
      </c>
      <c r="J80">
        <v>3</v>
      </c>
      <c r="L80">
        <v>252</v>
      </c>
      <c r="M80">
        <v>268</v>
      </c>
      <c r="N80">
        <v>3</v>
      </c>
      <c r="O80" t="s">
        <v>3079</v>
      </c>
      <c r="P80" t="s">
        <v>3082</v>
      </c>
      <c r="Q80" t="s">
        <v>3084</v>
      </c>
      <c r="R80" t="s">
        <v>31</v>
      </c>
      <c r="S80" t="s">
        <v>49</v>
      </c>
      <c r="U80" t="s">
        <v>33</v>
      </c>
      <c r="V80" t="s">
        <v>3085</v>
      </c>
    </row>
    <row r="81" spans="1:22" x14ac:dyDescent="0.3">
      <c r="B81" t="s">
        <v>22</v>
      </c>
      <c r="C81" t="s">
        <v>3086</v>
      </c>
      <c r="D81" t="s">
        <v>3087</v>
      </c>
      <c r="E81">
        <v>3438</v>
      </c>
      <c r="F81" t="s">
        <v>415</v>
      </c>
      <c r="G81">
        <v>2017</v>
      </c>
      <c r="H81" t="s">
        <v>1908</v>
      </c>
      <c r="I81">
        <v>118</v>
      </c>
      <c r="J81" s="1">
        <v>43654</v>
      </c>
      <c r="K81" s="2"/>
      <c r="L81">
        <v>420</v>
      </c>
      <c r="M81">
        <v>432</v>
      </c>
      <c r="N81">
        <v>1</v>
      </c>
      <c r="O81" t="s">
        <v>45</v>
      </c>
      <c r="P81" t="s">
        <v>1909</v>
      </c>
      <c r="Q81" t="s">
        <v>3088</v>
      </c>
      <c r="R81" t="s">
        <v>31</v>
      </c>
      <c r="S81" t="s">
        <v>49</v>
      </c>
      <c r="U81" t="s">
        <v>68</v>
      </c>
      <c r="V81" t="s">
        <v>3089</v>
      </c>
    </row>
    <row r="82" spans="1:22" x14ac:dyDescent="0.3">
      <c r="B82" t="s">
        <v>22</v>
      </c>
      <c r="C82" t="s">
        <v>3127</v>
      </c>
      <c r="D82" t="s">
        <v>3130</v>
      </c>
      <c r="E82">
        <v>1025</v>
      </c>
      <c r="F82" t="s">
        <v>3126</v>
      </c>
      <c r="G82">
        <v>2014</v>
      </c>
      <c r="H82" t="s">
        <v>141</v>
      </c>
      <c r="I82">
        <v>31</v>
      </c>
      <c r="J82">
        <v>4</v>
      </c>
      <c r="L82">
        <v>622</v>
      </c>
      <c r="M82">
        <v>630</v>
      </c>
      <c r="N82">
        <v>17</v>
      </c>
      <c r="O82" t="s">
        <v>3128</v>
      </c>
      <c r="P82" t="s">
        <v>3129</v>
      </c>
      <c r="Q82" t="s">
        <v>3131</v>
      </c>
      <c r="R82" t="s">
        <v>31</v>
      </c>
      <c r="S82" t="s">
        <v>49</v>
      </c>
      <c r="U82" t="s">
        <v>33</v>
      </c>
      <c r="V82" t="s">
        <v>3132</v>
      </c>
    </row>
    <row r="83" spans="1:22" x14ac:dyDescent="0.3">
      <c r="B83" t="s">
        <v>22</v>
      </c>
      <c r="C83" t="s">
        <v>3134</v>
      </c>
      <c r="D83" t="s">
        <v>3137</v>
      </c>
      <c r="E83">
        <v>1083</v>
      </c>
      <c r="F83" t="s">
        <v>3133</v>
      </c>
      <c r="G83">
        <v>2014</v>
      </c>
      <c r="H83" t="s">
        <v>25</v>
      </c>
      <c r="L83">
        <v>171</v>
      </c>
      <c r="M83">
        <v>177</v>
      </c>
      <c r="N83">
        <v>10</v>
      </c>
      <c r="O83" t="s">
        <v>3135</v>
      </c>
      <c r="P83" t="s">
        <v>3136</v>
      </c>
      <c r="Q83" t="s">
        <v>3138</v>
      </c>
      <c r="R83" t="s">
        <v>31</v>
      </c>
      <c r="S83" t="s">
        <v>32</v>
      </c>
      <c r="U83" t="s">
        <v>33</v>
      </c>
      <c r="V83" t="s">
        <v>3139</v>
      </c>
    </row>
    <row r="84" spans="1:22" x14ac:dyDescent="0.3">
      <c r="B84" t="s">
        <v>22</v>
      </c>
      <c r="C84" t="s">
        <v>3168</v>
      </c>
      <c r="D84" t="s">
        <v>3170</v>
      </c>
      <c r="E84">
        <v>1022</v>
      </c>
      <c r="F84" t="s">
        <v>3167</v>
      </c>
      <c r="G84">
        <v>2014</v>
      </c>
      <c r="H84" t="s">
        <v>499</v>
      </c>
      <c r="N84">
        <v>8</v>
      </c>
      <c r="P84" t="s">
        <v>3169</v>
      </c>
      <c r="Q84" t="s">
        <v>3171</v>
      </c>
      <c r="R84" t="s">
        <v>31</v>
      </c>
      <c r="S84" t="s">
        <v>32</v>
      </c>
      <c r="U84" t="s">
        <v>33</v>
      </c>
      <c r="V84" t="s">
        <v>3172</v>
      </c>
    </row>
    <row r="85" spans="1:22" x14ac:dyDescent="0.3">
      <c r="A85" t="str">
        <f>IF(IFERROR(SEARCH("hybrid",D85),"")="","","topic: technical")</f>
        <v/>
      </c>
      <c r="B85" t="s">
        <v>22</v>
      </c>
      <c r="C85" t="s">
        <v>5542</v>
      </c>
      <c r="D85" t="s">
        <v>5545</v>
      </c>
      <c r="E85">
        <v>7355</v>
      </c>
      <c r="F85" t="s">
        <v>5541</v>
      </c>
      <c r="G85">
        <v>2019</v>
      </c>
      <c r="H85" t="s">
        <v>141</v>
      </c>
      <c r="I85">
        <v>36</v>
      </c>
      <c r="J85">
        <v>2</v>
      </c>
      <c r="L85">
        <v>179</v>
      </c>
      <c r="M85">
        <v>195</v>
      </c>
      <c r="O85" t="s">
        <v>5543</v>
      </c>
      <c r="P85" t="s">
        <v>5544</v>
      </c>
      <c r="Q85" t="s">
        <v>5546</v>
      </c>
      <c r="R85" t="s">
        <v>31</v>
      </c>
      <c r="S85" t="s">
        <v>49</v>
      </c>
      <c r="U85" t="s">
        <v>33</v>
      </c>
      <c r="V85" t="s">
        <v>5547</v>
      </c>
    </row>
    <row r="86" spans="1:22" x14ac:dyDescent="0.3">
      <c r="A86" t="str">
        <f>IF(IFERROR(SEARCH("hybrid",D86),"")="","","topic: technical")</f>
        <v/>
      </c>
      <c r="B86" t="s">
        <v>22</v>
      </c>
      <c r="C86" t="s">
        <v>5549</v>
      </c>
      <c r="D86" t="s">
        <v>5553</v>
      </c>
      <c r="E86">
        <v>7818</v>
      </c>
      <c r="F86" t="s">
        <v>5548</v>
      </c>
      <c r="G86">
        <v>2019</v>
      </c>
      <c r="H86" t="s">
        <v>5550</v>
      </c>
      <c r="I86">
        <v>13</v>
      </c>
      <c r="J86" s="1">
        <v>43894</v>
      </c>
      <c r="L86">
        <v>213</v>
      </c>
      <c r="M86">
        <v>236</v>
      </c>
      <c r="O86" t="s">
        <v>5551</v>
      </c>
      <c r="P86" t="s">
        <v>5552</v>
      </c>
      <c r="Q86" t="s">
        <v>5554</v>
      </c>
      <c r="R86" t="s">
        <v>31</v>
      </c>
      <c r="S86" t="s">
        <v>49</v>
      </c>
      <c r="U86" t="s">
        <v>68</v>
      </c>
      <c r="V86" t="s">
        <v>5555</v>
      </c>
    </row>
    <row r="87" spans="1:22" x14ac:dyDescent="0.3">
      <c r="A87" t="str">
        <f t="shared" ref="A87:A97" si="0">IF(IFERROR(SEARCH("cloud",D87),"")="","","topic: technical")</f>
        <v/>
      </c>
      <c r="B87" t="s">
        <v>22</v>
      </c>
      <c r="C87" t="s">
        <v>5318</v>
      </c>
      <c r="D87" t="s">
        <v>5320</v>
      </c>
      <c r="E87">
        <v>4779</v>
      </c>
      <c r="F87" t="s">
        <v>5317</v>
      </c>
      <c r="G87">
        <v>2015</v>
      </c>
      <c r="H87" t="s">
        <v>4135</v>
      </c>
      <c r="K87" s="2"/>
      <c r="L87">
        <v>6</v>
      </c>
      <c r="M87">
        <v>17</v>
      </c>
      <c r="N87">
        <v>17</v>
      </c>
      <c r="P87" t="s">
        <v>5319</v>
      </c>
      <c r="Q87" t="s">
        <v>5321</v>
      </c>
      <c r="R87" t="s">
        <v>31</v>
      </c>
      <c r="S87" t="s">
        <v>49</v>
      </c>
      <c r="U87" t="s">
        <v>68</v>
      </c>
      <c r="V87" t="s">
        <v>5322</v>
      </c>
    </row>
    <row r="88" spans="1:22" x14ac:dyDescent="0.3">
      <c r="A88" t="str">
        <f t="shared" si="0"/>
        <v/>
      </c>
      <c r="B88" t="s">
        <v>22</v>
      </c>
      <c r="C88" t="s">
        <v>5389</v>
      </c>
      <c r="D88" t="s">
        <v>5392</v>
      </c>
      <c r="E88">
        <v>7454</v>
      </c>
      <c r="F88" t="s">
        <v>5388</v>
      </c>
      <c r="G88">
        <v>2019</v>
      </c>
      <c r="H88" t="s">
        <v>4005</v>
      </c>
      <c r="I88">
        <v>35</v>
      </c>
      <c r="J88">
        <v>4</v>
      </c>
      <c r="L88">
        <v>216</v>
      </c>
      <c r="M88">
        <v>228</v>
      </c>
      <c r="O88" t="s">
        <v>5390</v>
      </c>
      <c r="P88" t="s">
        <v>5391</v>
      </c>
      <c r="Q88" t="s">
        <v>5393</v>
      </c>
      <c r="R88" t="s">
        <v>31</v>
      </c>
      <c r="S88" t="s">
        <v>49</v>
      </c>
      <c r="U88" t="s">
        <v>33</v>
      </c>
      <c r="V88" t="s">
        <v>5394</v>
      </c>
    </row>
    <row r="89" spans="1:22" x14ac:dyDescent="0.3">
      <c r="A89" t="str">
        <f t="shared" si="0"/>
        <v/>
      </c>
      <c r="B89" t="s">
        <v>22</v>
      </c>
      <c r="C89" t="s">
        <v>5495</v>
      </c>
      <c r="D89" t="s">
        <v>5498</v>
      </c>
      <c r="E89">
        <v>7204</v>
      </c>
      <c r="F89" t="s">
        <v>5494</v>
      </c>
      <c r="G89">
        <v>2019</v>
      </c>
      <c r="H89" t="s">
        <v>845</v>
      </c>
      <c r="I89">
        <v>11</v>
      </c>
      <c r="J89" s="1">
        <v>43894</v>
      </c>
      <c r="L89">
        <v>310</v>
      </c>
      <c r="M89">
        <v>332</v>
      </c>
      <c r="O89" t="s">
        <v>5496</v>
      </c>
      <c r="P89" t="s">
        <v>5497</v>
      </c>
      <c r="Q89" t="s">
        <v>5499</v>
      </c>
      <c r="R89" t="s">
        <v>31</v>
      </c>
      <c r="S89" t="s">
        <v>32</v>
      </c>
      <c r="U89" t="s">
        <v>33</v>
      </c>
      <c r="V89" t="s">
        <v>5500</v>
      </c>
    </row>
    <row r="90" spans="1:22" x14ac:dyDescent="0.3">
      <c r="A90" t="str">
        <f t="shared" si="0"/>
        <v/>
      </c>
      <c r="B90" t="s">
        <v>22</v>
      </c>
      <c r="C90" t="s">
        <v>5501</v>
      </c>
      <c r="D90" t="s">
        <v>5504</v>
      </c>
      <c r="E90">
        <v>346</v>
      </c>
      <c r="F90" t="s">
        <v>5494</v>
      </c>
      <c r="G90">
        <v>2017</v>
      </c>
      <c r="H90" t="s">
        <v>3618</v>
      </c>
      <c r="I90">
        <v>792</v>
      </c>
      <c r="L90">
        <v>47</v>
      </c>
      <c r="M90">
        <v>63</v>
      </c>
      <c r="O90" t="s">
        <v>5502</v>
      </c>
      <c r="P90" t="s">
        <v>5503</v>
      </c>
      <c r="Q90" t="s">
        <v>5505</v>
      </c>
      <c r="R90" t="s">
        <v>31</v>
      </c>
      <c r="S90" t="s">
        <v>32</v>
      </c>
      <c r="U90" t="s">
        <v>33</v>
      </c>
      <c r="V90" t="s">
        <v>5506</v>
      </c>
    </row>
    <row r="91" spans="1:22" x14ac:dyDescent="0.3">
      <c r="A91" t="str">
        <f t="shared" si="0"/>
        <v/>
      </c>
      <c r="B91" t="s">
        <v>22</v>
      </c>
      <c r="C91" t="s">
        <v>4902</v>
      </c>
      <c r="D91" t="s">
        <v>4906</v>
      </c>
      <c r="E91">
        <v>7505</v>
      </c>
      <c r="F91" t="s">
        <v>4901</v>
      </c>
      <c r="G91">
        <v>2019</v>
      </c>
      <c r="H91" t="s">
        <v>4903</v>
      </c>
      <c r="I91">
        <v>43</v>
      </c>
      <c r="J91">
        <v>6</v>
      </c>
      <c r="L91">
        <v>1003</v>
      </c>
      <c r="M91">
        <v>1020</v>
      </c>
      <c r="N91">
        <v>1</v>
      </c>
      <c r="O91" t="s">
        <v>4904</v>
      </c>
      <c r="P91" t="s">
        <v>4905</v>
      </c>
      <c r="Q91" t="s">
        <v>4907</v>
      </c>
      <c r="R91" t="s">
        <v>31</v>
      </c>
      <c r="S91" t="s">
        <v>49</v>
      </c>
      <c r="U91" t="s">
        <v>33</v>
      </c>
      <c r="V91" t="s">
        <v>4908</v>
      </c>
    </row>
    <row r="92" spans="1:22" x14ac:dyDescent="0.3">
      <c r="A92" t="str">
        <f t="shared" si="0"/>
        <v/>
      </c>
      <c r="B92" t="s">
        <v>22</v>
      </c>
      <c r="C92" t="s">
        <v>4917</v>
      </c>
      <c r="D92" t="s">
        <v>4920</v>
      </c>
      <c r="E92">
        <v>7168</v>
      </c>
      <c r="F92" t="s">
        <v>4916</v>
      </c>
      <c r="G92">
        <v>2019</v>
      </c>
      <c r="H92" t="s">
        <v>2419</v>
      </c>
      <c r="O92" t="s">
        <v>4918</v>
      </c>
      <c r="P92" t="s">
        <v>4919</v>
      </c>
      <c r="Q92" t="s">
        <v>4921</v>
      </c>
      <c r="R92" t="s">
        <v>31</v>
      </c>
      <c r="S92" t="s">
        <v>49</v>
      </c>
      <c r="U92" t="s">
        <v>33</v>
      </c>
      <c r="V92" t="s">
        <v>4922</v>
      </c>
    </row>
    <row r="93" spans="1:22" x14ac:dyDescent="0.3">
      <c r="A93" t="str">
        <f t="shared" si="0"/>
        <v/>
      </c>
      <c r="B93" t="s">
        <v>22</v>
      </c>
      <c r="C93" t="s">
        <v>4976</v>
      </c>
      <c r="D93" t="s">
        <v>4980</v>
      </c>
      <c r="E93">
        <v>7292</v>
      </c>
      <c r="F93" t="s">
        <v>4975</v>
      </c>
      <c r="G93">
        <v>2019</v>
      </c>
      <c r="H93" t="s">
        <v>25</v>
      </c>
      <c r="K93" t="s">
        <v>4977</v>
      </c>
      <c r="N93">
        <v>2</v>
      </c>
      <c r="O93" t="s">
        <v>4978</v>
      </c>
      <c r="P93" t="s">
        <v>4979</v>
      </c>
      <c r="Q93" t="s">
        <v>4981</v>
      </c>
      <c r="R93" t="s">
        <v>31</v>
      </c>
      <c r="S93" t="s">
        <v>32</v>
      </c>
      <c r="U93" t="s">
        <v>33</v>
      </c>
      <c r="V93" t="s">
        <v>4982</v>
      </c>
    </row>
    <row r="94" spans="1:22" x14ac:dyDescent="0.3">
      <c r="A94" t="str">
        <f t="shared" si="0"/>
        <v/>
      </c>
      <c r="B94" t="s">
        <v>22</v>
      </c>
      <c r="C94" t="s">
        <v>4990</v>
      </c>
      <c r="D94" t="s">
        <v>4993</v>
      </c>
      <c r="E94">
        <v>7502</v>
      </c>
      <c r="F94" t="s">
        <v>4989</v>
      </c>
      <c r="G94">
        <v>2019</v>
      </c>
      <c r="H94" t="s">
        <v>609</v>
      </c>
      <c r="I94">
        <v>26</v>
      </c>
      <c r="J94">
        <v>4</v>
      </c>
      <c r="L94">
        <v>29</v>
      </c>
      <c r="M94">
        <v>51</v>
      </c>
      <c r="O94" t="s">
        <v>4991</v>
      </c>
      <c r="P94" t="s">
        <v>4992</v>
      </c>
      <c r="Q94" t="s">
        <v>4994</v>
      </c>
      <c r="R94" t="s">
        <v>31</v>
      </c>
      <c r="S94" t="s">
        <v>49</v>
      </c>
      <c r="U94" t="s">
        <v>33</v>
      </c>
      <c r="V94" t="s">
        <v>4995</v>
      </c>
    </row>
    <row r="95" spans="1:22" x14ac:dyDescent="0.3">
      <c r="A95" t="str">
        <f t="shared" si="0"/>
        <v/>
      </c>
      <c r="B95" t="s">
        <v>22</v>
      </c>
      <c r="C95" t="s">
        <v>4997</v>
      </c>
      <c r="D95" t="s">
        <v>5001</v>
      </c>
      <c r="E95">
        <v>7074</v>
      </c>
      <c r="F95" t="s">
        <v>4996</v>
      </c>
      <c r="G95">
        <v>2019</v>
      </c>
      <c r="H95" t="s">
        <v>4998</v>
      </c>
      <c r="I95">
        <v>11</v>
      </c>
      <c r="J95">
        <v>2</v>
      </c>
      <c r="L95">
        <v>60</v>
      </c>
      <c r="M95">
        <v>93</v>
      </c>
      <c r="O95" t="s">
        <v>4999</v>
      </c>
      <c r="P95" t="s">
        <v>5000</v>
      </c>
      <c r="Q95" t="s">
        <v>5002</v>
      </c>
      <c r="R95" t="s">
        <v>31</v>
      </c>
      <c r="S95" t="s">
        <v>49</v>
      </c>
      <c r="T95" t="s">
        <v>130</v>
      </c>
      <c r="U95" t="s">
        <v>33</v>
      </c>
      <c r="V95" t="s">
        <v>5003</v>
      </c>
    </row>
    <row r="96" spans="1:22" x14ac:dyDescent="0.3">
      <c r="A96" t="str">
        <f t="shared" si="0"/>
        <v/>
      </c>
      <c r="B96" t="s">
        <v>22</v>
      </c>
      <c r="C96" t="s">
        <v>5012</v>
      </c>
      <c r="D96" t="s">
        <v>5015</v>
      </c>
      <c r="E96">
        <v>6601</v>
      </c>
      <c r="F96" t="s">
        <v>5011</v>
      </c>
      <c r="G96">
        <v>2018</v>
      </c>
      <c r="H96" t="s">
        <v>4059</v>
      </c>
      <c r="I96">
        <v>6</v>
      </c>
      <c r="J96">
        <v>6</v>
      </c>
      <c r="K96">
        <v>0</v>
      </c>
      <c r="L96">
        <v>673</v>
      </c>
      <c r="M96">
        <v>692</v>
      </c>
      <c r="N96">
        <v>12</v>
      </c>
      <c r="O96" t="s">
        <v>5013</v>
      </c>
      <c r="P96" t="s">
        <v>5014</v>
      </c>
      <c r="Q96" t="s">
        <v>5016</v>
      </c>
      <c r="R96" t="s">
        <v>31</v>
      </c>
      <c r="S96" t="s">
        <v>49</v>
      </c>
      <c r="T96" t="s">
        <v>130</v>
      </c>
      <c r="U96" t="s">
        <v>33</v>
      </c>
      <c r="V96" t="s">
        <v>5017</v>
      </c>
    </row>
    <row r="97" spans="1:22" x14ac:dyDescent="0.3">
      <c r="A97" t="str">
        <f t="shared" si="0"/>
        <v/>
      </c>
      <c r="B97" t="s">
        <v>22</v>
      </c>
      <c r="C97" t="s">
        <v>5189</v>
      </c>
      <c r="D97" t="s">
        <v>5192</v>
      </c>
      <c r="E97">
        <v>7253</v>
      </c>
      <c r="F97" t="s">
        <v>5188</v>
      </c>
      <c r="G97">
        <v>2019</v>
      </c>
      <c r="H97" t="s">
        <v>919</v>
      </c>
      <c r="O97" t="s">
        <v>5190</v>
      </c>
      <c r="P97" t="s">
        <v>5191</v>
      </c>
      <c r="Q97" t="s">
        <v>5193</v>
      </c>
      <c r="R97" t="s">
        <v>31</v>
      </c>
      <c r="S97" t="s">
        <v>49</v>
      </c>
      <c r="U97" t="s">
        <v>33</v>
      </c>
      <c r="V97" t="s">
        <v>5194</v>
      </c>
    </row>
    <row r="98" spans="1:22" x14ac:dyDescent="0.3">
      <c r="B98" t="s">
        <v>22</v>
      </c>
      <c r="C98" t="s">
        <v>4846</v>
      </c>
      <c r="D98" t="s">
        <v>4849</v>
      </c>
      <c r="E98">
        <v>7080</v>
      </c>
      <c r="F98" t="s">
        <v>270</v>
      </c>
      <c r="G98">
        <v>2019</v>
      </c>
      <c r="H98" t="s">
        <v>543</v>
      </c>
      <c r="I98">
        <v>24</v>
      </c>
      <c r="J98">
        <v>2</v>
      </c>
      <c r="L98">
        <v>147</v>
      </c>
      <c r="M98">
        <v>162</v>
      </c>
      <c r="O98" t="s">
        <v>4847</v>
      </c>
      <c r="P98" t="s">
        <v>4848</v>
      </c>
      <c r="Q98" t="s">
        <v>4850</v>
      </c>
      <c r="R98" t="s">
        <v>31</v>
      </c>
      <c r="S98" t="s">
        <v>49</v>
      </c>
      <c r="U98" t="s">
        <v>33</v>
      </c>
      <c r="V98" t="s">
        <v>4851</v>
      </c>
    </row>
    <row r="99" spans="1:22" x14ac:dyDescent="0.3">
      <c r="A99" t="str">
        <f t="shared" ref="A99:A104" si="1">IF(IFERROR(SEARCH("cloud",D99),"")="","","topic: technical")</f>
        <v/>
      </c>
      <c r="B99" t="s">
        <v>22</v>
      </c>
      <c r="C99" t="s">
        <v>4859</v>
      </c>
      <c r="D99" t="s">
        <v>4862</v>
      </c>
      <c r="E99">
        <v>7466</v>
      </c>
      <c r="F99" t="s">
        <v>598</v>
      </c>
      <c r="G99">
        <v>2019</v>
      </c>
      <c r="H99" t="s">
        <v>4243</v>
      </c>
      <c r="I99">
        <v>85</v>
      </c>
      <c r="J99">
        <v>3</v>
      </c>
      <c r="L99">
        <v>566</v>
      </c>
      <c r="M99">
        <v>586</v>
      </c>
      <c r="N99">
        <v>2</v>
      </c>
      <c r="O99" t="s">
        <v>4860</v>
      </c>
      <c r="P99" t="s">
        <v>4861</v>
      </c>
      <c r="Q99" t="s">
        <v>4863</v>
      </c>
      <c r="R99" t="s">
        <v>31</v>
      </c>
      <c r="S99" t="s">
        <v>49</v>
      </c>
      <c r="U99" t="s">
        <v>33</v>
      </c>
      <c r="V99" t="s">
        <v>4864</v>
      </c>
    </row>
    <row r="100" spans="1:22" x14ac:dyDescent="0.3">
      <c r="A100" t="str">
        <f t="shared" si="1"/>
        <v/>
      </c>
      <c r="B100" t="s">
        <v>22</v>
      </c>
      <c r="C100" t="s">
        <v>4873</v>
      </c>
      <c r="D100" t="s">
        <v>4875</v>
      </c>
      <c r="E100">
        <v>7059</v>
      </c>
      <c r="F100" t="s">
        <v>4872</v>
      </c>
      <c r="G100">
        <v>2019</v>
      </c>
      <c r="H100" t="s">
        <v>3750</v>
      </c>
      <c r="N100">
        <v>2</v>
      </c>
      <c r="O100" t="s">
        <v>4874</v>
      </c>
      <c r="P100" t="s">
        <v>4542</v>
      </c>
      <c r="Q100" t="s">
        <v>4876</v>
      </c>
      <c r="R100" t="s">
        <v>31</v>
      </c>
      <c r="S100" t="s">
        <v>49</v>
      </c>
      <c r="T100" t="s">
        <v>130</v>
      </c>
      <c r="U100" t="s">
        <v>33</v>
      </c>
      <c r="V100" t="s">
        <v>4877</v>
      </c>
    </row>
    <row r="101" spans="1:22" x14ac:dyDescent="0.3">
      <c r="A101" t="str">
        <f t="shared" si="1"/>
        <v/>
      </c>
      <c r="B101" t="s">
        <v>22</v>
      </c>
      <c r="C101" t="s">
        <v>4895</v>
      </c>
      <c r="D101" t="s">
        <v>4898</v>
      </c>
      <c r="E101">
        <v>7332</v>
      </c>
      <c r="F101" t="s">
        <v>4894</v>
      </c>
      <c r="G101">
        <v>2019</v>
      </c>
      <c r="H101" t="s">
        <v>919</v>
      </c>
      <c r="I101">
        <v>29</v>
      </c>
      <c r="J101" s="1">
        <v>43832</v>
      </c>
      <c r="L101">
        <v>152</v>
      </c>
      <c r="M101">
        <v>167</v>
      </c>
      <c r="O101" t="s">
        <v>4896</v>
      </c>
      <c r="P101" t="s">
        <v>4897</v>
      </c>
      <c r="Q101" t="s">
        <v>4899</v>
      </c>
      <c r="R101" t="s">
        <v>31</v>
      </c>
      <c r="S101" t="s">
        <v>49</v>
      </c>
      <c r="U101" t="s">
        <v>33</v>
      </c>
      <c r="V101" t="s">
        <v>4900</v>
      </c>
    </row>
    <row r="102" spans="1:22" x14ac:dyDescent="0.3">
      <c r="A102" t="str">
        <f t="shared" si="1"/>
        <v/>
      </c>
      <c r="B102" t="s">
        <v>22</v>
      </c>
      <c r="C102" t="s">
        <v>4142</v>
      </c>
      <c r="D102" t="s">
        <v>4146</v>
      </c>
      <c r="E102">
        <v>7977</v>
      </c>
      <c r="F102" t="s">
        <v>4141</v>
      </c>
      <c r="G102">
        <v>2019</v>
      </c>
      <c r="H102" t="s">
        <v>4143</v>
      </c>
      <c r="I102">
        <v>11</v>
      </c>
      <c r="J102">
        <v>2</v>
      </c>
      <c r="L102">
        <v>96</v>
      </c>
      <c r="M102">
        <v>120</v>
      </c>
      <c r="O102" t="s">
        <v>4144</v>
      </c>
      <c r="P102" t="s">
        <v>4145</v>
      </c>
      <c r="Q102" t="s">
        <v>4147</v>
      </c>
      <c r="R102" t="s">
        <v>31</v>
      </c>
      <c r="S102" t="s">
        <v>49</v>
      </c>
      <c r="U102" t="s">
        <v>68</v>
      </c>
      <c r="V102" t="s">
        <v>4148</v>
      </c>
    </row>
    <row r="103" spans="1:22" x14ac:dyDescent="0.3">
      <c r="A103" t="str">
        <f t="shared" si="1"/>
        <v/>
      </c>
      <c r="B103" t="s">
        <v>22</v>
      </c>
      <c r="C103" t="s">
        <v>4150</v>
      </c>
      <c r="D103" t="s">
        <v>4154</v>
      </c>
      <c r="E103">
        <v>7302</v>
      </c>
      <c r="F103" t="s">
        <v>4149</v>
      </c>
      <c r="G103">
        <v>2019</v>
      </c>
      <c r="H103" t="s">
        <v>4151</v>
      </c>
      <c r="I103">
        <v>56</v>
      </c>
      <c r="L103">
        <v>147</v>
      </c>
      <c r="M103">
        <v>156</v>
      </c>
      <c r="N103">
        <v>7</v>
      </c>
      <c r="O103" t="s">
        <v>4152</v>
      </c>
      <c r="P103" t="s">
        <v>4153</v>
      </c>
      <c r="Q103" t="s">
        <v>4155</v>
      </c>
      <c r="R103" t="s">
        <v>31</v>
      </c>
      <c r="S103" t="s">
        <v>49</v>
      </c>
      <c r="U103" t="s">
        <v>33</v>
      </c>
      <c r="V103" t="s">
        <v>4156</v>
      </c>
    </row>
    <row r="104" spans="1:22" x14ac:dyDescent="0.3">
      <c r="A104" t="str">
        <f t="shared" si="1"/>
        <v/>
      </c>
      <c r="B104" t="s">
        <v>22</v>
      </c>
      <c r="C104" t="s">
        <v>4369</v>
      </c>
      <c r="D104" t="s">
        <v>4373</v>
      </c>
      <c r="E104">
        <v>225</v>
      </c>
      <c r="F104" t="s">
        <v>4368</v>
      </c>
      <c r="G104">
        <v>2017</v>
      </c>
      <c r="H104" t="s">
        <v>4370</v>
      </c>
      <c r="I104">
        <v>28</v>
      </c>
      <c r="J104" s="1">
        <v>43781</v>
      </c>
      <c r="L104">
        <v>891</v>
      </c>
      <c r="M104">
        <v>905</v>
      </c>
      <c r="N104">
        <v>5</v>
      </c>
      <c r="O104" t="s">
        <v>4371</v>
      </c>
      <c r="P104" t="s">
        <v>4372</v>
      </c>
      <c r="Q104" t="s">
        <v>4374</v>
      </c>
      <c r="R104" t="s">
        <v>31</v>
      </c>
      <c r="S104" t="s">
        <v>49</v>
      </c>
      <c r="T104" t="s">
        <v>130</v>
      </c>
      <c r="U104" t="s">
        <v>33</v>
      </c>
      <c r="V104" t="s">
        <v>4375</v>
      </c>
    </row>
    <row r="105" spans="1:22" x14ac:dyDescent="0.3">
      <c r="A105" t="str">
        <f>IF(IFERROR(SEARCH("fuzzy",D105),"")="","","topic: technical")</f>
        <v/>
      </c>
      <c r="B105" t="s">
        <v>22</v>
      </c>
      <c r="C105" t="s">
        <v>6496</v>
      </c>
      <c r="D105" t="s">
        <v>6500</v>
      </c>
      <c r="E105">
        <v>1032</v>
      </c>
      <c r="F105" t="s">
        <v>6495</v>
      </c>
      <c r="G105">
        <v>2014</v>
      </c>
      <c r="H105" t="s">
        <v>5669</v>
      </c>
      <c r="I105" t="s">
        <v>6497</v>
      </c>
      <c r="L105">
        <v>277</v>
      </c>
      <c r="M105">
        <v>288</v>
      </c>
      <c r="N105">
        <v>19</v>
      </c>
      <c r="O105" t="s">
        <v>6498</v>
      </c>
      <c r="P105" t="s">
        <v>6499</v>
      </c>
      <c r="Q105" t="s">
        <v>6501</v>
      </c>
      <c r="R105" t="s">
        <v>31</v>
      </c>
      <c r="S105" t="s">
        <v>32</v>
      </c>
      <c r="T105" t="s">
        <v>130</v>
      </c>
      <c r="U105" t="s">
        <v>33</v>
      </c>
      <c r="V105" t="s">
        <v>6502</v>
      </c>
    </row>
    <row r="106" spans="1:22" x14ac:dyDescent="0.3">
      <c r="A106" t="str">
        <f>IF(IFERROR(SEARCH("fuzzy",D106),"")="","","topic: technical")</f>
        <v/>
      </c>
      <c r="B106" t="s">
        <v>22</v>
      </c>
      <c r="C106" t="s">
        <v>6771</v>
      </c>
      <c r="D106" t="s">
        <v>6774</v>
      </c>
      <c r="E106">
        <v>1026</v>
      </c>
      <c r="F106" t="s">
        <v>6770</v>
      </c>
      <c r="G106">
        <v>2014</v>
      </c>
      <c r="H106" t="s">
        <v>5669</v>
      </c>
      <c r="I106" t="s">
        <v>6497</v>
      </c>
      <c r="L106">
        <v>181</v>
      </c>
      <c r="M106">
        <v>193</v>
      </c>
      <c r="N106">
        <v>10</v>
      </c>
      <c r="O106" t="s">
        <v>6772</v>
      </c>
      <c r="P106" t="s">
        <v>6773</v>
      </c>
      <c r="Q106" t="s">
        <v>6775</v>
      </c>
      <c r="R106" t="s">
        <v>31</v>
      </c>
      <c r="S106" t="s">
        <v>32</v>
      </c>
      <c r="T106" t="s">
        <v>130</v>
      </c>
      <c r="U106" t="s">
        <v>33</v>
      </c>
      <c r="V106" t="s">
        <v>6776</v>
      </c>
    </row>
    <row r="107" spans="1:22" x14ac:dyDescent="0.3">
      <c r="A107" t="str">
        <f>IF(IFERROR(SEARCH("fuzzy",D107),"")="","","topic: technical")</f>
        <v/>
      </c>
      <c r="B107" t="s">
        <v>22</v>
      </c>
      <c r="C107" t="s">
        <v>5888</v>
      </c>
      <c r="D107" t="s">
        <v>5892</v>
      </c>
      <c r="E107">
        <v>1928</v>
      </c>
      <c r="F107" t="s">
        <v>5887</v>
      </c>
      <c r="G107">
        <v>2018</v>
      </c>
      <c r="H107" t="s">
        <v>5669</v>
      </c>
      <c r="I107" t="s">
        <v>5889</v>
      </c>
      <c r="L107">
        <v>184</v>
      </c>
      <c r="M107">
        <v>200</v>
      </c>
      <c r="O107" t="s">
        <v>5890</v>
      </c>
      <c r="P107" t="s">
        <v>5891</v>
      </c>
      <c r="Q107" t="s">
        <v>5893</v>
      </c>
      <c r="R107" t="s">
        <v>31</v>
      </c>
      <c r="S107" t="s">
        <v>32</v>
      </c>
      <c r="U107" t="s">
        <v>33</v>
      </c>
      <c r="V107" t="s">
        <v>5894</v>
      </c>
    </row>
    <row r="108" spans="1:22" x14ac:dyDescent="0.3">
      <c r="A108" t="str">
        <f>IF(IFERROR(SEARCH("fuzzy",D108),"")="","","topic: technical")</f>
        <v/>
      </c>
      <c r="B108" t="s">
        <v>22</v>
      </c>
      <c r="C108" t="s">
        <v>5996</v>
      </c>
      <c r="D108" t="s">
        <v>6000</v>
      </c>
      <c r="E108">
        <v>7072</v>
      </c>
      <c r="F108" t="s">
        <v>618</v>
      </c>
      <c r="G108">
        <v>2019</v>
      </c>
      <c r="H108" t="s">
        <v>5669</v>
      </c>
      <c r="I108" t="s">
        <v>5997</v>
      </c>
      <c r="L108">
        <v>130</v>
      </c>
      <c r="M108">
        <v>141</v>
      </c>
      <c r="O108" t="s">
        <v>5998</v>
      </c>
      <c r="P108" t="s">
        <v>5999</v>
      </c>
      <c r="Q108" t="s">
        <v>6001</v>
      </c>
      <c r="R108" t="s">
        <v>31</v>
      </c>
      <c r="S108" t="s">
        <v>32</v>
      </c>
      <c r="U108" t="s">
        <v>33</v>
      </c>
      <c r="V108" t="s">
        <v>6002</v>
      </c>
    </row>
    <row r="109" spans="1:22" x14ac:dyDescent="0.3">
      <c r="A109" t="str">
        <f>IF(IFERROR(SEARCH("fuzzy",D109),"")="","","topic: technical")</f>
        <v/>
      </c>
      <c r="B109" t="s">
        <v>22</v>
      </c>
      <c r="C109" t="s">
        <v>6062</v>
      </c>
      <c r="D109" t="s">
        <v>6065</v>
      </c>
      <c r="E109">
        <v>7070</v>
      </c>
      <c r="F109" t="s">
        <v>5887</v>
      </c>
      <c r="G109">
        <v>2019</v>
      </c>
      <c r="H109" t="s">
        <v>5669</v>
      </c>
      <c r="I109" t="s">
        <v>6063</v>
      </c>
      <c r="L109">
        <v>488</v>
      </c>
      <c r="M109">
        <v>500</v>
      </c>
      <c r="N109">
        <v>1</v>
      </c>
      <c r="O109" t="s">
        <v>6064</v>
      </c>
      <c r="P109" t="s">
        <v>5891</v>
      </c>
      <c r="Q109" t="s">
        <v>6066</v>
      </c>
      <c r="R109" t="s">
        <v>31</v>
      </c>
      <c r="S109" t="s">
        <v>32</v>
      </c>
      <c r="U109" t="s">
        <v>33</v>
      </c>
      <c r="V109" t="s">
        <v>6067</v>
      </c>
    </row>
    <row r="110" spans="1:22" x14ac:dyDescent="0.3">
      <c r="A110" t="s">
        <v>3536</v>
      </c>
      <c r="B110" t="s">
        <v>66</v>
      </c>
      <c r="C110" t="s">
        <v>149</v>
      </c>
      <c r="D110" t="s">
        <v>152</v>
      </c>
      <c r="E110">
        <v>2162</v>
      </c>
      <c r="F110" t="s">
        <v>148</v>
      </c>
      <c r="G110">
        <v>2018</v>
      </c>
      <c r="H110" t="s">
        <v>147</v>
      </c>
      <c r="I110">
        <v>35</v>
      </c>
      <c r="J110">
        <v>4</v>
      </c>
      <c r="K110" s="2"/>
      <c r="L110">
        <v>644</v>
      </c>
      <c r="M110">
        <v>656</v>
      </c>
      <c r="N110">
        <v>1</v>
      </c>
      <c r="O110" t="s">
        <v>150</v>
      </c>
      <c r="P110" t="s">
        <v>151</v>
      </c>
      <c r="Q110" t="s">
        <v>153</v>
      </c>
      <c r="R110" t="s">
        <v>31</v>
      </c>
      <c r="S110" t="s">
        <v>49</v>
      </c>
      <c r="U110" t="s">
        <v>68</v>
      </c>
      <c r="V110" t="s">
        <v>154</v>
      </c>
    </row>
    <row r="111" spans="1:22" x14ac:dyDescent="0.3">
      <c r="A111" t="s">
        <v>5614</v>
      </c>
      <c r="B111" t="s">
        <v>66</v>
      </c>
      <c r="C111" t="s">
        <v>156</v>
      </c>
      <c r="D111" t="s">
        <v>159</v>
      </c>
      <c r="E111">
        <v>1241</v>
      </c>
      <c r="F111" t="s">
        <v>155</v>
      </c>
      <c r="G111">
        <v>2013</v>
      </c>
      <c r="H111" t="s">
        <v>141</v>
      </c>
      <c r="I111">
        <v>30</v>
      </c>
      <c r="J111">
        <v>4</v>
      </c>
      <c r="L111">
        <v>508</v>
      </c>
      <c r="M111">
        <v>513</v>
      </c>
      <c r="N111">
        <v>121</v>
      </c>
      <c r="O111" t="s">
        <v>157</v>
      </c>
      <c r="P111" t="s">
        <v>158</v>
      </c>
      <c r="Q111" t="s">
        <v>160</v>
      </c>
      <c r="R111" t="s">
        <v>31</v>
      </c>
      <c r="S111" t="s">
        <v>49</v>
      </c>
      <c r="U111" t="s">
        <v>33</v>
      </c>
      <c r="V111" t="s">
        <v>161</v>
      </c>
    </row>
    <row r="112" spans="1:22" x14ac:dyDescent="0.3">
      <c r="A112" t="s">
        <v>3587</v>
      </c>
      <c r="B112" t="s">
        <v>66</v>
      </c>
      <c r="C112" t="s">
        <v>3567</v>
      </c>
      <c r="D112" t="s">
        <v>3571</v>
      </c>
      <c r="E112">
        <v>6618</v>
      </c>
      <c r="F112" t="s">
        <v>2075</v>
      </c>
      <c r="G112">
        <v>2015</v>
      </c>
      <c r="H112" t="s">
        <v>25</v>
      </c>
      <c r="I112" t="s">
        <v>3568</v>
      </c>
      <c r="J112">
        <v>0</v>
      </c>
      <c r="K112">
        <v>0</v>
      </c>
      <c r="L112">
        <v>1</v>
      </c>
      <c r="M112">
        <v>9</v>
      </c>
      <c r="N112">
        <v>0</v>
      </c>
      <c r="O112" t="s">
        <v>3569</v>
      </c>
      <c r="P112" t="s">
        <v>3570</v>
      </c>
      <c r="Q112" t="s">
        <v>3572</v>
      </c>
      <c r="R112" t="s">
        <v>31</v>
      </c>
      <c r="S112" t="s">
        <v>32</v>
      </c>
      <c r="U112" t="s">
        <v>33</v>
      </c>
      <c r="V112" t="s">
        <v>3573</v>
      </c>
    </row>
    <row r="113" spans="1:22" x14ac:dyDescent="0.3">
      <c r="A113" t="s">
        <v>3529</v>
      </c>
      <c r="B113" t="s">
        <v>66</v>
      </c>
      <c r="C113" t="s">
        <v>1049</v>
      </c>
      <c r="D113" t="s">
        <v>1052</v>
      </c>
      <c r="E113">
        <v>64</v>
      </c>
      <c r="F113" t="s">
        <v>1048</v>
      </c>
      <c r="G113">
        <v>2017</v>
      </c>
      <c r="H113" t="s">
        <v>749</v>
      </c>
      <c r="I113">
        <v>13</v>
      </c>
      <c r="J113">
        <v>4</v>
      </c>
      <c r="L113">
        <v>1</v>
      </c>
      <c r="M113">
        <v>14</v>
      </c>
      <c r="O113" t="s">
        <v>1050</v>
      </c>
      <c r="P113" t="s">
        <v>1051</v>
      </c>
      <c r="Q113" t="s">
        <v>1053</v>
      </c>
      <c r="R113" t="s">
        <v>31</v>
      </c>
      <c r="S113" t="s">
        <v>49</v>
      </c>
      <c r="U113" t="s">
        <v>33</v>
      </c>
      <c r="V113" t="s">
        <v>1054</v>
      </c>
    </row>
    <row r="114" spans="1:22" x14ac:dyDescent="0.3">
      <c r="A114" t="s">
        <v>3530</v>
      </c>
      <c r="B114" t="s">
        <v>66</v>
      </c>
      <c r="C114" t="s">
        <v>1063</v>
      </c>
      <c r="D114" t="s">
        <v>1066</v>
      </c>
      <c r="E114">
        <v>3644</v>
      </c>
      <c r="F114" t="s">
        <v>1062</v>
      </c>
      <c r="G114">
        <v>2017</v>
      </c>
      <c r="H114" t="s">
        <v>189</v>
      </c>
      <c r="I114">
        <v>12</v>
      </c>
      <c r="J114">
        <v>1</v>
      </c>
      <c r="K114" s="2"/>
      <c r="L114">
        <v>21</v>
      </c>
      <c r="M114">
        <v>41</v>
      </c>
      <c r="N114">
        <v>9</v>
      </c>
      <c r="O114" t="s">
        <v>1064</v>
      </c>
      <c r="P114" t="s">
        <v>1065</v>
      </c>
      <c r="Q114" t="s">
        <v>1067</v>
      </c>
      <c r="R114" t="s">
        <v>31</v>
      </c>
      <c r="S114" t="s">
        <v>49</v>
      </c>
      <c r="T114" t="s">
        <v>1068</v>
      </c>
      <c r="U114" t="s">
        <v>68</v>
      </c>
      <c r="V114" t="s">
        <v>1069</v>
      </c>
    </row>
    <row r="115" spans="1:22" x14ac:dyDescent="0.3">
      <c r="A115" t="s">
        <v>3400</v>
      </c>
      <c r="B115" t="s">
        <v>66</v>
      </c>
      <c r="C115" t="s">
        <v>3575</v>
      </c>
      <c r="D115" t="s">
        <v>3577</v>
      </c>
      <c r="E115">
        <v>6592</v>
      </c>
      <c r="F115" t="s">
        <v>3574</v>
      </c>
      <c r="G115">
        <v>2014</v>
      </c>
      <c r="H115" t="s">
        <v>88</v>
      </c>
      <c r="I115">
        <v>428</v>
      </c>
      <c r="J115">
        <v>0</v>
      </c>
      <c r="K115">
        <v>0</v>
      </c>
      <c r="L115">
        <v>156</v>
      </c>
      <c r="M115">
        <v>168</v>
      </c>
      <c r="N115">
        <v>2</v>
      </c>
      <c r="O115">
        <v>0</v>
      </c>
      <c r="P115" t="s">
        <v>3576</v>
      </c>
      <c r="R115" t="s">
        <v>31</v>
      </c>
      <c r="S115" t="s">
        <v>32</v>
      </c>
      <c r="U115" t="s">
        <v>33</v>
      </c>
      <c r="V115" t="s">
        <v>3578</v>
      </c>
    </row>
    <row r="116" spans="1:22" x14ac:dyDescent="0.3">
      <c r="A116" t="s">
        <v>3588</v>
      </c>
      <c r="B116" t="s">
        <v>66</v>
      </c>
      <c r="C116" t="s">
        <v>3580</v>
      </c>
      <c r="D116" t="s">
        <v>3584</v>
      </c>
      <c r="E116">
        <v>6612</v>
      </c>
      <c r="F116" t="s">
        <v>3579</v>
      </c>
      <c r="G116">
        <v>2018</v>
      </c>
      <c r="H116" t="s">
        <v>25</v>
      </c>
      <c r="I116">
        <v>0</v>
      </c>
      <c r="J116">
        <v>0</v>
      </c>
      <c r="K116" t="s">
        <v>3581</v>
      </c>
      <c r="L116">
        <v>1</v>
      </c>
      <c r="M116">
        <v>10</v>
      </c>
      <c r="N116">
        <v>0</v>
      </c>
      <c r="O116" t="s">
        <v>3582</v>
      </c>
      <c r="P116" t="s">
        <v>3583</v>
      </c>
      <c r="Q116" t="s">
        <v>3585</v>
      </c>
      <c r="R116" t="s">
        <v>31</v>
      </c>
      <c r="S116" t="s">
        <v>32</v>
      </c>
      <c r="U116" t="s">
        <v>33</v>
      </c>
      <c r="V116" t="s">
        <v>3586</v>
      </c>
    </row>
    <row r="117" spans="1:22" x14ac:dyDescent="0.3">
      <c r="A117" t="s">
        <v>5614</v>
      </c>
      <c r="B117" t="s">
        <v>66</v>
      </c>
      <c r="C117" t="s">
        <v>608</v>
      </c>
      <c r="D117" t="s">
        <v>612</v>
      </c>
      <c r="E117">
        <v>1440</v>
      </c>
      <c r="F117" t="s">
        <v>607</v>
      </c>
      <c r="G117">
        <v>2012</v>
      </c>
      <c r="H117" t="s">
        <v>609</v>
      </c>
      <c r="I117">
        <v>19</v>
      </c>
      <c r="J117">
        <v>3</v>
      </c>
      <c r="L117">
        <v>107</v>
      </c>
      <c r="M117">
        <v>136</v>
      </c>
      <c r="N117">
        <v>44</v>
      </c>
      <c r="O117" t="s">
        <v>610</v>
      </c>
      <c r="P117" t="s">
        <v>611</v>
      </c>
      <c r="Q117" t="s">
        <v>613</v>
      </c>
      <c r="R117" t="s">
        <v>31</v>
      </c>
      <c r="S117" t="s">
        <v>49</v>
      </c>
      <c r="U117" t="s">
        <v>33</v>
      </c>
      <c r="V117" t="s">
        <v>614</v>
      </c>
    </row>
    <row r="118" spans="1:22" x14ac:dyDescent="0.3">
      <c r="A118" t="s">
        <v>5614</v>
      </c>
      <c r="B118" t="s">
        <v>66</v>
      </c>
      <c r="C118" t="s">
        <v>1298</v>
      </c>
      <c r="D118" t="s">
        <v>1301</v>
      </c>
      <c r="E118">
        <v>5701</v>
      </c>
      <c r="F118" t="s">
        <v>1297</v>
      </c>
      <c r="G118">
        <v>2014</v>
      </c>
      <c r="H118" t="s">
        <v>1167</v>
      </c>
      <c r="I118">
        <v>1</v>
      </c>
      <c r="J118">
        <v>1</v>
      </c>
      <c r="K118" s="2"/>
      <c r="L118">
        <v>39</v>
      </c>
      <c r="M118">
        <v>55</v>
      </c>
      <c r="N118">
        <v>1</v>
      </c>
      <c r="O118" t="s">
        <v>1299</v>
      </c>
      <c r="P118" t="s">
        <v>1300</v>
      </c>
      <c r="Q118" t="s">
        <v>1302</v>
      </c>
      <c r="R118" t="s">
        <v>31</v>
      </c>
      <c r="S118" t="s">
        <v>49</v>
      </c>
      <c r="U118" t="s">
        <v>68</v>
      </c>
      <c r="V118" t="s">
        <v>1303</v>
      </c>
    </row>
    <row r="119" spans="1:22" x14ac:dyDescent="0.3">
      <c r="A119" t="s">
        <v>5614</v>
      </c>
      <c r="B119" t="s">
        <v>66</v>
      </c>
      <c r="C119" t="s">
        <v>2452</v>
      </c>
      <c r="D119" t="s">
        <v>2455</v>
      </c>
      <c r="E119">
        <v>1027</v>
      </c>
      <c r="F119" t="s">
        <v>2451</v>
      </c>
      <c r="G119">
        <v>2014</v>
      </c>
      <c r="H119" t="s">
        <v>2453</v>
      </c>
      <c r="N119">
        <v>5</v>
      </c>
      <c r="P119" t="s">
        <v>2454</v>
      </c>
      <c r="Q119" t="s">
        <v>2456</v>
      </c>
      <c r="R119" t="s">
        <v>31</v>
      </c>
      <c r="S119" t="s">
        <v>32</v>
      </c>
      <c r="U119" t="s">
        <v>33</v>
      </c>
      <c r="V119" t="s">
        <v>2457</v>
      </c>
    </row>
    <row r="120" spans="1:22" x14ac:dyDescent="0.3">
      <c r="A120" t="s">
        <v>3531</v>
      </c>
      <c r="B120" t="s">
        <v>66</v>
      </c>
      <c r="C120" t="s">
        <v>24</v>
      </c>
      <c r="D120" t="s">
        <v>29</v>
      </c>
      <c r="E120">
        <v>555</v>
      </c>
      <c r="F120" t="s">
        <v>23</v>
      </c>
      <c r="G120">
        <v>2016</v>
      </c>
      <c r="H120" t="s">
        <v>25</v>
      </c>
      <c r="I120" t="s">
        <v>26</v>
      </c>
      <c r="L120">
        <v>291</v>
      </c>
      <c r="M120">
        <v>300</v>
      </c>
      <c r="N120">
        <v>1</v>
      </c>
      <c r="O120" t="s">
        <v>27</v>
      </c>
      <c r="P120" t="s">
        <v>28</v>
      </c>
      <c r="Q120" t="s">
        <v>30</v>
      </c>
      <c r="R120" t="s">
        <v>31</v>
      </c>
      <c r="S120" t="s">
        <v>32</v>
      </c>
      <c r="U120" t="s">
        <v>33</v>
      </c>
      <c r="V120" t="s">
        <v>34</v>
      </c>
    </row>
    <row r="121" spans="1:22" x14ac:dyDescent="0.3">
      <c r="A121" t="s">
        <v>3251</v>
      </c>
      <c r="B121" t="s">
        <v>66</v>
      </c>
      <c r="C121" t="s">
        <v>52</v>
      </c>
      <c r="D121" t="s">
        <v>55</v>
      </c>
      <c r="E121">
        <v>496</v>
      </c>
      <c r="F121" t="s">
        <v>51</v>
      </c>
      <c r="G121">
        <v>2016</v>
      </c>
      <c r="H121" t="s">
        <v>25</v>
      </c>
      <c r="N121">
        <v>1</v>
      </c>
      <c r="O121" t="s">
        <v>53</v>
      </c>
      <c r="P121" t="s">
        <v>54</v>
      </c>
      <c r="Q121" t="s">
        <v>56</v>
      </c>
      <c r="R121" t="s">
        <v>31</v>
      </c>
      <c r="S121" t="s">
        <v>32</v>
      </c>
      <c r="U121" t="s">
        <v>33</v>
      </c>
      <c r="V121" t="s">
        <v>57</v>
      </c>
    </row>
    <row r="122" spans="1:22" x14ac:dyDescent="0.3">
      <c r="A122" t="s">
        <v>3532</v>
      </c>
      <c r="B122" t="s">
        <v>66</v>
      </c>
      <c r="C122" t="s">
        <v>59</v>
      </c>
      <c r="D122" t="s">
        <v>63</v>
      </c>
      <c r="E122">
        <v>820</v>
      </c>
      <c r="F122" t="s">
        <v>58</v>
      </c>
      <c r="G122">
        <v>2015</v>
      </c>
      <c r="H122" t="s">
        <v>60</v>
      </c>
      <c r="I122">
        <v>9</v>
      </c>
      <c r="J122">
        <v>3</v>
      </c>
      <c r="L122">
        <v>286</v>
      </c>
      <c r="M122">
        <v>308</v>
      </c>
      <c r="N122">
        <v>45</v>
      </c>
      <c r="O122" t="s">
        <v>61</v>
      </c>
      <c r="P122" t="s">
        <v>62</v>
      </c>
      <c r="Q122" t="s">
        <v>64</v>
      </c>
      <c r="R122" t="s">
        <v>31</v>
      </c>
      <c r="S122" t="s">
        <v>49</v>
      </c>
      <c r="U122" t="s">
        <v>33</v>
      </c>
      <c r="V122" t="s">
        <v>65</v>
      </c>
    </row>
    <row r="123" spans="1:22" x14ac:dyDescent="0.3">
      <c r="A123" t="s">
        <v>3259</v>
      </c>
      <c r="B123" t="s">
        <v>66</v>
      </c>
      <c r="C123" t="s">
        <v>70</v>
      </c>
      <c r="D123" t="s">
        <v>74</v>
      </c>
      <c r="E123">
        <v>6232</v>
      </c>
      <c r="F123" t="s">
        <v>69</v>
      </c>
      <c r="G123">
        <v>2011</v>
      </c>
      <c r="H123" t="s">
        <v>71</v>
      </c>
      <c r="I123">
        <v>37</v>
      </c>
      <c r="J123">
        <v>6</v>
      </c>
      <c r="K123" s="2"/>
      <c r="L123">
        <v>555</v>
      </c>
      <c r="M123">
        <v>569</v>
      </c>
      <c r="N123">
        <v>34</v>
      </c>
      <c r="O123" t="s">
        <v>72</v>
      </c>
      <c r="P123" t="s">
        <v>73</v>
      </c>
      <c r="Q123" t="s">
        <v>75</v>
      </c>
      <c r="R123" t="s">
        <v>31</v>
      </c>
      <c r="S123" t="s">
        <v>49</v>
      </c>
      <c r="T123" t="s">
        <v>76</v>
      </c>
      <c r="U123" t="s">
        <v>68</v>
      </c>
      <c r="V123" t="s">
        <v>77</v>
      </c>
    </row>
    <row r="124" spans="1:22" x14ac:dyDescent="0.3">
      <c r="A124" t="s">
        <v>3260</v>
      </c>
      <c r="B124" t="s">
        <v>66</v>
      </c>
      <c r="C124" t="s">
        <v>79</v>
      </c>
      <c r="D124" t="s">
        <v>83</v>
      </c>
      <c r="E124">
        <v>519</v>
      </c>
      <c r="F124" t="s">
        <v>78</v>
      </c>
      <c r="G124">
        <v>2016</v>
      </c>
      <c r="H124" t="s">
        <v>80</v>
      </c>
      <c r="K124">
        <v>7460350</v>
      </c>
      <c r="L124">
        <v>101</v>
      </c>
      <c r="M124">
        <v>106</v>
      </c>
      <c r="N124">
        <v>4</v>
      </c>
      <c r="O124" t="s">
        <v>81</v>
      </c>
      <c r="P124" t="s">
        <v>82</v>
      </c>
      <c r="Q124" t="s">
        <v>84</v>
      </c>
      <c r="R124" t="s">
        <v>31</v>
      </c>
      <c r="S124" t="s">
        <v>32</v>
      </c>
      <c r="U124" t="s">
        <v>33</v>
      </c>
      <c r="V124" t="s">
        <v>85</v>
      </c>
    </row>
    <row r="125" spans="1:22" x14ac:dyDescent="0.3">
      <c r="A125" t="s">
        <v>3261</v>
      </c>
      <c r="B125" t="s">
        <v>66</v>
      </c>
      <c r="C125" t="s">
        <v>87</v>
      </c>
      <c r="D125" t="s">
        <v>91</v>
      </c>
      <c r="E125">
        <v>308</v>
      </c>
      <c r="F125" t="s">
        <v>86</v>
      </c>
      <c r="G125">
        <v>2017</v>
      </c>
      <c r="H125" t="s">
        <v>88</v>
      </c>
      <c r="I125">
        <v>504</v>
      </c>
      <c r="L125">
        <v>232</v>
      </c>
      <c r="M125">
        <v>241</v>
      </c>
      <c r="N125">
        <v>1</v>
      </c>
      <c r="O125" t="s">
        <v>89</v>
      </c>
      <c r="P125" t="s">
        <v>90</v>
      </c>
      <c r="Q125" t="s">
        <v>92</v>
      </c>
      <c r="R125" t="s">
        <v>31</v>
      </c>
      <c r="S125" t="s">
        <v>32</v>
      </c>
      <c r="U125" t="s">
        <v>33</v>
      </c>
      <c r="V125" t="s">
        <v>93</v>
      </c>
    </row>
    <row r="126" spans="1:22" x14ac:dyDescent="0.3">
      <c r="A126" t="s">
        <v>3262</v>
      </c>
      <c r="B126" t="s">
        <v>66</v>
      </c>
      <c r="C126" t="s">
        <v>95</v>
      </c>
      <c r="D126" t="s">
        <v>98</v>
      </c>
      <c r="E126">
        <v>1538</v>
      </c>
      <c r="F126" t="s">
        <v>94</v>
      </c>
      <c r="G126">
        <v>2011</v>
      </c>
      <c r="H126" t="s">
        <v>60</v>
      </c>
      <c r="I126">
        <v>5</v>
      </c>
      <c r="J126">
        <v>2</v>
      </c>
      <c r="L126">
        <v>114</v>
      </c>
      <c r="M126">
        <v>142</v>
      </c>
      <c r="N126">
        <v>12</v>
      </c>
      <c r="O126" t="s">
        <v>96</v>
      </c>
      <c r="P126" t="s">
        <v>97</v>
      </c>
      <c r="Q126" t="s">
        <v>99</v>
      </c>
      <c r="R126" t="s">
        <v>31</v>
      </c>
      <c r="S126" t="s">
        <v>49</v>
      </c>
      <c r="U126" t="s">
        <v>33</v>
      </c>
      <c r="V126" t="s">
        <v>100</v>
      </c>
    </row>
    <row r="127" spans="1:22" x14ac:dyDescent="0.3">
      <c r="A127" t="s">
        <v>3263</v>
      </c>
      <c r="B127" t="s">
        <v>66</v>
      </c>
      <c r="C127" t="s">
        <v>102</v>
      </c>
      <c r="D127" t="s">
        <v>105</v>
      </c>
      <c r="E127">
        <v>1852</v>
      </c>
      <c r="F127" t="s">
        <v>101</v>
      </c>
      <c r="G127">
        <v>2018</v>
      </c>
      <c r="H127" t="s">
        <v>25</v>
      </c>
      <c r="L127">
        <v>230</v>
      </c>
      <c r="M127">
        <v>235</v>
      </c>
      <c r="O127" t="s">
        <v>103</v>
      </c>
      <c r="P127" t="s">
        <v>104</v>
      </c>
      <c r="Q127" t="s">
        <v>106</v>
      </c>
      <c r="R127" t="s">
        <v>31</v>
      </c>
      <c r="S127" t="s">
        <v>32</v>
      </c>
      <c r="U127" t="s">
        <v>33</v>
      </c>
      <c r="V127" t="s">
        <v>107</v>
      </c>
    </row>
    <row r="128" spans="1:22" x14ac:dyDescent="0.3">
      <c r="A128" t="s">
        <v>3265</v>
      </c>
      <c r="B128" t="s">
        <v>66</v>
      </c>
      <c r="C128" t="s">
        <v>109</v>
      </c>
      <c r="D128" t="s">
        <v>113</v>
      </c>
      <c r="E128">
        <v>6523</v>
      </c>
      <c r="F128" t="s">
        <v>108</v>
      </c>
      <c r="G128">
        <v>2009</v>
      </c>
      <c r="H128" t="s">
        <v>110</v>
      </c>
      <c r="I128">
        <v>60</v>
      </c>
      <c r="J128">
        <v>6</v>
      </c>
      <c r="K128" s="2"/>
      <c r="L128">
        <v>1144</v>
      </c>
      <c r="M128">
        <v>1158</v>
      </c>
      <c r="N128">
        <v>7</v>
      </c>
      <c r="O128" t="s">
        <v>111</v>
      </c>
      <c r="P128" t="s">
        <v>112</v>
      </c>
      <c r="R128" t="s">
        <v>31</v>
      </c>
      <c r="S128" t="s">
        <v>49</v>
      </c>
      <c r="U128" t="s">
        <v>68</v>
      </c>
      <c r="V128" t="s">
        <v>114</v>
      </c>
    </row>
    <row r="129" spans="1:22" x14ac:dyDescent="0.3">
      <c r="A129" t="s">
        <v>3533</v>
      </c>
      <c r="B129" t="s">
        <v>66</v>
      </c>
      <c r="C129" t="s">
        <v>116</v>
      </c>
      <c r="D129" t="s">
        <v>120</v>
      </c>
      <c r="E129">
        <v>1016</v>
      </c>
      <c r="F129" t="s">
        <v>115</v>
      </c>
      <c r="G129">
        <v>2014</v>
      </c>
      <c r="H129" t="s">
        <v>117</v>
      </c>
      <c r="K129">
        <v>6758838</v>
      </c>
      <c r="L129">
        <v>1896</v>
      </c>
      <c r="M129">
        <v>1905</v>
      </c>
      <c r="N129">
        <v>29</v>
      </c>
      <c r="O129" t="s">
        <v>118</v>
      </c>
      <c r="P129" t="s">
        <v>119</v>
      </c>
      <c r="R129" t="s">
        <v>31</v>
      </c>
      <c r="S129" t="s">
        <v>32</v>
      </c>
      <c r="U129" t="s">
        <v>33</v>
      </c>
      <c r="V129" t="s">
        <v>121</v>
      </c>
    </row>
    <row r="130" spans="1:22" x14ac:dyDescent="0.3">
      <c r="A130" t="s">
        <v>3264</v>
      </c>
      <c r="B130" t="s">
        <v>66</v>
      </c>
      <c r="C130" t="s">
        <v>125</v>
      </c>
      <c r="D130" t="s">
        <v>128</v>
      </c>
      <c r="E130">
        <v>1630</v>
      </c>
      <c r="F130" t="s">
        <v>124</v>
      </c>
      <c r="G130">
        <v>2009</v>
      </c>
      <c r="H130" t="s">
        <v>88</v>
      </c>
      <c r="I130">
        <v>307</v>
      </c>
      <c r="L130">
        <v>759</v>
      </c>
      <c r="M130">
        <v>766</v>
      </c>
      <c r="N130">
        <v>2</v>
      </c>
      <c r="O130" t="s">
        <v>126</v>
      </c>
      <c r="P130" t="s">
        <v>127</v>
      </c>
      <c r="Q130" t="s">
        <v>129</v>
      </c>
      <c r="R130" t="s">
        <v>31</v>
      </c>
      <c r="S130" t="s">
        <v>32</v>
      </c>
      <c r="T130" t="s">
        <v>130</v>
      </c>
      <c r="U130" t="s">
        <v>33</v>
      </c>
      <c r="V130" t="s">
        <v>131</v>
      </c>
    </row>
    <row r="131" spans="1:22" x14ac:dyDescent="0.3">
      <c r="A131" t="s">
        <v>3534</v>
      </c>
      <c r="B131" t="s">
        <v>66</v>
      </c>
      <c r="C131" t="s">
        <v>133</v>
      </c>
      <c r="D131" t="s">
        <v>136</v>
      </c>
      <c r="E131">
        <v>1850</v>
      </c>
      <c r="F131" t="s">
        <v>132</v>
      </c>
      <c r="G131">
        <v>2018</v>
      </c>
      <c r="H131" t="s">
        <v>25</v>
      </c>
      <c r="L131">
        <v>371</v>
      </c>
      <c r="M131">
        <v>381</v>
      </c>
      <c r="O131" t="s">
        <v>134</v>
      </c>
      <c r="P131" t="s">
        <v>135</v>
      </c>
      <c r="Q131" t="s">
        <v>137</v>
      </c>
      <c r="R131" t="s">
        <v>31</v>
      </c>
      <c r="S131" t="s">
        <v>32</v>
      </c>
      <c r="U131" t="s">
        <v>33</v>
      </c>
      <c r="V131" t="s">
        <v>138</v>
      </c>
    </row>
    <row r="132" spans="1:22" x14ac:dyDescent="0.3">
      <c r="A132" t="s">
        <v>3535</v>
      </c>
      <c r="B132" t="s">
        <v>66</v>
      </c>
      <c r="C132" t="s">
        <v>140</v>
      </c>
      <c r="D132" t="s">
        <v>144</v>
      </c>
      <c r="E132">
        <v>167</v>
      </c>
      <c r="F132" t="s">
        <v>139</v>
      </c>
      <c r="G132">
        <v>2017</v>
      </c>
      <c r="H132" t="s">
        <v>141</v>
      </c>
      <c r="I132">
        <v>34</v>
      </c>
      <c r="J132">
        <v>2</v>
      </c>
      <c r="L132">
        <v>231</v>
      </c>
      <c r="M132">
        <v>243</v>
      </c>
      <c r="N132">
        <v>17</v>
      </c>
      <c r="O132" t="s">
        <v>142</v>
      </c>
      <c r="P132" t="s">
        <v>143</v>
      </c>
      <c r="Q132" t="s">
        <v>145</v>
      </c>
      <c r="R132" t="s">
        <v>31</v>
      </c>
      <c r="S132" t="s">
        <v>49</v>
      </c>
      <c r="U132" t="s">
        <v>33</v>
      </c>
      <c r="V132" t="s">
        <v>146</v>
      </c>
    </row>
    <row r="133" spans="1:22" x14ac:dyDescent="0.3">
      <c r="A133" t="s">
        <v>3252</v>
      </c>
      <c r="B133" t="s">
        <v>66</v>
      </c>
      <c r="C133" t="s">
        <v>163</v>
      </c>
      <c r="D133" t="s">
        <v>167</v>
      </c>
      <c r="E133">
        <v>1815</v>
      </c>
      <c r="F133" t="s">
        <v>162</v>
      </c>
      <c r="G133">
        <v>2018</v>
      </c>
      <c r="H133" t="s">
        <v>25</v>
      </c>
      <c r="K133" t="s">
        <v>164</v>
      </c>
      <c r="O133" t="s">
        <v>165</v>
      </c>
      <c r="P133" t="s">
        <v>166</v>
      </c>
      <c r="Q133" t="s">
        <v>168</v>
      </c>
      <c r="R133" t="s">
        <v>31</v>
      </c>
      <c r="S133" t="s">
        <v>32</v>
      </c>
      <c r="U133" t="s">
        <v>33</v>
      </c>
      <c r="V133" t="s">
        <v>169</v>
      </c>
    </row>
    <row r="134" spans="1:22" x14ac:dyDescent="0.3">
      <c r="A134" t="s">
        <v>3537</v>
      </c>
      <c r="B134" t="s">
        <v>66</v>
      </c>
      <c r="C134" t="s">
        <v>171</v>
      </c>
      <c r="D134" t="s">
        <v>174</v>
      </c>
      <c r="E134">
        <v>4702</v>
      </c>
      <c r="F134" t="s">
        <v>170</v>
      </c>
      <c r="G134">
        <v>2015</v>
      </c>
      <c r="H134" t="s">
        <v>147</v>
      </c>
      <c r="I134">
        <v>32</v>
      </c>
      <c r="J134">
        <v>3</v>
      </c>
      <c r="K134" s="2"/>
      <c r="L134">
        <v>353</v>
      </c>
      <c r="M134">
        <v>358</v>
      </c>
      <c r="N134">
        <v>25</v>
      </c>
      <c r="O134" t="s">
        <v>172</v>
      </c>
      <c r="P134" t="s">
        <v>173</v>
      </c>
      <c r="Q134" t="s">
        <v>175</v>
      </c>
      <c r="R134" t="s">
        <v>31</v>
      </c>
      <c r="S134" t="s">
        <v>49</v>
      </c>
      <c r="U134" t="s">
        <v>68</v>
      </c>
      <c r="V134" t="s">
        <v>176</v>
      </c>
    </row>
    <row r="135" spans="1:22" x14ac:dyDescent="0.3">
      <c r="A135" t="s">
        <v>3266</v>
      </c>
      <c r="B135" t="s">
        <v>66</v>
      </c>
      <c r="C135" t="s">
        <v>178</v>
      </c>
      <c r="D135" t="s">
        <v>183</v>
      </c>
      <c r="E135">
        <v>3934</v>
      </c>
      <c r="F135" t="s">
        <v>177</v>
      </c>
      <c r="G135">
        <v>2016</v>
      </c>
      <c r="H135" t="s">
        <v>179</v>
      </c>
      <c r="I135">
        <v>5</v>
      </c>
      <c r="J135">
        <v>7</v>
      </c>
      <c r="K135" s="2" t="s">
        <v>180</v>
      </c>
      <c r="N135">
        <v>23</v>
      </c>
      <c r="O135" t="s">
        <v>181</v>
      </c>
      <c r="P135" t="s">
        <v>182</v>
      </c>
      <c r="Q135" t="s">
        <v>184</v>
      </c>
      <c r="R135" t="s">
        <v>31</v>
      </c>
      <c r="S135" t="s">
        <v>49</v>
      </c>
      <c r="T135" t="s">
        <v>185</v>
      </c>
      <c r="U135" t="s">
        <v>68</v>
      </c>
      <c r="V135" t="s">
        <v>186</v>
      </c>
    </row>
    <row r="136" spans="1:22" x14ac:dyDescent="0.3">
      <c r="A136" t="s">
        <v>3472</v>
      </c>
      <c r="B136" t="s">
        <v>66</v>
      </c>
      <c r="C136" t="s">
        <v>188</v>
      </c>
      <c r="D136" t="s">
        <v>192</v>
      </c>
      <c r="E136">
        <v>5368</v>
      </c>
      <c r="F136" t="s">
        <v>187</v>
      </c>
      <c r="G136">
        <v>2014</v>
      </c>
      <c r="H136" t="s">
        <v>189</v>
      </c>
      <c r="I136">
        <v>9</v>
      </c>
      <c r="J136">
        <v>2</v>
      </c>
      <c r="K136" s="2"/>
      <c r="L136">
        <v>34</v>
      </c>
      <c r="M136">
        <v>47</v>
      </c>
      <c r="N136">
        <v>16</v>
      </c>
      <c r="O136" t="s">
        <v>190</v>
      </c>
      <c r="P136" t="s">
        <v>191</v>
      </c>
      <c r="Q136" t="s">
        <v>193</v>
      </c>
      <c r="R136" t="s">
        <v>31</v>
      </c>
      <c r="S136" t="s">
        <v>49</v>
      </c>
      <c r="T136" t="s">
        <v>194</v>
      </c>
      <c r="U136" t="s">
        <v>68</v>
      </c>
      <c r="V136" t="s">
        <v>195</v>
      </c>
    </row>
    <row r="137" spans="1:22" x14ac:dyDescent="0.3">
      <c r="A137" t="s">
        <v>3256</v>
      </c>
      <c r="B137" t="s">
        <v>66</v>
      </c>
      <c r="C137" t="s">
        <v>197</v>
      </c>
      <c r="D137" t="s">
        <v>200</v>
      </c>
      <c r="E137">
        <v>1771</v>
      </c>
      <c r="F137" t="s">
        <v>196</v>
      </c>
      <c r="G137">
        <v>2018</v>
      </c>
      <c r="H137" t="s">
        <v>25</v>
      </c>
      <c r="O137" t="s">
        <v>198</v>
      </c>
      <c r="P137" t="s">
        <v>199</v>
      </c>
      <c r="Q137" t="s">
        <v>201</v>
      </c>
      <c r="R137" t="s">
        <v>31</v>
      </c>
      <c r="S137" t="s">
        <v>32</v>
      </c>
      <c r="U137" t="s">
        <v>33</v>
      </c>
      <c r="V137" t="s">
        <v>202</v>
      </c>
    </row>
    <row r="138" spans="1:22" x14ac:dyDescent="0.3">
      <c r="A138" t="s">
        <v>3352</v>
      </c>
      <c r="B138" t="s">
        <v>66</v>
      </c>
      <c r="C138" t="s">
        <v>204</v>
      </c>
      <c r="D138" t="s">
        <v>207</v>
      </c>
      <c r="E138">
        <v>746</v>
      </c>
      <c r="F138" t="s">
        <v>203</v>
      </c>
      <c r="G138">
        <v>2015</v>
      </c>
      <c r="H138" t="s">
        <v>141</v>
      </c>
      <c r="I138">
        <v>32</v>
      </c>
      <c r="J138">
        <v>4</v>
      </c>
      <c r="L138">
        <v>399</v>
      </c>
      <c r="M138">
        <v>418</v>
      </c>
      <c r="N138">
        <v>135</v>
      </c>
      <c r="O138" t="s">
        <v>205</v>
      </c>
      <c r="P138" t="s">
        <v>206</v>
      </c>
      <c r="Q138" t="s">
        <v>208</v>
      </c>
      <c r="R138" t="s">
        <v>31</v>
      </c>
      <c r="S138" t="s">
        <v>49</v>
      </c>
      <c r="U138" t="s">
        <v>33</v>
      </c>
      <c r="V138" t="s">
        <v>209</v>
      </c>
    </row>
    <row r="139" spans="1:22" x14ac:dyDescent="0.3">
      <c r="A139" t="s">
        <v>3267</v>
      </c>
      <c r="B139" t="s">
        <v>66</v>
      </c>
      <c r="C139" t="s">
        <v>211</v>
      </c>
      <c r="D139" t="s">
        <v>215</v>
      </c>
      <c r="E139">
        <v>524</v>
      </c>
      <c r="F139" t="s">
        <v>210</v>
      </c>
      <c r="G139">
        <v>2016</v>
      </c>
      <c r="H139" t="s">
        <v>212</v>
      </c>
      <c r="I139">
        <v>26</v>
      </c>
      <c r="J139" s="1">
        <v>43467</v>
      </c>
      <c r="L139">
        <v>41</v>
      </c>
      <c r="M139">
        <v>63</v>
      </c>
      <c r="N139">
        <v>28</v>
      </c>
      <c r="O139" t="s">
        <v>213</v>
      </c>
      <c r="P139" t="s">
        <v>214</v>
      </c>
      <c r="Q139" t="s">
        <v>216</v>
      </c>
      <c r="R139" t="s">
        <v>31</v>
      </c>
      <c r="S139" t="s">
        <v>49</v>
      </c>
      <c r="U139" t="s">
        <v>33</v>
      </c>
      <c r="V139" t="s">
        <v>217</v>
      </c>
    </row>
    <row r="140" spans="1:22" x14ac:dyDescent="0.3">
      <c r="A140" t="s">
        <v>3538</v>
      </c>
      <c r="B140" t="s">
        <v>66</v>
      </c>
      <c r="C140" t="s">
        <v>219</v>
      </c>
      <c r="D140" t="s">
        <v>223</v>
      </c>
      <c r="E140">
        <v>397</v>
      </c>
      <c r="F140" t="s">
        <v>218</v>
      </c>
      <c r="G140">
        <v>2016</v>
      </c>
      <c r="H140" t="s">
        <v>25</v>
      </c>
      <c r="I140" t="s">
        <v>220</v>
      </c>
      <c r="L140">
        <v>135</v>
      </c>
      <c r="M140">
        <v>142</v>
      </c>
      <c r="N140">
        <v>3</v>
      </c>
      <c r="O140" t="s">
        <v>221</v>
      </c>
      <c r="P140" t="s">
        <v>222</v>
      </c>
      <c r="Q140" t="s">
        <v>224</v>
      </c>
      <c r="R140" t="s">
        <v>31</v>
      </c>
      <c r="S140" t="s">
        <v>32</v>
      </c>
      <c r="U140" t="s">
        <v>33</v>
      </c>
      <c r="V140" t="s">
        <v>225</v>
      </c>
    </row>
    <row r="141" spans="1:22" x14ac:dyDescent="0.3">
      <c r="A141" t="s">
        <v>3539</v>
      </c>
      <c r="B141" t="s">
        <v>66</v>
      </c>
      <c r="C141" t="s">
        <v>227</v>
      </c>
      <c r="D141" t="s">
        <v>231</v>
      </c>
      <c r="E141">
        <v>1913</v>
      </c>
      <c r="F141" t="s">
        <v>226</v>
      </c>
      <c r="G141">
        <v>2018</v>
      </c>
      <c r="H141" t="s">
        <v>228</v>
      </c>
      <c r="I141" t="s">
        <v>229</v>
      </c>
      <c r="L141">
        <v>111</v>
      </c>
      <c r="M141">
        <v>118</v>
      </c>
      <c r="P141" t="s">
        <v>230</v>
      </c>
      <c r="Q141" t="s">
        <v>232</v>
      </c>
      <c r="R141" t="s">
        <v>31</v>
      </c>
      <c r="S141" t="s">
        <v>32</v>
      </c>
      <c r="U141" t="s">
        <v>33</v>
      </c>
      <c r="V141" t="s">
        <v>233</v>
      </c>
    </row>
    <row r="142" spans="1:22" x14ac:dyDescent="0.3">
      <c r="A142" t="s">
        <v>3268</v>
      </c>
      <c r="B142" t="s">
        <v>66</v>
      </c>
      <c r="C142" t="s">
        <v>235</v>
      </c>
      <c r="D142" t="s">
        <v>238</v>
      </c>
      <c r="E142">
        <v>525</v>
      </c>
      <c r="F142" t="s">
        <v>234</v>
      </c>
      <c r="G142">
        <v>2016</v>
      </c>
      <c r="H142" t="s">
        <v>212</v>
      </c>
      <c r="I142">
        <v>26</v>
      </c>
      <c r="J142" s="1">
        <v>43467</v>
      </c>
      <c r="L142">
        <v>80</v>
      </c>
      <c r="M142">
        <v>115</v>
      </c>
      <c r="N142">
        <v>3</v>
      </c>
      <c r="O142" t="s">
        <v>236</v>
      </c>
      <c r="P142" t="s">
        <v>237</v>
      </c>
      <c r="Q142" t="s">
        <v>239</v>
      </c>
      <c r="R142" t="s">
        <v>31</v>
      </c>
      <c r="S142" t="s">
        <v>49</v>
      </c>
      <c r="U142" t="s">
        <v>33</v>
      </c>
      <c r="V142" t="s">
        <v>240</v>
      </c>
    </row>
    <row r="143" spans="1:22" x14ac:dyDescent="0.3">
      <c r="A143" t="s">
        <v>3540</v>
      </c>
      <c r="B143" t="s">
        <v>66</v>
      </c>
      <c r="C143" t="s">
        <v>243</v>
      </c>
      <c r="D143" t="s">
        <v>246</v>
      </c>
      <c r="E143">
        <v>4666</v>
      </c>
      <c r="F143" t="s">
        <v>242</v>
      </c>
      <c r="G143">
        <v>2015</v>
      </c>
      <c r="H143" t="s">
        <v>179</v>
      </c>
      <c r="I143">
        <v>4</v>
      </c>
      <c r="J143">
        <v>3</v>
      </c>
      <c r="K143" s="2"/>
      <c r="L143">
        <v>1389</v>
      </c>
      <c r="M143">
        <v>1422</v>
      </c>
      <c r="N143">
        <v>8</v>
      </c>
      <c r="O143" t="s">
        <v>244</v>
      </c>
      <c r="P143" t="s">
        <v>245</v>
      </c>
      <c r="Q143" t="s">
        <v>247</v>
      </c>
      <c r="R143" t="s">
        <v>31</v>
      </c>
      <c r="S143" t="s">
        <v>49</v>
      </c>
      <c r="T143" t="s">
        <v>76</v>
      </c>
      <c r="U143" t="s">
        <v>68</v>
      </c>
      <c r="V143" t="s">
        <v>248</v>
      </c>
    </row>
    <row r="144" spans="1:22" x14ac:dyDescent="0.3">
      <c r="A144" t="s">
        <v>3269</v>
      </c>
      <c r="B144" t="s">
        <v>66</v>
      </c>
      <c r="C144" t="s">
        <v>250</v>
      </c>
      <c r="D144" t="s">
        <v>252</v>
      </c>
      <c r="E144">
        <v>1352</v>
      </c>
      <c r="F144" t="s">
        <v>249</v>
      </c>
      <c r="G144">
        <v>2013</v>
      </c>
      <c r="H144" t="s">
        <v>228</v>
      </c>
      <c r="L144">
        <v>637</v>
      </c>
      <c r="M144">
        <v>646</v>
      </c>
      <c r="N144">
        <v>2</v>
      </c>
      <c r="P144" t="s">
        <v>251</v>
      </c>
      <c r="Q144" t="s">
        <v>253</v>
      </c>
      <c r="R144" t="s">
        <v>31</v>
      </c>
      <c r="S144" t="s">
        <v>32</v>
      </c>
      <c r="U144" t="s">
        <v>33</v>
      </c>
      <c r="V144" t="s">
        <v>254</v>
      </c>
    </row>
    <row r="145" spans="1:22" x14ac:dyDescent="0.3">
      <c r="A145" t="s">
        <v>3541</v>
      </c>
      <c r="B145" t="s">
        <v>66</v>
      </c>
      <c r="C145" t="s">
        <v>271</v>
      </c>
      <c r="D145" t="s">
        <v>275</v>
      </c>
      <c r="E145">
        <v>1830</v>
      </c>
      <c r="F145" t="s">
        <v>270</v>
      </c>
      <c r="G145">
        <v>2018</v>
      </c>
      <c r="H145" t="s">
        <v>25</v>
      </c>
      <c r="K145" t="s">
        <v>272</v>
      </c>
      <c r="O145" t="s">
        <v>273</v>
      </c>
      <c r="P145" t="s">
        <v>274</v>
      </c>
      <c r="Q145" t="s">
        <v>276</v>
      </c>
      <c r="R145" t="s">
        <v>31</v>
      </c>
      <c r="S145" t="s">
        <v>32</v>
      </c>
      <c r="U145" t="s">
        <v>33</v>
      </c>
      <c r="V145" t="s">
        <v>277</v>
      </c>
    </row>
    <row r="146" spans="1:22" x14ac:dyDescent="0.3">
      <c r="A146" t="s">
        <v>3542</v>
      </c>
      <c r="B146" t="s">
        <v>66</v>
      </c>
      <c r="C146" t="s">
        <v>286</v>
      </c>
      <c r="D146" t="s">
        <v>289</v>
      </c>
      <c r="E146">
        <v>591</v>
      </c>
      <c r="F146" t="s">
        <v>285</v>
      </c>
      <c r="G146">
        <v>2016</v>
      </c>
      <c r="H146" t="s">
        <v>141</v>
      </c>
      <c r="I146">
        <v>33</v>
      </c>
      <c r="J146">
        <v>1</v>
      </c>
      <c r="L146">
        <v>80</v>
      </c>
      <c r="M146">
        <v>88</v>
      </c>
      <c r="N146">
        <v>39</v>
      </c>
      <c r="O146" t="s">
        <v>287</v>
      </c>
      <c r="P146" t="s">
        <v>288</v>
      </c>
      <c r="Q146" t="s">
        <v>290</v>
      </c>
      <c r="R146" t="s">
        <v>31</v>
      </c>
      <c r="S146" t="s">
        <v>49</v>
      </c>
      <c r="U146" t="s">
        <v>33</v>
      </c>
      <c r="V146" t="s">
        <v>291</v>
      </c>
    </row>
    <row r="147" spans="1:22" x14ac:dyDescent="0.3">
      <c r="A147" t="s">
        <v>3253</v>
      </c>
      <c r="B147" t="s">
        <v>66</v>
      </c>
      <c r="C147" t="s">
        <v>293</v>
      </c>
      <c r="D147" t="s">
        <v>297</v>
      </c>
      <c r="E147">
        <v>228</v>
      </c>
      <c r="F147" t="s">
        <v>292</v>
      </c>
      <c r="G147">
        <v>2017</v>
      </c>
      <c r="H147" t="s">
        <v>294</v>
      </c>
      <c r="I147" t="s">
        <v>295</v>
      </c>
      <c r="N147">
        <v>1</v>
      </c>
      <c r="P147" t="s">
        <v>296</v>
      </c>
      <c r="Q147" t="s">
        <v>298</v>
      </c>
      <c r="R147" t="s">
        <v>31</v>
      </c>
      <c r="S147" t="s">
        <v>32</v>
      </c>
      <c r="U147" t="s">
        <v>33</v>
      </c>
      <c r="V147" t="s">
        <v>299</v>
      </c>
    </row>
    <row r="148" spans="1:22" x14ac:dyDescent="0.3">
      <c r="A148" t="s">
        <v>3254</v>
      </c>
      <c r="B148" t="s">
        <v>66</v>
      </c>
      <c r="C148" t="s">
        <v>301</v>
      </c>
      <c r="D148" t="s">
        <v>305</v>
      </c>
      <c r="E148">
        <v>1823</v>
      </c>
      <c r="F148" t="s">
        <v>300</v>
      </c>
      <c r="G148">
        <v>2018</v>
      </c>
      <c r="H148" t="s">
        <v>25</v>
      </c>
      <c r="K148" t="s">
        <v>302</v>
      </c>
      <c r="O148" t="s">
        <v>303</v>
      </c>
      <c r="P148" t="s">
        <v>304</v>
      </c>
      <c r="Q148" t="s">
        <v>306</v>
      </c>
      <c r="R148" t="s">
        <v>31</v>
      </c>
      <c r="S148" t="s">
        <v>32</v>
      </c>
      <c r="U148" t="s">
        <v>33</v>
      </c>
      <c r="V148" t="s">
        <v>307</v>
      </c>
    </row>
    <row r="149" spans="1:22" x14ac:dyDescent="0.3">
      <c r="A149" t="s">
        <v>3543</v>
      </c>
      <c r="B149" t="s">
        <v>66</v>
      </c>
      <c r="C149" t="s">
        <v>309</v>
      </c>
      <c r="D149" t="s">
        <v>312</v>
      </c>
      <c r="E149">
        <v>4701</v>
      </c>
      <c r="F149" t="s">
        <v>308</v>
      </c>
      <c r="G149">
        <v>2015</v>
      </c>
      <c r="H149" t="s">
        <v>147</v>
      </c>
      <c r="I149">
        <v>32</v>
      </c>
      <c r="J149">
        <v>3</v>
      </c>
      <c r="K149" s="2"/>
      <c r="L149">
        <v>323</v>
      </c>
      <c r="M149">
        <v>332</v>
      </c>
      <c r="N149">
        <v>45</v>
      </c>
      <c r="O149" t="s">
        <v>310</v>
      </c>
      <c r="P149" t="s">
        <v>311</v>
      </c>
      <c r="Q149" t="s">
        <v>313</v>
      </c>
      <c r="R149" t="s">
        <v>31</v>
      </c>
      <c r="S149" t="s">
        <v>49</v>
      </c>
      <c r="U149" t="s">
        <v>68</v>
      </c>
      <c r="V149" t="s">
        <v>314</v>
      </c>
    </row>
    <row r="150" spans="1:22" x14ac:dyDescent="0.3">
      <c r="A150" t="s">
        <v>3270</v>
      </c>
      <c r="B150" t="s">
        <v>66</v>
      </c>
      <c r="C150" t="s">
        <v>316</v>
      </c>
      <c r="D150" t="s">
        <v>319</v>
      </c>
      <c r="E150">
        <v>1356</v>
      </c>
      <c r="F150" t="s">
        <v>315</v>
      </c>
      <c r="G150">
        <v>2012</v>
      </c>
      <c r="H150" t="s">
        <v>25</v>
      </c>
      <c r="L150">
        <v>1085</v>
      </c>
      <c r="M150">
        <v>1094</v>
      </c>
      <c r="N150">
        <v>9</v>
      </c>
      <c r="O150" t="s">
        <v>317</v>
      </c>
      <c r="P150" t="s">
        <v>318</v>
      </c>
      <c r="Q150" t="s">
        <v>320</v>
      </c>
      <c r="R150" t="s">
        <v>31</v>
      </c>
      <c r="S150" t="s">
        <v>32</v>
      </c>
      <c r="U150" t="s">
        <v>33</v>
      </c>
      <c r="V150" t="s">
        <v>321</v>
      </c>
    </row>
    <row r="151" spans="1:22" x14ac:dyDescent="0.3">
      <c r="A151" t="s">
        <v>3270</v>
      </c>
      <c r="B151" t="s">
        <v>66</v>
      </c>
      <c r="C151" t="s">
        <v>323</v>
      </c>
      <c r="D151" t="s">
        <v>327</v>
      </c>
      <c r="E151">
        <v>1104</v>
      </c>
      <c r="F151" t="s">
        <v>322</v>
      </c>
      <c r="G151">
        <v>2014</v>
      </c>
      <c r="H151" t="s">
        <v>324</v>
      </c>
      <c r="I151">
        <v>40</v>
      </c>
      <c r="J151">
        <v>5</v>
      </c>
      <c r="L151">
        <v>637</v>
      </c>
      <c r="M151">
        <v>648</v>
      </c>
      <c r="N151">
        <v>14</v>
      </c>
      <c r="O151" t="s">
        <v>325</v>
      </c>
      <c r="P151" t="s">
        <v>326</v>
      </c>
      <c r="Q151" t="s">
        <v>328</v>
      </c>
      <c r="R151" t="s">
        <v>31</v>
      </c>
      <c r="S151" t="s">
        <v>49</v>
      </c>
      <c r="U151" t="s">
        <v>33</v>
      </c>
      <c r="V151" t="s">
        <v>329</v>
      </c>
    </row>
    <row r="152" spans="1:22" x14ac:dyDescent="0.3">
      <c r="A152" t="s">
        <v>3271</v>
      </c>
      <c r="B152" t="s">
        <v>66</v>
      </c>
      <c r="C152" t="s">
        <v>331</v>
      </c>
      <c r="D152" t="s">
        <v>333</v>
      </c>
      <c r="E152">
        <v>1307</v>
      </c>
      <c r="F152" t="s">
        <v>330</v>
      </c>
      <c r="G152">
        <v>2013</v>
      </c>
      <c r="H152" t="s">
        <v>228</v>
      </c>
      <c r="L152">
        <v>102</v>
      </c>
      <c r="M152">
        <v>111</v>
      </c>
      <c r="N152">
        <v>3</v>
      </c>
      <c r="P152" t="s">
        <v>332</v>
      </c>
      <c r="Q152" t="s">
        <v>334</v>
      </c>
      <c r="R152" t="s">
        <v>31</v>
      </c>
      <c r="S152" t="s">
        <v>32</v>
      </c>
      <c r="U152" t="s">
        <v>33</v>
      </c>
      <c r="V152" t="s">
        <v>335</v>
      </c>
    </row>
    <row r="153" spans="1:22" x14ac:dyDescent="0.3">
      <c r="A153" t="s">
        <v>3272</v>
      </c>
      <c r="B153" t="s">
        <v>66</v>
      </c>
      <c r="C153" t="s">
        <v>337</v>
      </c>
      <c r="D153" t="s">
        <v>341</v>
      </c>
      <c r="E153">
        <v>499</v>
      </c>
      <c r="F153" t="s">
        <v>336</v>
      </c>
      <c r="G153">
        <v>2016</v>
      </c>
      <c r="H153" t="s">
        <v>338</v>
      </c>
      <c r="I153">
        <v>7</v>
      </c>
      <c r="J153">
        <v>2</v>
      </c>
      <c r="L153">
        <v>388</v>
      </c>
      <c r="M153">
        <v>412</v>
      </c>
      <c r="N153">
        <v>12</v>
      </c>
      <c r="O153" t="s">
        <v>339</v>
      </c>
      <c r="P153" t="s">
        <v>340</v>
      </c>
      <c r="Q153" t="s">
        <v>342</v>
      </c>
      <c r="R153" t="s">
        <v>31</v>
      </c>
      <c r="S153" t="s">
        <v>49</v>
      </c>
      <c r="U153" t="s">
        <v>33</v>
      </c>
      <c r="V153" t="s">
        <v>343</v>
      </c>
    </row>
    <row r="154" spans="1:22" x14ac:dyDescent="0.3">
      <c r="A154" t="s">
        <v>3544</v>
      </c>
      <c r="B154" t="s">
        <v>66</v>
      </c>
      <c r="C154" t="s">
        <v>345</v>
      </c>
      <c r="D154" t="s">
        <v>349</v>
      </c>
      <c r="E154">
        <v>3974</v>
      </c>
      <c r="F154" t="s">
        <v>344</v>
      </c>
      <c r="G154">
        <v>2016</v>
      </c>
      <c r="H154" t="s">
        <v>346</v>
      </c>
      <c r="I154">
        <v>34</v>
      </c>
      <c r="J154">
        <v>3</v>
      </c>
      <c r="K154" s="2"/>
      <c r="L154">
        <v>298</v>
      </c>
      <c r="M154">
        <v>311</v>
      </c>
      <c r="N154">
        <v>1</v>
      </c>
      <c r="O154" t="s">
        <v>347</v>
      </c>
      <c r="P154" t="s">
        <v>348</v>
      </c>
      <c r="Q154" t="s">
        <v>350</v>
      </c>
      <c r="R154" t="s">
        <v>31</v>
      </c>
      <c r="S154" t="s">
        <v>49</v>
      </c>
      <c r="U154" t="s">
        <v>68</v>
      </c>
      <c r="V154" t="s">
        <v>351</v>
      </c>
    </row>
    <row r="155" spans="1:22" x14ac:dyDescent="0.3">
      <c r="A155" t="s">
        <v>3272</v>
      </c>
      <c r="B155" t="s">
        <v>66</v>
      </c>
      <c r="C155" t="s">
        <v>353</v>
      </c>
      <c r="D155" t="s">
        <v>357</v>
      </c>
      <c r="E155">
        <v>795</v>
      </c>
      <c r="F155" t="s">
        <v>352</v>
      </c>
      <c r="G155">
        <v>2015</v>
      </c>
      <c r="H155" t="s">
        <v>354</v>
      </c>
      <c r="L155">
        <v>535</v>
      </c>
      <c r="M155">
        <v>540</v>
      </c>
      <c r="N155">
        <v>8</v>
      </c>
      <c r="O155" t="s">
        <v>355</v>
      </c>
      <c r="P155" t="s">
        <v>356</v>
      </c>
      <c r="Q155" t="s">
        <v>358</v>
      </c>
      <c r="R155" t="s">
        <v>31</v>
      </c>
      <c r="S155" t="s">
        <v>32</v>
      </c>
      <c r="U155" t="s">
        <v>33</v>
      </c>
      <c r="V155" t="s">
        <v>359</v>
      </c>
    </row>
    <row r="156" spans="1:22" x14ac:dyDescent="0.3">
      <c r="A156" t="s">
        <v>3273</v>
      </c>
      <c r="B156" t="s">
        <v>66</v>
      </c>
      <c r="C156" t="s">
        <v>361</v>
      </c>
      <c r="D156" t="s">
        <v>365</v>
      </c>
      <c r="E156">
        <v>2994</v>
      </c>
      <c r="F156" t="s">
        <v>360</v>
      </c>
      <c r="G156">
        <v>2017</v>
      </c>
      <c r="H156" t="s">
        <v>362</v>
      </c>
      <c r="I156">
        <v>13</v>
      </c>
      <c r="J156">
        <v>4</v>
      </c>
      <c r="K156" s="2"/>
      <c r="L156">
        <v>76</v>
      </c>
      <c r="M156">
        <v>92</v>
      </c>
      <c r="N156">
        <v>0</v>
      </c>
      <c r="O156" t="s">
        <v>363</v>
      </c>
      <c r="P156" t="s">
        <v>364</v>
      </c>
      <c r="Q156" t="s">
        <v>366</v>
      </c>
      <c r="R156" t="s">
        <v>31</v>
      </c>
      <c r="S156" t="s">
        <v>49</v>
      </c>
      <c r="U156" t="s">
        <v>68</v>
      </c>
      <c r="V156" t="s">
        <v>367</v>
      </c>
    </row>
    <row r="157" spans="1:22" x14ac:dyDescent="0.3">
      <c r="A157" t="s">
        <v>3274</v>
      </c>
      <c r="B157" t="s">
        <v>66</v>
      </c>
      <c r="C157" t="s">
        <v>377</v>
      </c>
      <c r="D157" t="s">
        <v>381</v>
      </c>
      <c r="E157">
        <v>2165</v>
      </c>
      <c r="F157" t="s">
        <v>376</v>
      </c>
      <c r="G157">
        <v>2018</v>
      </c>
      <c r="H157" t="s">
        <v>378</v>
      </c>
      <c r="I157">
        <v>9</v>
      </c>
      <c r="J157">
        <v>10</v>
      </c>
      <c r="K157" s="2">
        <v>248</v>
      </c>
      <c r="N157">
        <v>0</v>
      </c>
      <c r="O157" t="s">
        <v>379</v>
      </c>
      <c r="P157" t="s">
        <v>380</v>
      </c>
      <c r="Q157" t="s">
        <v>382</v>
      </c>
      <c r="R157" t="s">
        <v>31</v>
      </c>
      <c r="S157" t="s">
        <v>49</v>
      </c>
      <c r="T157" t="s">
        <v>76</v>
      </c>
      <c r="U157" t="s">
        <v>68</v>
      </c>
      <c r="V157" t="s">
        <v>383</v>
      </c>
    </row>
    <row r="158" spans="1:22" x14ac:dyDescent="0.3">
      <c r="A158" t="s">
        <v>3275</v>
      </c>
      <c r="B158" t="s">
        <v>66</v>
      </c>
      <c r="C158" t="s">
        <v>385</v>
      </c>
      <c r="D158" t="s">
        <v>390</v>
      </c>
      <c r="E158">
        <v>9</v>
      </c>
      <c r="F158" t="s">
        <v>384</v>
      </c>
      <c r="G158">
        <v>2017</v>
      </c>
      <c r="H158" t="s">
        <v>386</v>
      </c>
      <c r="I158" t="s">
        <v>387</v>
      </c>
      <c r="L158">
        <v>92</v>
      </c>
      <c r="M158">
        <v>97</v>
      </c>
      <c r="O158" t="s">
        <v>388</v>
      </c>
      <c r="P158" t="s">
        <v>389</v>
      </c>
      <c r="Q158" t="s">
        <v>391</v>
      </c>
      <c r="R158" t="s">
        <v>31</v>
      </c>
      <c r="S158" t="s">
        <v>32</v>
      </c>
      <c r="U158" t="s">
        <v>33</v>
      </c>
      <c r="V158" t="s">
        <v>392</v>
      </c>
    </row>
    <row r="159" spans="1:22" x14ac:dyDescent="0.3">
      <c r="A159" t="s">
        <v>3545</v>
      </c>
      <c r="B159" t="s">
        <v>66</v>
      </c>
      <c r="C159" t="s">
        <v>394</v>
      </c>
      <c r="D159" t="s">
        <v>398</v>
      </c>
      <c r="E159">
        <v>386</v>
      </c>
      <c r="F159" t="s">
        <v>393</v>
      </c>
      <c r="G159">
        <v>2016</v>
      </c>
      <c r="H159" t="s">
        <v>395</v>
      </c>
      <c r="K159">
        <v>7781920</v>
      </c>
      <c r="L159">
        <v>164</v>
      </c>
      <c r="M159">
        <v>171</v>
      </c>
      <c r="O159" t="s">
        <v>396</v>
      </c>
      <c r="P159" t="s">
        <v>397</v>
      </c>
      <c r="Q159" t="s">
        <v>399</v>
      </c>
      <c r="R159" t="s">
        <v>31</v>
      </c>
      <c r="S159" t="s">
        <v>32</v>
      </c>
      <c r="U159" t="s">
        <v>33</v>
      </c>
      <c r="V159" t="s">
        <v>400</v>
      </c>
    </row>
    <row r="160" spans="1:22" x14ac:dyDescent="0.3">
      <c r="A160" t="s">
        <v>3276</v>
      </c>
      <c r="B160" t="s">
        <v>66</v>
      </c>
      <c r="C160" t="s">
        <v>402</v>
      </c>
      <c r="D160" t="s">
        <v>405</v>
      </c>
      <c r="E160">
        <v>1855</v>
      </c>
      <c r="F160" t="s">
        <v>401</v>
      </c>
      <c r="G160">
        <v>2018</v>
      </c>
      <c r="H160" t="s">
        <v>25</v>
      </c>
      <c r="L160">
        <v>247</v>
      </c>
      <c r="M160">
        <v>256</v>
      </c>
      <c r="O160" t="s">
        <v>403</v>
      </c>
      <c r="P160" t="s">
        <v>404</v>
      </c>
      <c r="Q160" t="s">
        <v>406</v>
      </c>
      <c r="R160" t="s">
        <v>31</v>
      </c>
      <c r="S160" t="s">
        <v>32</v>
      </c>
      <c r="U160" t="s">
        <v>33</v>
      </c>
      <c r="V160" t="s">
        <v>407</v>
      </c>
    </row>
    <row r="161" spans="1:22" x14ac:dyDescent="0.3">
      <c r="A161" t="s">
        <v>3546</v>
      </c>
      <c r="B161" t="s">
        <v>66</v>
      </c>
      <c r="C161" t="s">
        <v>408</v>
      </c>
      <c r="D161" t="s">
        <v>412</v>
      </c>
      <c r="E161">
        <v>1747</v>
      </c>
      <c r="F161" t="s">
        <v>42</v>
      </c>
      <c r="G161">
        <v>2018</v>
      </c>
      <c r="H161" t="s">
        <v>409</v>
      </c>
      <c r="I161">
        <v>20</v>
      </c>
      <c r="J161">
        <v>5</v>
      </c>
      <c r="L161">
        <v>434</v>
      </c>
      <c r="M161">
        <v>448</v>
      </c>
      <c r="N161">
        <v>2</v>
      </c>
      <c r="O161" t="s">
        <v>410</v>
      </c>
      <c r="P161" t="s">
        <v>411</v>
      </c>
      <c r="Q161" t="s">
        <v>413</v>
      </c>
      <c r="R161" t="s">
        <v>31</v>
      </c>
      <c r="S161" t="s">
        <v>49</v>
      </c>
      <c r="U161" t="s">
        <v>33</v>
      </c>
      <c r="V161" t="s">
        <v>414</v>
      </c>
    </row>
    <row r="162" spans="1:22" x14ac:dyDescent="0.3">
      <c r="A162" t="s">
        <v>3277</v>
      </c>
      <c r="B162" t="s">
        <v>66</v>
      </c>
      <c r="C162" t="s">
        <v>419</v>
      </c>
      <c r="D162" t="s">
        <v>423</v>
      </c>
      <c r="E162">
        <v>2246</v>
      </c>
      <c r="F162" t="s">
        <v>418</v>
      </c>
      <c r="G162">
        <v>2018</v>
      </c>
      <c r="H162" t="s">
        <v>420</v>
      </c>
      <c r="I162">
        <v>41</v>
      </c>
      <c r="K162" s="2"/>
      <c r="L162">
        <v>23</v>
      </c>
      <c r="M162">
        <v>32</v>
      </c>
      <c r="N162">
        <v>0</v>
      </c>
      <c r="O162" t="s">
        <v>421</v>
      </c>
      <c r="P162" t="s">
        <v>422</v>
      </c>
      <c r="Q162" t="s">
        <v>424</v>
      </c>
      <c r="R162" t="s">
        <v>31</v>
      </c>
      <c r="S162" t="s">
        <v>49</v>
      </c>
      <c r="U162" t="s">
        <v>68</v>
      </c>
      <c r="V162" t="s">
        <v>425</v>
      </c>
    </row>
    <row r="163" spans="1:22" x14ac:dyDescent="0.3">
      <c r="A163" t="s">
        <v>3547</v>
      </c>
      <c r="B163" t="s">
        <v>66</v>
      </c>
      <c r="C163" t="s">
        <v>427</v>
      </c>
      <c r="D163" t="s">
        <v>430</v>
      </c>
      <c r="E163">
        <v>2284</v>
      </c>
      <c r="F163" t="s">
        <v>426</v>
      </c>
      <c r="G163">
        <v>2018</v>
      </c>
      <c r="H163" t="s">
        <v>362</v>
      </c>
      <c r="I163">
        <v>14</v>
      </c>
      <c r="J163">
        <v>3</v>
      </c>
      <c r="K163" s="2"/>
      <c r="L163">
        <v>57</v>
      </c>
      <c r="M163">
        <v>72</v>
      </c>
      <c r="N163">
        <v>0</v>
      </c>
      <c r="O163" t="s">
        <v>428</v>
      </c>
      <c r="P163" t="s">
        <v>429</v>
      </c>
      <c r="Q163" t="s">
        <v>431</v>
      </c>
      <c r="R163" t="s">
        <v>31</v>
      </c>
      <c r="S163" t="s">
        <v>49</v>
      </c>
      <c r="U163" t="s">
        <v>68</v>
      </c>
      <c r="V163" t="s">
        <v>432</v>
      </c>
    </row>
    <row r="164" spans="1:22" x14ac:dyDescent="0.3">
      <c r="A164" t="s">
        <v>3255</v>
      </c>
      <c r="B164" t="s">
        <v>66</v>
      </c>
      <c r="C164" t="s">
        <v>434</v>
      </c>
      <c r="D164" t="s">
        <v>438</v>
      </c>
      <c r="E164">
        <v>55</v>
      </c>
      <c r="F164" t="s">
        <v>433</v>
      </c>
      <c r="G164">
        <v>2017</v>
      </c>
      <c r="H164" t="s">
        <v>25</v>
      </c>
      <c r="K164" t="s">
        <v>435</v>
      </c>
      <c r="O164" t="s">
        <v>436</v>
      </c>
      <c r="P164" t="s">
        <v>437</v>
      </c>
      <c r="Q164" t="s">
        <v>439</v>
      </c>
      <c r="R164" t="s">
        <v>31</v>
      </c>
      <c r="S164" t="s">
        <v>32</v>
      </c>
      <c r="U164" t="s">
        <v>33</v>
      </c>
      <c r="V164" t="s">
        <v>440</v>
      </c>
    </row>
    <row r="165" spans="1:22" x14ac:dyDescent="0.3">
      <c r="A165" t="s">
        <v>3548</v>
      </c>
      <c r="B165" t="s">
        <v>66</v>
      </c>
      <c r="C165" t="s">
        <v>442</v>
      </c>
      <c r="D165" t="s">
        <v>445</v>
      </c>
      <c r="E165">
        <v>1708</v>
      </c>
      <c r="F165" t="s">
        <v>441</v>
      </c>
      <c r="G165">
        <v>2018</v>
      </c>
      <c r="H165" t="s">
        <v>60</v>
      </c>
      <c r="I165">
        <v>12</v>
      </c>
      <c r="J165" s="1">
        <v>43528</v>
      </c>
      <c r="L165">
        <v>210</v>
      </c>
      <c r="M165">
        <v>243</v>
      </c>
      <c r="N165">
        <v>1</v>
      </c>
      <c r="O165" t="s">
        <v>443</v>
      </c>
      <c r="P165" t="s">
        <v>444</v>
      </c>
      <c r="Q165" t="s">
        <v>446</v>
      </c>
      <c r="R165" t="s">
        <v>31</v>
      </c>
      <c r="S165" t="s">
        <v>49</v>
      </c>
      <c r="U165" t="s">
        <v>33</v>
      </c>
      <c r="V165" t="s">
        <v>447</v>
      </c>
    </row>
    <row r="166" spans="1:22" x14ac:dyDescent="0.3">
      <c r="A166" t="s">
        <v>3549</v>
      </c>
      <c r="B166" t="s">
        <v>66</v>
      </c>
      <c r="C166" t="s">
        <v>474</v>
      </c>
      <c r="D166" t="s">
        <v>477</v>
      </c>
      <c r="E166">
        <v>1058</v>
      </c>
      <c r="F166" t="s">
        <v>473</v>
      </c>
      <c r="G166">
        <v>2014</v>
      </c>
      <c r="H166" t="s">
        <v>141</v>
      </c>
      <c r="I166">
        <v>31</v>
      </c>
      <c r="J166">
        <v>2</v>
      </c>
      <c r="L166">
        <v>278</v>
      </c>
      <c r="M166">
        <v>290</v>
      </c>
      <c r="N166">
        <v>94</v>
      </c>
      <c r="O166" t="s">
        <v>475</v>
      </c>
      <c r="P166" t="s">
        <v>476</v>
      </c>
      <c r="Q166" t="s">
        <v>478</v>
      </c>
      <c r="R166" t="s">
        <v>31</v>
      </c>
      <c r="S166" t="s">
        <v>49</v>
      </c>
      <c r="U166" t="s">
        <v>33</v>
      </c>
      <c r="V166" t="s">
        <v>479</v>
      </c>
    </row>
    <row r="167" spans="1:22" x14ac:dyDescent="0.3">
      <c r="A167" t="s">
        <v>3550</v>
      </c>
      <c r="B167" t="s">
        <v>66</v>
      </c>
      <c r="C167" t="s">
        <v>481</v>
      </c>
      <c r="D167" t="s">
        <v>485</v>
      </c>
      <c r="E167">
        <v>830</v>
      </c>
      <c r="F167" t="s">
        <v>480</v>
      </c>
      <c r="G167">
        <v>2015</v>
      </c>
      <c r="H167" t="s">
        <v>482</v>
      </c>
      <c r="I167">
        <v>33</v>
      </c>
      <c r="J167">
        <v>5</v>
      </c>
      <c r="L167">
        <v>613</v>
      </c>
      <c r="M167">
        <v>630</v>
      </c>
      <c r="N167">
        <v>27</v>
      </c>
      <c r="O167" t="s">
        <v>483</v>
      </c>
      <c r="P167" t="s">
        <v>484</v>
      </c>
      <c r="Q167" t="s">
        <v>486</v>
      </c>
      <c r="R167" t="s">
        <v>31</v>
      </c>
      <c r="S167" t="s">
        <v>49</v>
      </c>
      <c r="U167" t="s">
        <v>33</v>
      </c>
      <c r="V167" t="s">
        <v>487</v>
      </c>
    </row>
    <row r="168" spans="1:22" x14ac:dyDescent="0.3">
      <c r="A168" t="s">
        <v>3278</v>
      </c>
      <c r="B168" t="s">
        <v>66</v>
      </c>
      <c r="C168" t="s">
        <v>505</v>
      </c>
      <c r="D168" t="s">
        <v>508</v>
      </c>
      <c r="E168">
        <v>4638</v>
      </c>
      <c r="F168" t="s">
        <v>504</v>
      </c>
      <c r="G168">
        <v>2015</v>
      </c>
      <c r="H168" t="s">
        <v>147</v>
      </c>
      <c r="I168">
        <v>32</v>
      </c>
      <c r="J168">
        <v>4</v>
      </c>
      <c r="K168" s="2"/>
      <c r="L168">
        <v>363</v>
      </c>
      <c r="M168">
        <v>368</v>
      </c>
      <c r="N168">
        <v>40</v>
      </c>
      <c r="O168" t="s">
        <v>506</v>
      </c>
      <c r="P168" t="s">
        <v>507</v>
      </c>
      <c r="Q168" t="s">
        <v>509</v>
      </c>
      <c r="R168" t="s">
        <v>31</v>
      </c>
      <c r="S168" t="s">
        <v>49</v>
      </c>
      <c r="U168" t="s">
        <v>68</v>
      </c>
      <c r="V168" t="s">
        <v>510</v>
      </c>
    </row>
    <row r="169" spans="1:22" x14ac:dyDescent="0.3">
      <c r="A169" t="s">
        <v>3473</v>
      </c>
      <c r="B169" t="s">
        <v>66</v>
      </c>
      <c r="C169" t="s">
        <v>512</v>
      </c>
      <c r="D169" t="s">
        <v>515</v>
      </c>
      <c r="E169">
        <v>527</v>
      </c>
      <c r="F169" t="s">
        <v>511</v>
      </c>
      <c r="G169">
        <v>2016</v>
      </c>
      <c r="H169" t="s">
        <v>212</v>
      </c>
      <c r="I169">
        <v>26</v>
      </c>
      <c r="J169" s="1">
        <v>43467</v>
      </c>
      <c r="L169">
        <v>3</v>
      </c>
      <c r="M169">
        <v>13</v>
      </c>
      <c r="N169">
        <v>23</v>
      </c>
      <c r="O169" t="s">
        <v>513</v>
      </c>
      <c r="P169" t="s">
        <v>514</v>
      </c>
      <c r="Q169" t="s">
        <v>516</v>
      </c>
      <c r="R169" t="s">
        <v>31</v>
      </c>
      <c r="S169" t="s">
        <v>49</v>
      </c>
      <c r="T169" t="s">
        <v>130</v>
      </c>
      <c r="U169" t="s">
        <v>33</v>
      </c>
      <c r="V169" t="s">
        <v>517</v>
      </c>
    </row>
    <row r="170" spans="1:22" x14ac:dyDescent="0.3">
      <c r="A170" t="s">
        <v>3551</v>
      </c>
      <c r="B170" t="s">
        <v>66</v>
      </c>
      <c r="C170" t="s">
        <v>521</v>
      </c>
      <c r="D170" t="s">
        <v>524</v>
      </c>
      <c r="E170">
        <v>1282</v>
      </c>
      <c r="F170" t="s">
        <v>520</v>
      </c>
      <c r="G170">
        <v>2013</v>
      </c>
      <c r="H170" t="s">
        <v>522</v>
      </c>
      <c r="I170">
        <v>5</v>
      </c>
      <c r="J170">
        <v>2</v>
      </c>
      <c r="L170">
        <v>228</v>
      </c>
      <c r="M170">
        <v>243</v>
      </c>
      <c r="N170">
        <v>16</v>
      </c>
      <c r="O170" t="s">
        <v>518</v>
      </c>
      <c r="P170" t="s">
        <v>523</v>
      </c>
      <c r="Q170" t="s">
        <v>525</v>
      </c>
      <c r="R170" t="s">
        <v>31</v>
      </c>
      <c r="S170" t="s">
        <v>32</v>
      </c>
      <c r="U170" t="s">
        <v>33</v>
      </c>
      <c r="V170" t="s">
        <v>526</v>
      </c>
    </row>
    <row r="171" spans="1:22" x14ac:dyDescent="0.3">
      <c r="A171" t="s">
        <v>3552</v>
      </c>
      <c r="B171" t="s">
        <v>66</v>
      </c>
      <c r="C171" t="s">
        <v>535</v>
      </c>
      <c r="D171" t="s">
        <v>538</v>
      </c>
      <c r="E171">
        <v>2211</v>
      </c>
      <c r="F171" t="s">
        <v>534</v>
      </c>
      <c r="G171">
        <v>2018</v>
      </c>
      <c r="H171" t="s">
        <v>459</v>
      </c>
      <c r="I171">
        <v>10</v>
      </c>
      <c r="J171">
        <v>3</v>
      </c>
      <c r="K171" s="2"/>
      <c r="L171">
        <v>347</v>
      </c>
      <c r="M171">
        <v>367</v>
      </c>
      <c r="N171">
        <v>4</v>
      </c>
      <c r="O171" t="s">
        <v>536</v>
      </c>
      <c r="P171" t="s">
        <v>537</v>
      </c>
      <c r="Q171" t="s">
        <v>539</v>
      </c>
      <c r="R171" t="s">
        <v>31</v>
      </c>
      <c r="S171" t="s">
        <v>49</v>
      </c>
      <c r="U171" t="s">
        <v>68</v>
      </c>
      <c r="V171" t="s">
        <v>540</v>
      </c>
    </row>
    <row r="172" spans="1:22" x14ac:dyDescent="0.3">
      <c r="A172" t="s">
        <v>3271</v>
      </c>
      <c r="B172" t="s">
        <v>66</v>
      </c>
      <c r="C172" t="s">
        <v>542</v>
      </c>
      <c r="D172" t="s">
        <v>546</v>
      </c>
      <c r="E172">
        <v>1052</v>
      </c>
      <c r="F172" t="s">
        <v>541</v>
      </c>
      <c r="G172">
        <v>2014</v>
      </c>
      <c r="H172" t="s">
        <v>543</v>
      </c>
      <c r="I172">
        <v>19</v>
      </c>
      <c r="J172" s="1">
        <v>43467</v>
      </c>
      <c r="L172">
        <v>5</v>
      </c>
      <c r="M172">
        <v>16</v>
      </c>
      <c r="N172">
        <v>63</v>
      </c>
      <c r="O172" t="s">
        <v>544</v>
      </c>
      <c r="P172" t="s">
        <v>545</v>
      </c>
      <c r="Q172" t="s">
        <v>547</v>
      </c>
      <c r="R172" t="s">
        <v>31</v>
      </c>
      <c r="S172" t="s">
        <v>49</v>
      </c>
      <c r="U172" t="s">
        <v>33</v>
      </c>
      <c r="V172" t="s">
        <v>548</v>
      </c>
    </row>
    <row r="173" spans="1:22" x14ac:dyDescent="0.3">
      <c r="A173" t="s">
        <v>3279</v>
      </c>
      <c r="B173" t="s">
        <v>66</v>
      </c>
      <c r="C173" t="s">
        <v>550</v>
      </c>
      <c r="D173" t="s">
        <v>553</v>
      </c>
      <c r="E173">
        <v>930</v>
      </c>
      <c r="F173" t="s">
        <v>549</v>
      </c>
      <c r="G173">
        <v>2015</v>
      </c>
      <c r="H173" t="s">
        <v>228</v>
      </c>
      <c r="I173" t="s">
        <v>551</v>
      </c>
      <c r="L173">
        <v>187</v>
      </c>
      <c r="M173">
        <v>195</v>
      </c>
      <c r="N173">
        <v>2</v>
      </c>
      <c r="P173" t="s">
        <v>552</v>
      </c>
      <c r="Q173" t="s">
        <v>554</v>
      </c>
      <c r="R173" t="s">
        <v>31</v>
      </c>
      <c r="S173" t="s">
        <v>32</v>
      </c>
      <c r="U173" t="s">
        <v>33</v>
      </c>
      <c r="V173" t="s">
        <v>555</v>
      </c>
    </row>
    <row r="174" spans="1:22" x14ac:dyDescent="0.3">
      <c r="A174" t="s">
        <v>3553</v>
      </c>
      <c r="B174" t="s">
        <v>66</v>
      </c>
      <c r="C174" t="s">
        <v>557</v>
      </c>
      <c r="D174" t="s">
        <v>562</v>
      </c>
      <c r="E174">
        <v>1685</v>
      </c>
      <c r="F174" t="s">
        <v>556</v>
      </c>
      <c r="G174">
        <v>2018</v>
      </c>
      <c r="H174" t="s">
        <v>558</v>
      </c>
      <c r="I174">
        <v>84</v>
      </c>
      <c r="J174">
        <v>6</v>
      </c>
      <c r="K174" t="s">
        <v>559</v>
      </c>
      <c r="N174">
        <v>1</v>
      </c>
      <c r="O174" t="s">
        <v>560</v>
      </c>
      <c r="P174" t="s">
        <v>561</v>
      </c>
      <c r="Q174" t="s">
        <v>563</v>
      </c>
      <c r="R174" t="s">
        <v>31</v>
      </c>
      <c r="S174" t="s">
        <v>32</v>
      </c>
      <c r="T174" t="s">
        <v>130</v>
      </c>
      <c r="U174" t="s">
        <v>33</v>
      </c>
      <c r="V174" t="s">
        <v>564</v>
      </c>
    </row>
    <row r="175" spans="1:22" x14ac:dyDescent="0.3">
      <c r="A175" t="s">
        <v>3554</v>
      </c>
      <c r="B175" t="s">
        <v>66</v>
      </c>
      <c r="C175" t="s">
        <v>567</v>
      </c>
      <c r="D175" t="s">
        <v>570</v>
      </c>
      <c r="E175">
        <v>4652</v>
      </c>
      <c r="F175" t="s">
        <v>566</v>
      </c>
      <c r="G175">
        <v>2015</v>
      </c>
      <c r="H175" t="s">
        <v>346</v>
      </c>
      <c r="I175">
        <v>33</v>
      </c>
      <c r="J175">
        <v>5</v>
      </c>
      <c r="K175" s="2"/>
      <c r="L175">
        <v>556</v>
      </c>
      <c r="M175">
        <v>570</v>
      </c>
      <c r="N175">
        <v>9</v>
      </c>
      <c r="O175" t="s">
        <v>568</v>
      </c>
      <c r="P175" t="s">
        <v>569</v>
      </c>
      <c r="Q175" t="s">
        <v>571</v>
      </c>
      <c r="R175" t="s">
        <v>31</v>
      </c>
      <c r="S175" t="s">
        <v>49</v>
      </c>
      <c r="U175" t="s">
        <v>68</v>
      </c>
      <c r="V175" t="s">
        <v>572</v>
      </c>
    </row>
    <row r="176" spans="1:22" x14ac:dyDescent="0.3">
      <c r="A176" t="s">
        <v>3280</v>
      </c>
      <c r="B176" t="s">
        <v>66</v>
      </c>
      <c r="C176" t="s">
        <v>574</v>
      </c>
      <c r="D176" t="s">
        <v>578</v>
      </c>
      <c r="E176">
        <v>169</v>
      </c>
      <c r="F176" t="s">
        <v>573</v>
      </c>
      <c r="G176">
        <v>2017</v>
      </c>
      <c r="H176" t="s">
        <v>575</v>
      </c>
      <c r="I176">
        <v>19</v>
      </c>
      <c r="J176">
        <v>2</v>
      </c>
      <c r="L176">
        <v>321</v>
      </c>
      <c r="M176">
        <v>336</v>
      </c>
      <c r="N176">
        <v>7</v>
      </c>
      <c r="O176" t="s">
        <v>576</v>
      </c>
      <c r="P176" t="s">
        <v>577</v>
      </c>
      <c r="Q176" t="s">
        <v>579</v>
      </c>
      <c r="R176" t="s">
        <v>31</v>
      </c>
      <c r="S176" t="s">
        <v>49</v>
      </c>
      <c r="U176" t="s">
        <v>33</v>
      </c>
      <c r="V176" t="s">
        <v>580</v>
      </c>
    </row>
    <row r="177" spans="1:22" x14ac:dyDescent="0.3">
      <c r="A177" t="s">
        <v>3281</v>
      </c>
      <c r="B177" t="s">
        <v>66</v>
      </c>
      <c r="C177" t="s">
        <v>583</v>
      </c>
      <c r="D177" t="s">
        <v>587</v>
      </c>
      <c r="E177">
        <v>2915</v>
      </c>
      <c r="F177" t="s">
        <v>582</v>
      </c>
      <c r="G177">
        <v>2017</v>
      </c>
      <c r="H177" t="s">
        <v>584</v>
      </c>
      <c r="I177">
        <v>9</v>
      </c>
      <c r="J177">
        <v>4</v>
      </c>
      <c r="K177" s="2">
        <v>68</v>
      </c>
      <c r="N177">
        <v>0</v>
      </c>
      <c r="O177" t="s">
        <v>585</v>
      </c>
      <c r="P177" t="s">
        <v>586</v>
      </c>
      <c r="Q177" t="s">
        <v>588</v>
      </c>
      <c r="R177" t="s">
        <v>31</v>
      </c>
      <c r="S177" t="s">
        <v>49</v>
      </c>
      <c r="T177" t="s">
        <v>589</v>
      </c>
      <c r="U177" t="s">
        <v>68</v>
      </c>
      <c r="V177" t="s">
        <v>590</v>
      </c>
    </row>
    <row r="178" spans="1:22" x14ac:dyDescent="0.3">
      <c r="A178" t="s">
        <v>3555</v>
      </c>
      <c r="B178" t="s">
        <v>66</v>
      </c>
      <c r="C178" t="s">
        <v>627</v>
      </c>
      <c r="D178" t="s">
        <v>630</v>
      </c>
      <c r="E178">
        <v>2159</v>
      </c>
      <c r="F178" t="s">
        <v>626</v>
      </c>
      <c r="G178">
        <v>2018</v>
      </c>
      <c r="H178" t="s">
        <v>147</v>
      </c>
      <c r="I178">
        <v>35</v>
      </c>
      <c r="J178">
        <v>4</v>
      </c>
      <c r="K178" s="2"/>
      <c r="L178">
        <v>613</v>
      </c>
      <c r="M178">
        <v>621</v>
      </c>
      <c r="N178">
        <v>0</v>
      </c>
      <c r="O178" t="s">
        <v>628</v>
      </c>
      <c r="P178" t="s">
        <v>629</v>
      </c>
      <c r="R178" t="s">
        <v>31</v>
      </c>
      <c r="S178" t="s">
        <v>49</v>
      </c>
      <c r="U178" t="s">
        <v>68</v>
      </c>
      <c r="V178" t="s">
        <v>631</v>
      </c>
    </row>
    <row r="179" spans="1:22" x14ac:dyDescent="0.3">
      <c r="A179" t="s">
        <v>3330</v>
      </c>
      <c r="B179" t="s">
        <v>66</v>
      </c>
      <c r="C179" t="s">
        <v>641</v>
      </c>
      <c r="D179" t="s">
        <v>645</v>
      </c>
      <c r="E179">
        <v>91</v>
      </c>
      <c r="F179" t="s">
        <v>640</v>
      </c>
      <c r="G179">
        <v>2017</v>
      </c>
      <c r="H179" t="s">
        <v>642</v>
      </c>
      <c r="I179">
        <v>6</v>
      </c>
      <c r="J179">
        <v>9</v>
      </c>
      <c r="K179">
        <v>277</v>
      </c>
      <c r="N179">
        <v>2</v>
      </c>
      <c r="O179" t="s">
        <v>643</v>
      </c>
      <c r="P179" t="s">
        <v>644</v>
      </c>
      <c r="Q179" t="s">
        <v>646</v>
      </c>
      <c r="R179" t="s">
        <v>31</v>
      </c>
      <c r="S179" t="s">
        <v>49</v>
      </c>
      <c r="T179" t="s">
        <v>130</v>
      </c>
      <c r="U179" t="s">
        <v>33</v>
      </c>
      <c r="V179" t="s">
        <v>647</v>
      </c>
    </row>
    <row r="180" spans="1:22" x14ac:dyDescent="0.3">
      <c r="A180" t="s">
        <v>3257</v>
      </c>
      <c r="B180" t="s">
        <v>66</v>
      </c>
      <c r="C180" t="s">
        <v>649</v>
      </c>
      <c r="D180" t="s">
        <v>652</v>
      </c>
      <c r="E180">
        <v>1384</v>
      </c>
      <c r="F180" t="s">
        <v>648</v>
      </c>
      <c r="G180">
        <v>2012</v>
      </c>
      <c r="H180" t="s">
        <v>25</v>
      </c>
      <c r="O180" t="s">
        <v>650</v>
      </c>
      <c r="P180" t="s">
        <v>651</v>
      </c>
      <c r="R180" t="s">
        <v>31</v>
      </c>
      <c r="S180" t="s">
        <v>32</v>
      </c>
      <c r="U180" t="s">
        <v>33</v>
      </c>
      <c r="V180" t="s">
        <v>653</v>
      </c>
    </row>
    <row r="181" spans="1:22" x14ac:dyDescent="0.3">
      <c r="A181" t="s">
        <v>3258</v>
      </c>
      <c r="B181" t="s">
        <v>66</v>
      </c>
      <c r="C181" t="s">
        <v>655</v>
      </c>
      <c r="D181" t="s">
        <v>659</v>
      </c>
      <c r="E181">
        <v>755</v>
      </c>
      <c r="F181" t="s">
        <v>654</v>
      </c>
      <c r="G181">
        <v>2015</v>
      </c>
      <c r="H181" t="s">
        <v>25</v>
      </c>
      <c r="I181" t="s">
        <v>656</v>
      </c>
      <c r="K181">
        <v>3</v>
      </c>
      <c r="N181">
        <v>2</v>
      </c>
      <c r="O181" t="s">
        <v>657</v>
      </c>
      <c r="P181" t="s">
        <v>658</v>
      </c>
      <c r="Q181" t="s">
        <v>660</v>
      </c>
      <c r="R181" t="s">
        <v>31</v>
      </c>
      <c r="S181" t="s">
        <v>32</v>
      </c>
      <c r="U181" t="s">
        <v>33</v>
      </c>
      <c r="V181" t="s">
        <v>661</v>
      </c>
    </row>
    <row r="182" spans="1:22" x14ac:dyDescent="0.3">
      <c r="A182" t="s">
        <v>3556</v>
      </c>
      <c r="B182" t="s">
        <v>66</v>
      </c>
      <c r="C182" t="s">
        <v>671</v>
      </c>
      <c r="D182" t="s">
        <v>674</v>
      </c>
      <c r="E182">
        <v>2844</v>
      </c>
      <c r="F182" t="s">
        <v>670</v>
      </c>
      <c r="G182">
        <v>2018</v>
      </c>
      <c r="H182" t="s">
        <v>147</v>
      </c>
      <c r="I182">
        <v>35</v>
      </c>
      <c r="J182">
        <v>1</v>
      </c>
      <c r="K182" s="2"/>
      <c r="L182">
        <v>13</v>
      </c>
      <c r="M182">
        <v>29</v>
      </c>
      <c r="N182">
        <v>4</v>
      </c>
      <c r="O182" t="s">
        <v>672</v>
      </c>
      <c r="P182" t="s">
        <v>673</v>
      </c>
      <c r="Q182" t="s">
        <v>675</v>
      </c>
      <c r="R182" t="s">
        <v>31</v>
      </c>
      <c r="S182" t="s">
        <v>49</v>
      </c>
      <c r="U182" t="s">
        <v>68</v>
      </c>
      <c r="V182" t="s">
        <v>676</v>
      </c>
    </row>
    <row r="183" spans="1:22" x14ac:dyDescent="0.3">
      <c r="A183" t="s">
        <v>3557</v>
      </c>
      <c r="B183" t="s">
        <v>66</v>
      </c>
      <c r="C183" t="s">
        <v>678</v>
      </c>
      <c r="D183" t="s">
        <v>681</v>
      </c>
      <c r="E183">
        <v>1017</v>
      </c>
      <c r="F183" t="s">
        <v>677</v>
      </c>
      <c r="G183">
        <v>2014</v>
      </c>
      <c r="H183" t="s">
        <v>543</v>
      </c>
      <c r="I183">
        <v>19</v>
      </c>
      <c r="J183" s="1">
        <v>43528</v>
      </c>
      <c r="L183">
        <v>263</v>
      </c>
      <c r="M183">
        <v>275</v>
      </c>
      <c r="N183">
        <v>10</v>
      </c>
      <c r="O183" t="s">
        <v>679</v>
      </c>
      <c r="P183" t="s">
        <v>680</v>
      </c>
      <c r="Q183" t="s">
        <v>682</v>
      </c>
      <c r="R183" t="s">
        <v>31</v>
      </c>
      <c r="S183" t="s">
        <v>49</v>
      </c>
      <c r="U183" t="s">
        <v>33</v>
      </c>
      <c r="V183" t="s">
        <v>683</v>
      </c>
    </row>
    <row r="184" spans="1:22" x14ac:dyDescent="0.3">
      <c r="A184" t="s">
        <v>3558</v>
      </c>
      <c r="B184" t="s">
        <v>66</v>
      </c>
      <c r="C184" t="s">
        <v>685</v>
      </c>
      <c r="D184" t="s">
        <v>688</v>
      </c>
      <c r="E184">
        <v>2625</v>
      </c>
      <c r="F184" t="s">
        <v>684</v>
      </c>
      <c r="G184">
        <v>2018</v>
      </c>
      <c r="H184" t="s">
        <v>450</v>
      </c>
      <c r="I184">
        <v>23</v>
      </c>
      <c r="J184">
        <v>1</v>
      </c>
      <c r="K184" s="2"/>
      <c r="L184">
        <v>43</v>
      </c>
      <c r="M184">
        <v>65</v>
      </c>
      <c r="N184">
        <v>2</v>
      </c>
      <c r="O184" t="s">
        <v>686</v>
      </c>
      <c r="P184" t="s">
        <v>687</v>
      </c>
      <c r="Q184" t="s">
        <v>689</v>
      </c>
      <c r="R184" t="s">
        <v>31</v>
      </c>
      <c r="S184" t="s">
        <v>49</v>
      </c>
      <c r="U184" t="s">
        <v>68</v>
      </c>
      <c r="V184" t="s">
        <v>690</v>
      </c>
    </row>
    <row r="185" spans="1:22" x14ac:dyDescent="0.3">
      <c r="A185" t="s">
        <v>3559</v>
      </c>
      <c r="B185" t="s">
        <v>66</v>
      </c>
      <c r="C185" t="s">
        <v>706</v>
      </c>
      <c r="D185" t="s">
        <v>709</v>
      </c>
      <c r="E185">
        <v>3571</v>
      </c>
      <c r="F185" t="s">
        <v>705</v>
      </c>
      <c r="G185">
        <v>2017</v>
      </c>
      <c r="H185" t="s">
        <v>707</v>
      </c>
      <c r="I185">
        <v>41</v>
      </c>
      <c r="K185" s="2">
        <v>25</v>
      </c>
      <c r="L185">
        <v>587</v>
      </c>
      <c r="M185">
        <v>610</v>
      </c>
      <c r="N185">
        <v>1</v>
      </c>
      <c r="P185" t="s">
        <v>708</v>
      </c>
      <c r="Q185" t="s">
        <v>710</v>
      </c>
      <c r="R185" t="s">
        <v>31</v>
      </c>
      <c r="S185" t="s">
        <v>49</v>
      </c>
      <c r="U185" t="s">
        <v>68</v>
      </c>
      <c r="V185" t="s">
        <v>711</v>
      </c>
    </row>
    <row r="186" spans="1:22" x14ac:dyDescent="0.3">
      <c r="A186" t="s">
        <v>3317</v>
      </c>
      <c r="B186" t="s">
        <v>66</v>
      </c>
      <c r="C186" t="s">
        <v>713</v>
      </c>
      <c r="D186" t="s">
        <v>715</v>
      </c>
      <c r="E186">
        <v>1556</v>
      </c>
      <c r="F186" t="s">
        <v>712</v>
      </c>
      <c r="G186">
        <v>2010</v>
      </c>
      <c r="H186" t="s">
        <v>228</v>
      </c>
      <c r="L186">
        <v>653</v>
      </c>
      <c r="M186">
        <v>659</v>
      </c>
      <c r="N186">
        <v>3</v>
      </c>
      <c r="P186" t="s">
        <v>714</v>
      </c>
      <c r="Q186" t="s">
        <v>716</v>
      </c>
      <c r="R186" t="s">
        <v>31</v>
      </c>
      <c r="S186" t="s">
        <v>32</v>
      </c>
      <c r="U186" t="s">
        <v>33</v>
      </c>
      <c r="V186" t="s">
        <v>717</v>
      </c>
    </row>
    <row r="187" spans="1:22" x14ac:dyDescent="0.3">
      <c r="A187" t="s">
        <v>3560</v>
      </c>
      <c r="B187" t="s">
        <v>66</v>
      </c>
      <c r="C187" t="s">
        <v>719</v>
      </c>
      <c r="D187" t="s">
        <v>722</v>
      </c>
      <c r="E187">
        <v>6063</v>
      </c>
      <c r="F187" t="s">
        <v>718</v>
      </c>
      <c r="G187">
        <v>2012</v>
      </c>
      <c r="H187" t="s">
        <v>584</v>
      </c>
      <c r="I187">
        <v>4</v>
      </c>
      <c r="J187">
        <v>4</v>
      </c>
      <c r="K187" s="2"/>
      <c r="L187">
        <v>900</v>
      </c>
      <c r="M187">
        <v>928</v>
      </c>
      <c r="N187">
        <v>60</v>
      </c>
      <c r="O187" t="s">
        <v>720</v>
      </c>
      <c r="P187" t="s">
        <v>721</v>
      </c>
      <c r="Q187" t="s">
        <v>723</v>
      </c>
      <c r="R187" t="s">
        <v>31</v>
      </c>
      <c r="S187" t="s">
        <v>49</v>
      </c>
      <c r="T187" t="s">
        <v>76</v>
      </c>
      <c r="U187" t="s">
        <v>68</v>
      </c>
      <c r="V187" t="s">
        <v>724</v>
      </c>
    </row>
    <row r="188" spans="1:22" x14ac:dyDescent="0.3">
      <c r="A188" t="s">
        <v>3282</v>
      </c>
      <c r="B188" t="s">
        <v>66</v>
      </c>
      <c r="C188" t="s">
        <v>726</v>
      </c>
      <c r="D188" t="s">
        <v>729</v>
      </c>
      <c r="E188">
        <v>1248</v>
      </c>
      <c r="F188" t="s">
        <v>725</v>
      </c>
      <c r="G188">
        <v>2013</v>
      </c>
      <c r="H188" t="s">
        <v>88</v>
      </c>
      <c r="I188">
        <v>413</v>
      </c>
      <c r="L188">
        <v>311</v>
      </c>
      <c r="M188">
        <v>320</v>
      </c>
      <c r="N188">
        <v>2</v>
      </c>
      <c r="O188" t="s">
        <v>727</v>
      </c>
      <c r="P188" t="s">
        <v>728</v>
      </c>
      <c r="Q188" t="s">
        <v>730</v>
      </c>
      <c r="R188" t="s">
        <v>31</v>
      </c>
      <c r="S188" t="s">
        <v>32</v>
      </c>
      <c r="T188" t="s">
        <v>130</v>
      </c>
      <c r="U188" t="s">
        <v>33</v>
      </c>
      <c r="V188" t="s">
        <v>731</v>
      </c>
    </row>
    <row r="189" spans="1:22" x14ac:dyDescent="0.3">
      <c r="A189" t="s">
        <v>3283</v>
      </c>
      <c r="B189" t="s">
        <v>66</v>
      </c>
      <c r="C189" t="s">
        <v>733</v>
      </c>
      <c r="D189" t="s">
        <v>737</v>
      </c>
      <c r="E189">
        <v>2235</v>
      </c>
      <c r="F189" t="s">
        <v>732</v>
      </c>
      <c r="G189">
        <v>2018</v>
      </c>
      <c r="H189" t="s">
        <v>734</v>
      </c>
      <c r="I189">
        <v>21</v>
      </c>
      <c r="J189">
        <v>5</v>
      </c>
      <c r="K189" s="2"/>
      <c r="L189">
        <v>1323</v>
      </c>
      <c r="M189">
        <v>1347</v>
      </c>
      <c r="N189">
        <v>0</v>
      </c>
      <c r="O189" t="s">
        <v>735</v>
      </c>
      <c r="P189" t="s">
        <v>736</v>
      </c>
      <c r="Q189" t="s">
        <v>738</v>
      </c>
      <c r="R189" t="s">
        <v>31</v>
      </c>
      <c r="S189" t="s">
        <v>49</v>
      </c>
      <c r="U189" t="s">
        <v>68</v>
      </c>
      <c r="V189" t="s">
        <v>739</v>
      </c>
    </row>
    <row r="190" spans="1:22" x14ac:dyDescent="0.3">
      <c r="A190" t="s">
        <v>3561</v>
      </c>
      <c r="B190" t="s">
        <v>66</v>
      </c>
      <c r="C190" t="s">
        <v>741</v>
      </c>
      <c r="D190" t="s">
        <v>744</v>
      </c>
      <c r="E190">
        <v>620</v>
      </c>
      <c r="F190" t="s">
        <v>740</v>
      </c>
      <c r="G190">
        <v>2016</v>
      </c>
      <c r="H190" t="s">
        <v>742</v>
      </c>
      <c r="L190">
        <v>392</v>
      </c>
      <c r="M190">
        <v>403</v>
      </c>
      <c r="P190" t="s">
        <v>743</v>
      </c>
      <c r="R190" t="s">
        <v>745</v>
      </c>
      <c r="S190" t="s">
        <v>32</v>
      </c>
      <c r="U190" t="s">
        <v>33</v>
      </c>
      <c r="V190" t="s">
        <v>746</v>
      </c>
    </row>
    <row r="191" spans="1:22" x14ac:dyDescent="0.3">
      <c r="A191" t="s">
        <v>3562</v>
      </c>
      <c r="B191" t="s">
        <v>66</v>
      </c>
      <c r="C191" t="s">
        <v>763</v>
      </c>
      <c r="D191" t="s">
        <v>767</v>
      </c>
      <c r="E191">
        <v>1821</v>
      </c>
      <c r="F191" t="s">
        <v>762</v>
      </c>
      <c r="G191">
        <v>2018</v>
      </c>
      <c r="H191" t="s">
        <v>25</v>
      </c>
      <c r="K191" t="s">
        <v>764</v>
      </c>
      <c r="N191">
        <v>1</v>
      </c>
      <c r="O191" t="s">
        <v>765</v>
      </c>
      <c r="P191" t="s">
        <v>766</v>
      </c>
      <c r="Q191" t="s">
        <v>768</v>
      </c>
      <c r="R191" t="s">
        <v>31</v>
      </c>
      <c r="S191" t="s">
        <v>32</v>
      </c>
      <c r="U191" t="s">
        <v>33</v>
      </c>
      <c r="V191" t="s">
        <v>769</v>
      </c>
    </row>
    <row r="192" spans="1:22" x14ac:dyDescent="0.3">
      <c r="A192" t="s">
        <v>3563</v>
      </c>
      <c r="B192" t="s">
        <v>66</v>
      </c>
      <c r="C192" t="s">
        <v>778</v>
      </c>
      <c r="D192" t="s">
        <v>781</v>
      </c>
      <c r="E192">
        <v>1098</v>
      </c>
      <c r="F192" t="s">
        <v>777</v>
      </c>
      <c r="G192">
        <v>2014</v>
      </c>
      <c r="H192" t="s">
        <v>25</v>
      </c>
      <c r="I192" t="s">
        <v>264</v>
      </c>
      <c r="L192">
        <v>417</v>
      </c>
      <c r="M192">
        <v>420</v>
      </c>
      <c r="N192">
        <v>1</v>
      </c>
      <c r="O192" t="s">
        <v>779</v>
      </c>
      <c r="P192" t="s">
        <v>780</v>
      </c>
      <c r="Q192" t="s">
        <v>782</v>
      </c>
      <c r="R192" t="s">
        <v>31</v>
      </c>
      <c r="S192" t="s">
        <v>32</v>
      </c>
      <c r="U192" t="s">
        <v>33</v>
      </c>
      <c r="V192" t="s">
        <v>783</v>
      </c>
    </row>
    <row r="193" spans="1:22" x14ac:dyDescent="0.3">
      <c r="A193" t="s">
        <v>3284</v>
      </c>
      <c r="B193" t="s">
        <v>66</v>
      </c>
      <c r="C193" t="s">
        <v>785</v>
      </c>
      <c r="D193" t="s">
        <v>788</v>
      </c>
      <c r="E193">
        <v>3832</v>
      </c>
      <c r="F193" t="s">
        <v>784</v>
      </c>
      <c r="G193">
        <v>2016</v>
      </c>
      <c r="H193" t="s">
        <v>179</v>
      </c>
      <c r="I193">
        <v>5</v>
      </c>
      <c r="J193">
        <v>10</v>
      </c>
      <c r="K193" s="2">
        <v>188</v>
      </c>
      <c r="N193">
        <v>0</v>
      </c>
      <c r="O193" t="s">
        <v>786</v>
      </c>
      <c r="P193" t="s">
        <v>787</v>
      </c>
      <c r="Q193" t="s">
        <v>789</v>
      </c>
      <c r="R193" t="s">
        <v>31</v>
      </c>
      <c r="S193" t="s">
        <v>49</v>
      </c>
      <c r="T193" t="s">
        <v>589</v>
      </c>
      <c r="U193" t="s">
        <v>68</v>
      </c>
      <c r="V193" t="s">
        <v>790</v>
      </c>
    </row>
    <row r="194" spans="1:22" x14ac:dyDescent="0.3">
      <c r="A194" t="s">
        <v>3285</v>
      </c>
      <c r="B194" t="s">
        <v>66</v>
      </c>
      <c r="C194" t="s">
        <v>792</v>
      </c>
      <c r="D194" t="s">
        <v>795</v>
      </c>
      <c r="E194">
        <v>428</v>
      </c>
      <c r="F194" t="s">
        <v>791</v>
      </c>
      <c r="G194">
        <v>2016</v>
      </c>
      <c r="H194" t="s">
        <v>642</v>
      </c>
      <c r="I194">
        <v>5</v>
      </c>
      <c r="J194">
        <v>10</v>
      </c>
      <c r="K194">
        <v>167</v>
      </c>
      <c r="O194" t="s">
        <v>793</v>
      </c>
      <c r="P194" t="s">
        <v>794</v>
      </c>
      <c r="Q194" t="s">
        <v>796</v>
      </c>
      <c r="R194" t="s">
        <v>31</v>
      </c>
      <c r="S194" t="s">
        <v>49</v>
      </c>
      <c r="T194" t="s">
        <v>130</v>
      </c>
      <c r="U194" t="s">
        <v>33</v>
      </c>
      <c r="V194" t="s">
        <v>797</v>
      </c>
    </row>
    <row r="195" spans="1:22" x14ac:dyDescent="0.3">
      <c r="A195" t="s">
        <v>3286</v>
      </c>
      <c r="B195" t="s">
        <v>66</v>
      </c>
      <c r="C195" t="s">
        <v>799</v>
      </c>
      <c r="D195" t="s">
        <v>802</v>
      </c>
      <c r="E195">
        <v>4021</v>
      </c>
      <c r="F195" t="s">
        <v>798</v>
      </c>
      <c r="G195">
        <v>2016</v>
      </c>
      <c r="H195" t="s">
        <v>147</v>
      </c>
      <c r="I195">
        <v>33</v>
      </c>
      <c r="J195">
        <v>2</v>
      </c>
      <c r="K195" s="2"/>
      <c r="L195">
        <v>338</v>
      </c>
      <c r="M195">
        <v>345</v>
      </c>
      <c r="N195">
        <v>4</v>
      </c>
      <c r="O195" t="s">
        <v>800</v>
      </c>
      <c r="P195" t="s">
        <v>801</v>
      </c>
      <c r="Q195" t="s">
        <v>803</v>
      </c>
      <c r="R195" t="s">
        <v>31</v>
      </c>
      <c r="S195" t="s">
        <v>49</v>
      </c>
      <c r="U195" t="s">
        <v>68</v>
      </c>
      <c r="V195" t="s">
        <v>804</v>
      </c>
    </row>
    <row r="196" spans="1:22" x14ac:dyDescent="0.3">
      <c r="A196" t="s">
        <v>3287</v>
      </c>
      <c r="B196" t="s">
        <v>66</v>
      </c>
      <c r="C196" t="s">
        <v>806</v>
      </c>
      <c r="D196" t="s">
        <v>809</v>
      </c>
      <c r="E196">
        <v>1107</v>
      </c>
      <c r="F196" t="s">
        <v>805</v>
      </c>
      <c r="G196">
        <v>2014</v>
      </c>
      <c r="H196" t="s">
        <v>807</v>
      </c>
      <c r="I196">
        <v>10</v>
      </c>
      <c r="J196">
        <v>2</v>
      </c>
      <c r="L196">
        <v>77</v>
      </c>
      <c r="M196">
        <v>89</v>
      </c>
      <c r="N196">
        <v>1</v>
      </c>
      <c r="P196" t="s">
        <v>808</v>
      </c>
      <c r="Q196" t="s">
        <v>810</v>
      </c>
      <c r="R196" t="s">
        <v>31</v>
      </c>
      <c r="S196" t="s">
        <v>49</v>
      </c>
      <c r="U196" t="s">
        <v>33</v>
      </c>
      <c r="V196" t="s">
        <v>811</v>
      </c>
    </row>
    <row r="197" spans="1:22" x14ac:dyDescent="0.3">
      <c r="A197" t="s">
        <v>3564</v>
      </c>
      <c r="B197" t="s">
        <v>66</v>
      </c>
      <c r="C197" t="s">
        <v>813</v>
      </c>
      <c r="D197" t="s">
        <v>816</v>
      </c>
      <c r="E197">
        <v>5371</v>
      </c>
      <c r="F197" t="s">
        <v>812</v>
      </c>
      <c r="G197">
        <v>2014</v>
      </c>
      <c r="H197" t="s">
        <v>189</v>
      </c>
      <c r="I197">
        <v>9</v>
      </c>
      <c r="J197">
        <v>2</v>
      </c>
      <c r="K197" s="2"/>
      <c r="L197">
        <v>100</v>
      </c>
      <c r="M197">
        <v>120</v>
      </c>
      <c r="N197">
        <v>35</v>
      </c>
      <c r="O197" t="s">
        <v>814</v>
      </c>
      <c r="P197" t="s">
        <v>815</v>
      </c>
      <c r="Q197" t="s">
        <v>817</v>
      </c>
      <c r="R197" t="s">
        <v>31</v>
      </c>
      <c r="S197" t="s">
        <v>49</v>
      </c>
      <c r="T197" t="s">
        <v>565</v>
      </c>
      <c r="U197" t="s">
        <v>68</v>
      </c>
      <c r="V197" t="s">
        <v>818</v>
      </c>
    </row>
    <row r="198" spans="1:22" x14ac:dyDescent="0.3">
      <c r="A198" t="s">
        <v>3288</v>
      </c>
      <c r="B198" t="s">
        <v>66</v>
      </c>
      <c r="C198" t="s">
        <v>820</v>
      </c>
      <c r="D198" t="s">
        <v>824</v>
      </c>
      <c r="E198">
        <v>75</v>
      </c>
      <c r="F198" t="s">
        <v>819</v>
      </c>
      <c r="G198">
        <v>2017</v>
      </c>
      <c r="H198" t="s">
        <v>821</v>
      </c>
      <c r="K198">
        <v>8046276</v>
      </c>
      <c r="L198">
        <v>92</v>
      </c>
      <c r="M198">
        <v>101</v>
      </c>
      <c r="N198">
        <v>3</v>
      </c>
      <c r="O198" t="s">
        <v>822</v>
      </c>
      <c r="P198" t="s">
        <v>823</v>
      </c>
      <c r="Q198" t="s">
        <v>825</v>
      </c>
      <c r="R198" t="s">
        <v>31</v>
      </c>
      <c r="S198" t="s">
        <v>32</v>
      </c>
      <c r="U198" t="s">
        <v>33</v>
      </c>
      <c r="V198" t="s">
        <v>826</v>
      </c>
    </row>
    <row r="199" spans="1:22" x14ac:dyDescent="0.3">
      <c r="A199" t="s">
        <v>3270</v>
      </c>
      <c r="B199" t="s">
        <v>66</v>
      </c>
      <c r="C199" t="s">
        <v>828</v>
      </c>
      <c r="D199" t="s">
        <v>833</v>
      </c>
      <c r="E199">
        <v>1081</v>
      </c>
      <c r="F199" t="s">
        <v>827</v>
      </c>
      <c r="G199">
        <v>2014</v>
      </c>
      <c r="H199" t="s">
        <v>25</v>
      </c>
      <c r="I199" t="s">
        <v>829</v>
      </c>
      <c r="J199" t="s">
        <v>830</v>
      </c>
      <c r="L199">
        <v>20</v>
      </c>
      <c r="M199">
        <v>23</v>
      </c>
      <c r="N199">
        <v>13</v>
      </c>
      <c r="O199" t="s">
        <v>831</v>
      </c>
      <c r="P199" t="s">
        <v>832</v>
      </c>
      <c r="Q199" t="s">
        <v>834</v>
      </c>
      <c r="R199" t="s">
        <v>31</v>
      </c>
      <c r="S199" t="s">
        <v>32</v>
      </c>
      <c r="U199" t="s">
        <v>33</v>
      </c>
      <c r="V199" t="s">
        <v>835</v>
      </c>
    </row>
    <row r="200" spans="1:22" x14ac:dyDescent="0.3">
      <c r="A200" t="s">
        <v>3289</v>
      </c>
      <c r="B200" t="s">
        <v>66</v>
      </c>
      <c r="C200" t="s">
        <v>852</v>
      </c>
      <c r="D200" t="s">
        <v>855</v>
      </c>
      <c r="E200">
        <v>1028</v>
      </c>
      <c r="F200" t="s">
        <v>851</v>
      </c>
      <c r="G200">
        <v>2014</v>
      </c>
      <c r="H200" t="s">
        <v>60</v>
      </c>
      <c r="I200">
        <v>8</v>
      </c>
      <c r="J200">
        <v>2</v>
      </c>
      <c r="L200">
        <v>185</v>
      </c>
      <c r="M200">
        <v>204</v>
      </c>
      <c r="N200">
        <v>26</v>
      </c>
      <c r="O200" t="s">
        <v>853</v>
      </c>
      <c r="P200" t="s">
        <v>854</v>
      </c>
      <c r="Q200" t="s">
        <v>856</v>
      </c>
      <c r="R200" t="s">
        <v>31</v>
      </c>
      <c r="S200" t="s">
        <v>49</v>
      </c>
      <c r="U200" t="s">
        <v>33</v>
      </c>
      <c r="V200" t="s">
        <v>857</v>
      </c>
    </row>
    <row r="201" spans="1:22" x14ac:dyDescent="0.3">
      <c r="A201" t="s">
        <v>3272</v>
      </c>
      <c r="B201" t="s">
        <v>66</v>
      </c>
      <c r="C201" t="s">
        <v>881</v>
      </c>
      <c r="D201" t="s">
        <v>884</v>
      </c>
      <c r="E201">
        <v>3132</v>
      </c>
      <c r="F201" t="s">
        <v>880</v>
      </c>
      <c r="G201">
        <v>2017</v>
      </c>
      <c r="H201" t="s">
        <v>378</v>
      </c>
      <c r="I201">
        <v>8</v>
      </c>
      <c r="J201">
        <v>2</v>
      </c>
      <c r="K201" s="2">
        <v>47</v>
      </c>
      <c r="N201">
        <v>3</v>
      </c>
      <c r="O201" t="s">
        <v>882</v>
      </c>
      <c r="P201" t="s">
        <v>883</v>
      </c>
      <c r="Q201" t="s">
        <v>885</v>
      </c>
      <c r="R201" t="s">
        <v>31</v>
      </c>
      <c r="S201" t="s">
        <v>49</v>
      </c>
      <c r="T201" t="s">
        <v>76</v>
      </c>
      <c r="U201" t="s">
        <v>68</v>
      </c>
      <c r="V201" t="s">
        <v>886</v>
      </c>
    </row>
    <row r="202" spans="1:22" x14ac:dyDescent="0.3">
      <c r="A202" t="s">
        <v>3290</v>
      </c>
      <c r="B202" t="s">
        <v>66</v>
      </c>
      <c r="C202" t="s">
        <v>888</v>
      </c>
      <c r="D202" t="s">
        <v>891</v>
      </c>
      <c r="E202">
        <v>695</v>
      </c>
      <c r="F202" t="s">
        <v>887</v>
      </c>
      <c r="G202">
        <v>2016</v>
      </c>
      <c r="H202" t="s">
        <v>889</v>
      </c>
      <c r="N202">
        <v>2</v>
      </c>
      <c r="P202" t="s">
        <v>890</v>
      </c>
      <c r="Q202" t="s">
        <v>892</v>
      </c>
      <c r="R202" t="s">
        <v>31</v>
      </c>
      <c r="S202" t="s">
        <v>32</v>
      </c>
      <c r="U202" t="s">
        <v>33</v>
      </c>
      <c r="V202" t="s">
        <v>893</v>
      </c>
    </row>
    <row r="203" spans="1:22" x14ac:dyDescent="0.3">
      <c r="A203" t="s">
        <v>3291</v>
      </c>
      <c r="B203" t="s">
        <v>66</v>
      </c>
      <c r="C203" t="s">
        <v>895</v>
      </c>
      <c r="D203" t="s">
        <v>898</v>
      </c>
      <c r="E203">
        <v>1746</v>
      </c>
      <c r="F203" t="s">
        <v>894</v>
      </c>
      <c r="G203">
        <v>2018</v>
      </c>
      <c r="H203" t="s">
        <v>467</v>
      </c>
      <c r="I203">
        <v>46</v>
      </c>
      <c r="J203">
        <v>3</v>
      </c>
      <c r="L203">
        <v>184</v>
      </c>
      <c r="M203">
        <v>195</v>
      </c>
      <c r="O203" t="s">
        <v>896</v>
      </c>
      <c r="P203" t="s">
        <v>897</v>
      </c>
      <c r="Q203" t="s">
        <v>899</v>
      </c>
      <c r="R203" t="s">
        <v>31</v>
      </c>
      <c r="S203" t="s">
        <v>49</v>
      </c>
      <c r="T203" t="s">
        <v>130</v>
      </c>
      <c r="U203" t="s">
        <v>33</v>
      </c>
      <c r="V203" t="s">
        <v>900</v>
      </c>
    </row>
    <row r="204" spans="1:22" x14ac:dyDescent="0.3">
      <c r="A204" t="s">
        <v>3292</v>
      </c>
      <c r="B204" t="s">
        <v>66</v>
      </c>
      <c r="C204" t="s">
        <v>903</v>
      </c>
      <c r="D204" t="s">
        <v>905</v>
      </c>
      <c r="E204">
        <v>1716</v>
      </c>
      <c r="F204" t="s">
        <v>902</v>
      </c>
      <c r="G204">
        <v>2018</v>
      </c>
      <c r="H204" t="s">
        <v>141</v>
      </c>
      <c r="I204">
        <v>35</v>
      </c>
      <c r="J204">
        <v>4</v>
      </c>
      <c r="L204">
        <v>599</v>
      </c>
      <c r="M204">
        <v>612</v>
      </c>
      <c r="N204">
        <v>1</v>
      </c>
      <c r="O204" t="s">
        <v>901</v>
      </c>
      <c r="P204" t="s">
        <v>904</v>
      </c>
      <c r="Q204" t="s">
        <v>906</v>
      </c>
      <c r="R204" t="s">
        <v>31</v>
      </c>
      <c r="S204" t="s">
        <v>49</v>
      </c>
      <c r="U204" t="s">
        <v>33</v>
      </c>
      <c r="V204" t="s">
        <v>907</v>
      </c>
    </row>
    <row r="205" spans="1:22" x14ac:dyDescent="0.3">
      <c r="A205" t="s">
        <v>3565</v>
      </c>
      <c r="B205" t="s">
        <v>66</v>
      </c>
      <c r="C205" t="s">
        <v>908</v>
      </c>
      <c r="D205" t="s">
        <v>912</v>
      </c>
      <c r="E205">
        <v>1060</v>
      </c>
      <c r="F205" t="s">
        <v>902</v>
      </c>
      <c r="G205">
        <v>2014</v>
      </c>
      <c r="H205" t="s">
        <v>909</v>
      </c>
      <c r="I205">
        <v>9</v>
      </c>
      <c r="J205">
        <v>3</v>
      </c>
      <c r="L205">
        <v>15</v>
      </c>
      <c r="M205">
        <v>31</v>
      </c>
      <c r="N205">
        <v>11</v>
      </c>
      <c r="O205" t="s">
        <v>910</v>
      </c>
      <c r="P205" t="s">
        <v>911</v>
      </c>
      <c r="Q205" t="s">
        <v>913</v>
      </c>
      <c r="R205" t="s">
        <v>31</v>
      </c>
      <c r="S205" t="s">
        <v>49</v>
      </c>
      <c r="T205" t="s">
        <v>130</v>
      </c>
      <c r="U205" t="s">
        <v>33</v>
      </c>
      <c r="V205" t="s">
        <v>914</v>
      </c>
    </row>
    <row r="206" spans="1:22" x14ac:dyDescent="0.3">
      <c r="A206" t="s">
        <v>3293</v>
      </c>
      <c r="B206" t="s">
        <v>66</v>
      </c>
      <c r="C206" t="s">
        <v>918</v>
      </c>
      <c r="D206" t="s">
        <v>921</v>
      </c>
      <c r="E206">
        <v>932</v>
      </c>
      <c r="F206" t="s">
        <v>917</v>
      </c>
      <c r="G206">
        <v>2015</v>
      </c>
      <c r="H206" t="s">
        <v>919</v>
      </c>
      <c r="I206">
        <v>25</v>
      </c>
      <c r="J206">
        <v>1</v>
      </c>
      <c r="L206">
        <v>56</v>
      </c>
      <c r="M206">
        <v>77</v>
      </c>
      <c r="N206">
        <v>1</v>
      </c>
      <c r="O206" t="s">
        <v>916</v>
      </c>
      <c r="P206" t="s">
        <v>920</v>
      </c>
      <c r="Q206" t="s">
        <v>922</v>
      </c>
      <c r="R206" t="s">
        <v>31</v>
      </c>
      <c r="S206" t="s">
        <v>49</v>
      </c>
      <c r="U206" t="s">
        <v>33</v>
      </c>
      <c r="V206" t="s">
        <v>923</v>
      </c>
    </row>
    <row r="207" spans="1:22" x14ac:dyDescent="0.3">
      <c r="A207" t="s">
        <v>3294</v>
      </c>
      <c r="B207" t="s">
        <v>66</v>
      </c>
      <c r="C207" t="s">
        <v>925</v>
      </c>
      <c r="D207" t="s">
        <v>928</v>
      </c>
      <c r="E207">
        <v>8</v>
      </c>
      <c r="F207" t="s">
        <v>924</v>
      </c>
      <c r="G207">
        <v>2017</v>
      </c>
      <c r="H207" t="s">
        <v>386</v>
      </c>
      <c r="I207" t="s">
        <v>387</v>
      </c>
      <c r="L207">
        <v>69</v>
      </c>
      <c r="M207">
        <v>75</v>
      </c>
      <c r="N207">
        <v>1</v>
      </c>
      <c r="O207" t="s">
        <v>926</v>
      </c>
      <c r="P207" t="s">
        <v>927</v>
      </c>
      <c r="Q207" t="s">
        <v>929</v>
      </c>
      <c r="R207" t="s">
        <v>31</v>
      </c>
      <c r="S207" t="s">
        <v>32</v>
      </c>
      <c r="U207" t="s">
        <v>33</v>
      </c>
      <c r="V207" t="s">
        <v>930</v>
      </c>
    </row>
    <row r="208" spans="1:22" x14ac:dyDescent="0.3">
      <c r="A208" t="s">
        <v>3566</v>
      </c>
      <c r="B208" t="s">
        <v>66</v>
      </c>
      <c r="C208" t="s">
        <v>958</v>
      </c>
      <c r="D208" t="s">
        <v>961</v>
      </c>
      <c r="E208">
        <v>809</v>
      </c>
      <c r="F208" t="s">
        <v>957</v>
      </c>
      <c r="G208">
        <v>2015</v>
      </c>
      <c r="H208" t="s">
        <v>543</v>
      </c>
      <c r="I208">
        <v>20</v>
      </c>
      <c r="J208">
        <v>1</v>
      </c>
      <c r="L208">
        <v>19</v>
      </c>
      <c r="M208">
        <v>34</v>
      </c>
      <c r="N208">
        <v>17</v>
      </c>
      <c r="O208" t="s">
        <v>959</v>
      </c>
      <c r="P208" t="s">
        <v>960</v>
      </c>
      <c r="Q208" t="s">
        <v>962</v>
      </c>
      <c r="R208" t="s">
        <v>31</v>
      </c>
      <c r="S208" t="s">
        <v>49</v>
      </c>
      <c r="U208" t="s">
        <v>33</v>
      </c>
      <c r="V208" t="s">
        <v>963</v>
      </c>
    </row>
    <row r="209" spans="1:22" x14ac:dyDescent="0.3">
      <c r="A209" t="s">
        <v>3295</v>
      </c>
      <c r="B209" t="s">
        <v>66</v>
      </c>
      <c r="C209" t="s">
        <v>973</v>
      </c>
      <c r="D209" t="s">
        <v>975</v>
      </c>
      <c r="E209">
        <v>970</v>
      </c>
      <c r="F209" t="s">
        <v>972</v>
      </c>
      <c r="G209">
        <v>2015</v>
      </c>
      <c r="H209" t="s">
        <v>228</v>
      </c>
      <c r="I209" t="s">
        <v>551</v>
      </c>
      <c r="L209">
        <v>475</v>
      </c>
      <c r="M209">
        <v>487</v>
      </c>
      <c r="P209" t="s">
        <v>974</v>
      </c>
      <c r="Q209" t="s">
        <v>976</v>
      </c>
      <c r="R209" t="s">
        <v>31</v>
      </c>
      <c r="S209" t="s">
        <v>32</v>
      </c>
      <c r="U209" t="s">
        <v>33</v>
      </c>
      <c r="V209" t="s">
        <v>977</v>
      </c>
    </row>
    <row r="210" spans="1:22" x14ac:dyDescent="0.3">
      <c r="A210" t="s">
        <v>3296</v>
      </c>
      <c r="B210" t="s">
        <v>66</v>
      </c>
      <c r="C210" t="s">
        <v>979</v>
      </c>
      <c r="D210" t="s">
        <v>982</v>
      </c>
      <c r="E210">
        <v>1853</v>
      </c>
      <c r="F210" t="s">
        <v>978</v>
      </c>
      <c r="G210">
        <v>2018</v>
      </c>
      <c r="H210" t="s">
        <v>25</v>
      </c>
      <c r="L210">
        <v>27</v>
      </c>
      <c r="M210">
        <v>33</v>
      </c>
      <c r="O210" t="s">
        <v>980</v>
      </c>
      <c r="P210" t="s">
        <v>981</v>
      </c>
      <c r="Q210" t="s">
        <v>983</v>
      </c>
      <c r="R210" t="s">
        <v>31</v>
      </c>
      <c r="S210" t="s">
        <v>32</v>
      </c>
      <c r="U210" t="s">
        <v>33</v>
      </c>
      <c r="V210" t="s">
        <v>984</v>
      </c>
    </row>
    <row r="211" spans="1:22" x14ac:dyDescent="0.3">
      <c r="A211" t="s">
        <v>3297</v>
      </c>
      <c r="B211" t="s">
        <v>66</v>
      </c>
      <c r="C211" t="s">
        <v>986</v>
      </c>
      <c r="D211" t="s">
        <v>988</v>
      </c>
      <c r="E211">
        <v>1482</v>
      </c>
      <c r="F211" t="s">
        <v>985</v>
      </c>
      <c r="G211">
        <v>2011</v>
      </c>
      <c r="H211" t="s">
        <v>228</v>
      </c>
      <c r="L211">
        <v>571</v>
      </c>
      <c r="M211">
        <v>577</v>
      </c>
      <c r="N211">
        <v>4</v>
      </c>
      <c r="P211" t="s">
        <v>987</v>
      </c>
      <c r="Q211" t="s">
        <v>989</v>
      </c>
      <c r="R211" t="s">
        <v>31</v>
      </c>
      <c r="S211" t="s">
        <v>32</v>
      </c>
      <c r="U211" t="s">
        <v>33</v>
      </c>
      <c r="V211" t="s">
        <v>990</v>
      </c>
    </row>
    <row r="212" spans="1:22" x14ac:dyDescent="0.3">
      <c r="A212" t="s">
        <v>3298</v>
      </c>
      <c r="B212" t="s">
        <v>66</v>
      </c>
      <c r="C212" t="s">
        <v>992</v>
      </c>
      <c r="D212" t="s">
        <v>995</v>
      </c>
      <c r="E212">
        <v>1851</v>
      </c>
      <c r="F212" t="s">
        <v>991</v>
      </c>
      <c r="G212">
        <v>2018</v>
      </c>
      <c r="H212" t="s">
        <v>25</v>
      </c>
      <c r="L212">
        <v>517</v>
      </c>
      <c r="M212">
        <v>525</v>
      </c>
      <c r="O212" t="s">
        <v>993</v>
      </c>
      <c r="P212" t="s">
        <v>994</v>
      </c>
      <c r="Q212" t="s">
        <v>996</v>
      </c>
      <c r="R212" t="s">
        <v>31</v>
      </c>
      <c r="S212" t="s">
        <v>32</v>
      </c>
      <c r="U212" t="s">
        <v>33</v>
      </c>
      <c r="V212" t="s">
        <v>997</v>
      </c>
    </row>
    <row r="213" spans="1:22" x14ac:dyDescent="0.3">
      <c r="A213" t="s">
        <v>3272</v>
      </c>
      <c r="B213" t="s">
        <v>66</v>
      </c>
      <c r="C213" t="s">
        <v>1006</v>
      </c>
      <c r="D213" t="s">
        <v>1009</v>
      </c>
      <c r="E213">
        <v>6177</v>
      </c>
      <c r="F213" t="s">
        <v>1005</v>
      </c>
      <c r="G213">
        <v>2012</v>
      </c>
      <c r="H213" t="s">
        <v>615</v>
      </c>
      <c r="I213">
        <v>19</v>
      </c>
      <c r="J213">
        <v>2</v>
      </c>
      <c r="K213" s="2"/>
      <c r="L213">
        <v>89</v>
      </c>
      <c r="M213">
        <v>112</v>
      </c>
      <c r="N213">
        <v>21</v>
      </c>
      <c r="O213" t="s">
        <v>1007</v>
      </c>
      <c r="P213" t="s">
        <v>1008</v>
      </c>
      <c r="Q213" t="s">
        <v>1010</v>
      </c>
      <c r="R213" t="s">
        <v>31</v>
      </c>
      <c r="S213" t="s">
        <v>49</v>
      </c>
      <c r="U213" t="s">
        <v>68</v>
      </c>
      <c r="V213" t="s">
        <v>1011</v>
      </c>
    </row>
    <row r="214" spans="1:22" x14ac:dyDescent="0.3">
      <c r="A214" t="s">
        <v>3299</v>
      </c>
      <c r="B214" t="s">
        <v>66</v>
      </c>
      <c r="C214" t="s">
        <v>1013</v>
      </c>
      <c r="D214" t="s">
        <v>1016</v>
      </c>
      <c r="E214">
        <v>1244</v>
      </c>
      <c r="F214" t="s">
        <v>1012</v>
      </c>
      <c r="G214">
        <v>2013</v>
      </c>
      <c r="H214" t="s">
        <v>609</v>
      </c>
      <c r="I214">
        <v>20</v>
      </c>
      <c r="J214">
        <v>4</v>
      </c>
      <c r="L214">
        <v>81</v>
      </c>
      <c r="M214">
        <v>98</v>
      </c>
      <c r="N214">
        <v>1</v>
      </c>
      <c r="O214" t="s">
        <v>1014</v>
      </c>
      <c r="P214" t="s">
        <v>1015</v>
      </c>
      <c r="Q214" t="s">
        <v>1017</v>
      </c>
      <c r="R214" t="s">
        <v>31</v>
      </c>
      <c r="S214" t="s">
        <v>49</v>
      </c>
      <c r="U214" t="s">
        <v>33</v>
      </c>
      <c r="V214" t="s">
        <v>1018</v>
      </c>
    </row>
    <row r="215" spans="1:22" x14ac:dyDescent="0.3">
      <c r="A215" t="s">
        <v>3300</v>
      </c>
      <c r="B215" t="s">
        <v>66</v>
      </c>
      <c r="C215" t="s">
        <v>1020</v>
      </c>
      <c r="D215" t="s">
        <v>1024</v>
      </c>
      <c r="E215">
        <v>1690</v>
      </c>
      <c r="F215" t="s">
        <v>1019</v>
      </c>
      <c r="G215">
        <v>2018</v>
      </c>
      <c r="H215" t="s">
        <v>1021</v>
      </c>
      <c r="I215">
        <v>43</v>
      </c>
      <c r="L215">
        <v>487</v>
      </c>
      <c r="M215">
        <v>494</v>
      </c>
      <c r="O215" t="s">
        <v>1022</v>
      </c>
      <c r="P215" t="s">
        <v>1023</v>
      </c>
      <c r="Q215" t="s">
        <v>1025</v>
      </c>
      <c r="R215" t="s">
        <v>31</v>
      </c>
      <c r="S215" t="s">
        <v>49</v>
      </c>
      <c r="U215" t="s">
        <v>33</v>
      </c>
      <c r="V215" t="s">
        <v>1026</v>
      </c>
    </row>
    <row r="216" spans="1:22" x14ac:dyDescent="0.3">
      <c r="A216" t="s">
        <v>3272</v>
      </c>
      <c r="B216" t="s">
        <v>66</v>
      </c>
      <c r="C216" t="s">
        <v>1028</v>
      </c>
      <c r="D216" t="s">
        <v>1031</v>
      </c>
      <c r="E216">
        <v>126</v>
      </c>
      <c r="F216" t="s">
        <v>1027</v>
      </c>
      <c r="G216">
        <v>2017</v>
      </c>
      <c r="H216" t="s">
        <v>25</v>
      </c>
      <c r="I216" t="s">
        <v>617</v>
      </c>
      <c r="L216">
        <v>242</v>
      </c>
      <c r="M216">
        <v>249</v>
      </c>
      <c r="N216">
        <v>5</v>
      </c>
      <c r="O216" t="s">
        <v>1029</v>
      </c>
      <c r="P216" t="s">
        <v>1030</v>
      </c>
      <c r="Q216" t="s">
        <v>1032</v>
      </c>
      <c r="R216" t="s">
        <v>31</v>
      </c>
      <c r="S216" t="s">
        <v>32</v>
      </c>
      <c r="U216" t="s">
        <v>33</v>
      </c>
      <c r="V216" t="s">
        <v>1033</v>
      </c>
    </row>
    <row r="217" spans="1:22" x14ac:dyDescent="0.3">
      <c r="A217" t="s">
        <v>3301</v>
      </c>
      <c r="B217" t="s">
        <v>66</v>
      </c>
      <c r="C217" t="s">
        <v>1035</v>
      </c>
      <c r="D217" t="s">
        <v>1038</v>
      </c>
      <c r="E217">
        <v>134</v>
      </c>
      <c r="F217" t="s">
        <v>1034</v>
      </c>
      <c r="G217">
        <v>2017</v>
      </c>
      <c r="H217" t="s">
        <v>25</v>
      </c>
      <c r="I217" t="s">
        <v>617</v>
      </c>
      <c r="L217">
        <v>505</v>
      </c>
      <c r="M217">
        <v>510</v>
      </c>
      <c r="N217">
        <v>2</v>
      </c>
      <c r="O217" t="s">
        <v>1036</v>
      </c>
      <c r="P217" t="s">
        <v>1037</v>
      </c>
      <c r="Q217" t="s">
        <v>1039</v>
      </c>
      <c r="R217" t="s">
        <v>31</v>
      </c>
      <c r="S217" t="s">
        <v>32</v>
      </c>
      <c r="U217" t="s">
        <v>33</v>
      </c>
      <c r="V217" t="s">
        <v>1040</v>
      </c>
    </row>
    <row r="218" spans="1:22" x14ac:dyDescent="0.3">
      <c r="A218" t="s">
        <v>3302</v>
      </c>
      <c r="B218" t="s">
        <v>66</v>
      </c>
      <c r="C218" t="s">
        <v>1042</v>
      </c>
      <c r="D218" t="s">
        <v>1045</v>
      </c>
      <c r="E218">
        <v>3279</v>
      </c>
      <c r="F218" t="s">
        <v>1041</v>
      </c>
      <c r="G218">
        <v>2017</v>
      </c>
      <c r="H218" t="s">
        <v>71</v>
      </c>
      <c r="I218">
        <v>43</v>
      </c>
      <c r="J218">
        <v>1</v>
      </c>
      <c r="K218" s="2"/>
      <c r="L218">
        <v>3</v>
      </c>
      <c r="M218">
        <v>16</v>
      </c>
      <c r="N218">
        <v>1</v>
      </c>
      <c r="O218" t="s">
        <v>1043</v>
      </c>
      <c r="P218" t="s">
        <v>1044</v>
      </c>
      <c r="Q218" t="s">
        <v>1046</v>
      </c>
      <c r="R218" t="s">
        <v>31</v>
      </c>
      <c r="S218" t="s">
        <v>49</v>
      </c>
      <c r="U218" t="s">
        <v>68</v>
      </c>
      <c r="V218" t="s">
        <v>1047</v>
      </c>
    </row>
    <row r="219" spans="1:22" x14ac:dyDescent="0.3">
      <c r="A219" t="s">
        <v>3303</v>
      </c>
      <c r="B219" t="s">
        <v>66</v>
      </c>
      <c r="C219" t="s">
        <v>1100</v>
      </c>
      <c r="D219" t="s">
        <v>1103</v>
      </c>
      <c r="E219">
        <v>1133</v>
      </c>
      <c r="F219" t="s">
        <v>1099</v>
      </c>
      <c r="G219">
        <v>2014</v>
      </c>
      <c r="H219" t="s">
        <v>25</v>
      </c>
      <c r="L219">
        <v>137</v>
      </c>
      <c r="M219">
        <v>146</v>
      </c>
      <c r="N219">
        <v>5</v>
      </c>
      <c r="O219" t="s">
        <v>1101</v>
      </c>
      <c r="P219" t="s">
        <v>1102</v>
      </c>
      <c r="Q219" t="s">
        <v>1104</v>
      </c>
      <c r="R219" t="s">
        <v>31</v>
      </c>
      <c r="S219" t="s">
        <v>32</v>
      </c>
      <c r="U219" t="s">
        <v>33</v>
      </c>
      <c r="V219" t="s">
        <v>1105</v>
      </c>
    </row>
    <row r="220" spans="1:22" x14ac:dyDescent="0.3">
      <c r="A220" t="s">
        <v>3304</v>
      </c>
      <c r="B220" t="s">
        <v>66</v>
      </c>
      <c r="C220" t="s">
        <v>1106</v>
      </c>
      <c r="D220" t="s">
        <v>1109</v>
      </c>
      <c r="E220">
        <v>641</v>
      </c>
      <c r="F220" t="s">
        <v>1048</v>
      </c>
      <c r="G220">
        <v>2016</v>
      </c>
      <c r="H220" t="s">
        <v>845</v>
      </c>
      <c r="I220">
        <v>8</v>
      </c>
      <c r="J220">
        <v>3</v>
      </c>
      <c r="L220">
        <v>229</v>
      </c>
      <c r="M220">
        <v>243</v>
      </c>
      <c r="O220" t="s">
        <v>1107</v>
      </c>
      <c r="P220" t="s">
        <v>1108</v>
      </c>
      <c r="Q220" t="s">
        <v>1110</v>
      </c>
      <c r="R220" t="s">
        <v>31</v>
      </c>
      <c r="S220" t="s">
        <v>32</v>
      </c>
      <c r="U220" t="s">
        <v>33</v>
      </c>
      <c r="V220" t="s">
        <v>1111</v>
      </c>
    </row>
    <row r="221" spans="1:22" x14ac:dyDescent="0.3">
      <c r="A221" t="s">
        <v>3305</v>
      </c>
      <c r="B221" t="s">
        <v>66</v>
      </c>
      <c r="C221" t="s">
        <v>1113</v>
      </c>
      <c r="D221" t="s">
        <v>1115</v>
      </c>
      <c r="E221">
        <v>258</v>
      </c>
      <c r="F221" t="s">
        <v>1112</v>
      </c>
      <c r="G221">
        <v>2017</v>
      </c>
      <c r="H221" t="s">
        <v>294</v>
      </c>
      <c r="I221" t="s">
        <v>295</v>
      </c>
      <c r="N221">
        <v>2</v>
      </c>
      <c r="P221" t="s">
        <v>1114</v>
      </c>
      <c r="Q221" t="s">
        <v>1116</v>
      </c>
      <c r="R221" t="s">
        <v>31</v>
      </c>
      <c r="S221" t="s">
        <v>32</v>
      </c>
      <c r="U221" t="s">
        <v>33</v>
      </c>
      <c r="V221" t="s">
        <v>1117</v>
      </c>
    </row>
    <row r="222" spans="1:22" x14ac:dyDescent="0.3">
      <c r="A222" t="s">
        <v>3528</v>
      </c>
      <c r="B222" t="s">
        <v>66</v>
      </c>
      <c r="C222" t="s">
        <v>1119</v>
      </c>
      <c r="D222" t="s">
        <v>1123</v>
      </c>
      <c r="E222">
        <v>189</v>
      </c>
      <c r="F222" t="s">
        <v>1118</v>
      </c>
      <c r="G222">
        <v>2017</v>
      </c>
      <c r="H222" t="s">
        <v>25</v>
      </c>
      <c r="I222" t="s">
        <v>1120</v>
      </c>
      <c r="L222">
        <v>475</v>
      </c>
      <c r="M222">
        <v>484</v>
      </c>
      <c r="N222">
        <v>2</v>
      </c>
      <c r="O222" t="s">
        <v>1121</v>
      </c>
      <c r="P222" t="s">
        <v>1122</v>
      </c>
      <c r="Q222" t="s">
        <v>1124</v>
      </c>
      <c r="R222" t="s">
        <v>31</v>
      </c>
      <c r="S222" t="s">
        <v>32</v>
      </c>
      <c r="U222" t="s">
        <v>33</v>
      </c>
      <c r="V222" t="s">
        <v>1125</v>
      </c>
    </row>
    <row r="223" spans="1:22" x14ac:dyDescent="0.3">
      <c r="A223" t="s">
        <v>3306</v>
      </c>
      <c r="B223" t="s">
        <v>66</v>
      </c>
      <c r="C223" t="s">
        <v>1127</v>
      </c>
      <c r="D223" t="s">
        <v>1131</v>
      </c>
      <c r="E223">
        <v>1827</v>
      </c>
      <c r="F223" t="s">
        <v>1126</v>
      </c>
      <c r="G223">
        <v>2018</v>
      </c>
      <c r="H223" t="s">
        <v>25</v>
      </c>
      <c r="K223" t="s">
        <v>1128</v>
      </c>
      <c r="O223" t="s">
        <v>1129</v>
      </c>
      <c r="P223" t="s">
        <v>1130</v>
      </c>
      <c r="Q223" t="s">
        <v>1132</v>
      </c>
      <c r="R223" t="s">
        <v>31</v>
      </c>
      <c r="S223" t="s">
        <v>32</v>
      </c>
      <c r="U223" t="s">
        <v>33</v>
      </c>
      <c r="V223" t="s">
        <v>1133</v>
      </c>
    </row>
    <row r="224" spans="1:22" x14ac:dyDescent="0.3">
      <c r="A224" t="s">
        <v>3526</v>
      </c>
      <c r="B224" t="s">
        <v>66</v>
      </c>
      <c r="C224" t="s">
        <v>1143</v>
      </c>
      <c r="D224" t="s">
        <v>1146</v>
      </c>
      <c r="E224">
        <v>2843</v>
      </c>
      <c r="F224" t="s">
        <v>1142</v>
      </c>
      <c r="G224">
        <v>2018</v>
      </c>
      <c r="H224" t="s">
        <v>147</v>
      </c>
      <c r="I224">
        <v>35</v>
      </c>
      <c r="J224">
        <v>1</v>
      </c>
      <c r="K224" s="2"/>
      <c r="L224">
        <v>1</v>
      </c>
      <c r="M224">
        <v>12</v>
      </c>
      <c r="N224">
        <v>2</v>
      </c>
      <c r="O224" t="s">
        <v>1144</v>
      </c>
      <c r="P224" t="s">
        <v>1145</v>
      </c>
      <c r="Q224" t="s">
        <v>1147</v>
      </c>
      <c r="R224" t="s">
        <v>31</v>
      </c>
      <c r="S224" t="s">
        <v>49</v>
      </c>
      <c r="U224" t="s">
        <v>68</v>
      </c>
      <c r="V224" t="s">
        <v>1148</v>
      </c>
    </row>
    <row r="225" spans="1:22" x14ac:dyDescent="0.3">
      <c r="A225" t="s">
        <v>3527</v>
      </c>
      <c r="B225" t="s">
        <v>66</v>
      </c>
      <c r="C225" t="s">
        <v>1150</v>
      </c>
      <c r="D225" t="s">
        <v>1153</v>
      </c>
      <c r="E225">
        <v>1369</v>
      </c>
      <c r="F225" t="s">
        <v>1149</v>
      </c>
      <c r="G225">
        <v>2012</v>
      </c>
      <c r="H225" t="s">
        <v>25</v>
      </c>
      <c r="L225">
        <v>5</v>
      </c>
      <c r="M225">
        <v>13</v>
      </c>
      <c r="N225">
        <v>33</v>
      </c>
      <c r="O225" t="s">
        <v>1151</v>
      </c>
      <c r="P225" t="s">
        <v>1152</v>
      </c>
      <c r="Q225" t="s">
        <v>1154</v>
      </c>
      <c r="R225" t="s">
        <v>31</v>
      </c>
      <c r="S225" t="s">
        <v>32</v>
      </c>
      <c r="U225" t="s">
        <v>33</v>
      </c>
      <c r="V225" t="s">
        <v>1155</v>
      </c>
    </row>
    <row r="226" spans="1:22" x14ac:dyDescent="0.3">
      <c r="A226" t="s">
        <v>3307</v>
      </c>
      <c r="B226" t="s">
        <v>66</v>
      </c>
      <c r="C226" t="s">
        <v>1157</v>
      </c>
      <c r="D226" t="s">
        <v>1162</v>
      </c>
      <c r="E226">
        <v>5971</v>
      </c>
      <c r="F226" t="s">
        <v>1156</v>
      </c>
      <c r="G226">
        <v>2013</v>
      </c>
      <c r="H226" t="s">
        <v>147</v>
      </c>
      <c r="I226">
        <v>30</v>
      </c>
      <c r="K226" s="2"/>
      <c r="L226" t="s">
        <v>1158</v>
      </c>
      <c r="M226" t="s">
        <v>1159</v>
      </c>
      <c r="N226">
        <v>26</v>
      </c>
      <c r="O226" t="s">
        <v>1160</v>
      </c>
      <c r="P226" t="s">
        <v>1161</v>
      </c>
      <c r="Q226" t="s">
        <v>1163</v>
      </c>
      <c r="R226" t="s">
        <v>31</v>
      </c>
      <c r="S226" t="s">
        <v>49</v>
      </c>
      <c r="U226" t="s">
        <v>68</v>
      </c>
      <c r="V226" t="s">
        <v>1164</v>
      </c>
    </row>
    <row r="227" spans="1:22" x14ac:dyDescent="0.3">
      <c r="A227" t="s">
        <v>3308</v>
      </c>
      <c r="B227" t="s">
        <v>66</v>
      </c>
      <c r="C227" t="s">
        <v>1166</v>
      </c>
      <c r="D227" t="s">
        <v>1170</v>
      </c>
      <c r="E227">
        <v>5176</v>
      </c>
      <c r="F227" t="s">
        <v>1165</v>
      </c>
      <c r="G227">
        <v>2015</v>
      </c>
      <c r="H227" t="s">
        <v>1167</v>
      </c>
      <c r="I227">
        <v>2</v>
      </c>
      <c r="J227">
        <v>2</v>
      </c>
      <c r="K227" s="2"/>
      <c r="L227">
        <v>75</v>
      </c>
      <c r="M227">
        <v>92</v>
      </c>
      <c r="N227">
        <v>4</v>
      </c>
      <c r="O227" t="s">
        <v>1168</v>
      </c>
      <c r="P227" t="s">
        <v>1169</v>
      </c>
      <c r="Q227" t="s">
        <v>1171</v>
      </c>
      <c r="R227" t="s">
        <v>31</v>
      </c>
      <c r="S227" t="s">
        <v>49</v>
      </c>
      <c r="U227" t="s">
        <v>68</v>
      </c>
      <c r="V227" t="s">
        <v>1172</v>
      </c>
    </row>
    <row r="228" spans="1:22" x14ac:dyDescent="0.3">
      <c r="A228" t="s">
        <v>3309</v>
      </c>
      <c r="B228" t="s">
        <v>66</v>
      </c>
      <c r="C228" t="s">
        <v>1183</v>
      </c>
      <c r="D228" t="s">
        <v>1187</v>
      </c>
      <c r="E228">
        <v>4598</v>
      </c>
      <c r="F228" t="s">
        <v>1182</v>
      </c>
      <c r="G228">
        <v>2015</v>
      </c>
      <c r="H228" t="s">
        <v>1184</v>
      </c>
      <c r="I228">
        <v>4</v>
      </c>
      <c r="J228">
        <v>4</v>
      </c>
      <c r="K228" s="2"/>
      <c r="L228">
        <v>2109</v>
      </c>
      <c r="M228">
        <v>2130</v>
      </c>
      <c r="N228">
        <v>3</v>
      </c>
      <c r="O228" t="s">
        <v>1185</v>
      </c>
      <c r="P228" t="s">
        <v>1186</v>
      </c>
      <c r="Q228" t="s">
        <v>1188</v>
      </c>
      <c r="R228" t="s">
        <v>31</v>
      </c>
      <c r="S228" t="s">
        <v>49</v>
      </c>
      <c r="T228" t="s">
        <v>589</v>
      </c>
      <c r="U228" t="s">
        <v>68</v>
      </c>
      <c r="V228" t="s">
        <v>1189</v>
      </c>
    </row>
    <row r="229" spans="1:22" x14ac:dyDescent="0.3">
      <c r="A229" t="s">
        <v>3310</v>
      </c>
      <c r="B229" t="s">
        <v>66</v>
      </c>
      <c r="C229" t="s">
        <v>1191</v>
      </c>
      <c r="D229" t="s">
        <v>1194</v>
      </c>
      <c r="E229">
        <v>495</v>
      </c>
      <c r="F229" t="s">
        <v>1190</v>
      </c>
      <c r="G229">
        <v>2016</v>
      </c>
      <c r="H229" t="s">
        <v>25</v>
      </c>
      <c r="I229" t="s">
        <v>1173</v>
      </c>
      <c r="L229">
        <v>491</v>
      </c>
      <c r="M229">
        <v>500</v>
      </c>
      <c r="N229">
        <v>1</v>
      </c>
      <c r="O229" t="s">
        <v>1192</v>
      </c>
      <c r="P229" t="s">
        <v>1193</v>
      </c>
      <c r="Q229" t="s">
        <v>1195</v>
      </c>
      <c r="R229" t="s">
        <v>31</v>
      </c>
      <c r="S229" t="s">
        <v>32</v>
      </c>
      <c r="U229" t="s">
        <v>33</v>
      </c>
      <c r="V229" t="s">
        <v>1196</v>
      </c>
    </row>
    <row r="230" spans="1:22" x14ac:dyDescent="0.3">
      <c r="A230" t="s">
        <v>3311</v>
      </c>
      <c r="B230" t="s">
        <v>66</v>
      </c>
      <c r="C230" t="s">
        <v>1198</v>
      </c>
      <c r="D230" t="s">
        <v>1201</v>
      </c>
      <c r="E230">
        <v>5743</v>
      </c>
      <c r="F230" t="s">
        <v>1197</v>
      </c>
      <c r="G230">
        <v>2013</v>
      </c>
      <c r="H230" t="s">
        <v>669</v>
      </c>
      <c r="I230">
        <v>91</v>
      </c>
      <c r="J230">
        <v>4</v>
      </c>
      <c r="K230" s="2"/>
      <c r="L230">
        <v>947</v>
      </c>
      <c r="M230">
        <v>963</v>
      </c>
      <c r="N230">
        <v>7</v>
      </c>
      <c r="O230" t="s">
        <v>1199</v>
      </c>
      <c r="P230" t="s">
        <v>1200</v>
      </c>
      <c r="R230" t="s">
        <v>31</v>
      </c>
      <c r="S230" t="s">
        <v>49</v>
      </c>
      <c r="U230" t="s">
        <v>68</v>
      </c>
      <c r="V230" t="s">
        <v>1202</v>
      </c>
    </row>
    <row r="231" spans="1:22" x14ac:dyDescent="0.3">
      <c r="A231" t="s">
        <v>3312</v>
      </c>
      <c r="B231" t="s">
        <v>66</v>
      </c>
      <c r="C231" t="s">
        <v>1204</v>
      </c>
      <c r="D231" t="s">
        <v>1207</v>
      </c>
      <c r="E231">
        <v>166</v>
      </c>
      <c r="F231" t="s">
        <v>1203</v>
      </c>
      <c r="G231">
        <v>2017</v>
      </c>
      <c r="H231" t="s">
        <v>609</v>
      </c>
      <c r="I231">
        <v>24</v>
      </c>
      <c r="J231">
        <v>2</v>
      </c>
      <c r="L231">
        <v>65</v>
      </c>
      <c r="M231">
        <v>87</v>
      </c>
      <c r="N231">
        <v>5</v>
      </c>
      <c r="O231" t="s">
        <v>1205</v>
      </c>
      <c r="P231" t="s">
        <v>1206</v>
      </c>
      <c r="Q231" t="s">
        <v>1208</v>
      </c>
      <c r="R231" t="s">
        <v>31</v>
      </c>
      <c r="S231" t="s">
        <v>49</v>
      </c>
      <c r="U231" t="s">
        <v>33</v>
      </c>
      <c r="V231" t="s">
        <v>1209</v>
      </c>
    </row>
    <row r="232" spans="1:22" x14ac:dyDescent="0.3">
      <c r="A232" t="s">
        <v>3313</v>
      </c>
      <c r="B232" t="s">
        <v>66</v>
      </c>
      <c r="C232" t="s">
        <v>1211</v>
      </c>
      <c r="D232" t="s">
        <v>1214</v>
      </c>
      <c r="E232">
        <v>257</v>
      </c>
      <c r="F232" t="s">
        <v>1210</v>
      </c>
      <c r="G232">
        <v>2017</v>
      </c>
      <c r="H232" t="s">
        <v>88</v>
      </c>
      <c r="I232">
        <v>507</v>
      </c>
      <c r="L232">
        <v>139</v>
      </c>
      <c r="M232">
        <v>149</v>
      </c>
      <c r="N232">
        <v>3</v>
      </c>
      <c r="O232" t="s">
        <v>1212</v>
      </c>
      <c r="P232" t="s">
        <v>1213</v>
      </c>
      <c r="Q232" t="s">
        <v>1215</v>
      </c>
      <c r="R232" t="s">
        <v>31</v>
      </c>
      <c r="S232" t="s">
        <v>32</v>
      </c>
      <c r="U232" t="s">
        <v>33</v>
      </c>
      <c r="V232" t="s">
        <v>1216</v>
      </c>
    </row>
    <row r="233" spans="1:22" x14ac:dyDescent="0.3">
      <c r="A233" t="s">
        <v>3314</v>
      </c>
      <c r="B233" t="s">
        <v>66</v>
      </c>
      <c r="C233" t="s">
        <v>1218</v>
      </c>
      <c r="D233" t="s">
        <v>1221</v>
      </c>
      <c r="E233">
        <v>1132</v>
      </c>
      <c r="F233" t="s">
        <v>1217</v>
      </c>
      <c r="G233">
        <v>2014</v>
      </c>
      <c r="H233" t="s">
        <v>25</v>
      </c>
      <c r="I233" t="s">
        <v>264</v>
      </c>
      <c r="L233">
        <v>186</v>
      </c>
      <c r="M233">
        <v>189</v>
      </c>
      <c r="N233">
        <v>2</v>
      </c>
      <c r="O233" t="s">
        <v>1219</v>
      </c>
      <c r="P233" t="s">
        <v>1220</v>
      </c>
      <c r="Q233" t="s">
        <v>1222</v>
      </c>
      <c r="R233" t="s">
        <v>31</v>
      </c>
      <c r="S233" t="s">
        <v>32</v>
      </c>
      <c r="U233" t="s">
        <v>33</v>
      </c>
      <c r="V233" t="s">
        <v>1223</v>
      </c>
    </row>
    <row r="234" spans="1:22" x14ac:dyDescent="0.3">
      <c r="A234" t="s">
        <v>3315</v>
      </c>
      <c r="B234" t="s">
        <v>66</v>
      </c>
      <c r="C234" t="s">
        <v>1225</v>
      </c>
      <c r="D234" t="s">
        <v>1228</v>
      </c>
      <c r="E234">
        <v>1406</v>
      </c>
      <c r="F234" t="s">
        <v>1224</v>
      </c>
      <c r="G234">
        <v>2012</v>
      </c>
      <c r="H234" t="s">
        <v>25</v>
      </c>
      <c r="L234">
        <v>255</v>
      </c>
      <c r="M234">
        <v>258</v>
      </c>
      <c r="N234">
        <v>2</v>
      </c>
      <c r="O234" t="s">
        <v>1226</v>
      </c>
      <c r="P234" t="s">
        <v>1227</v>
      </c>
      <c r="Q234" t="s">
        <v>1229</v>
      </c>
      <c r="R234" t="s">
        <v>31</v>
      </c>
      <c r="S234" t="s">
        <v>32</v>
      </c>
      <c r="U234" t="s">
        <v>33</v>
      </c>
      <c r="V234" t="s">
        <v>1230</v>
      </c>
    </row>
    <row r="235" spans="1:22" x14ac:dyDescent="0.3">
      <c r="A235" t="s">
        <v>3316</v>
      </c>
      <c r="B235" t="s">
        <v>66</v>
      </c>
      <c r="C235" t="s">
        <v>1233</v>
      </c>
      <c r="D235" t="s">
        <v>1236</v>
      </c>
      <c r="E235">
        <v>2181</v>
      </c>
      <c r="F235" t="s">
        <v>1232</v>
      </c>
      <c r="G235">
        <v>2018</v>
      </c>
      <c r="H235" t="s">
        <v>71</v>
      </c>
      <c r="I235">
        <v>44</v>
      </c>
      <c r="J235">
        <v>5</v>
      </c>
      <c r="K235" s="2"/>
      <c r="L235">
        <v>658</v>
      </c>
      <c r="M235">
        <v>670</v>
      </c>
      <c r="N235">
        <v>2</v>
      </c>
      <c r="O235" t="s">
        <v>1234</v>
      </c>
      <c r="P235" t="s">
        <v>1235</v>
      </c>
      <c r="Q235" t="s">
        <v>1237</v>
      </c>
      <c r="R235" t="s">
        <v>31</v>
      </c>
      <c r="S235" t="s">
        <v>49</v>
      </c>
      <c r="U235" t="s">
        <v>68</v>
      </c>
      <c r="V235" t="s">
        <v>1238</v>
      </c>
    </row>
    <row r="236" spans="1:22" x14ac:dyDescent="0.3">
      <c r="A236" t="s">
        <v>3317</v>
      </c>
      <c r="B236" t="s">
        <v>66</v>
      </c>
      <c r="C236" t="s">
        <v>1240</v>
      </c>
      <c r="D236" t="s">
        <v>1244</v>
      </c>
      <c r="E236">
        <v>5213</v>
      </c>
      <c r="F236" t="s">
        <v>1239</v>
      </c>
      <c r="G236">
        <v>2014</v>
      </c>
      <c r="H236" t="s">
        <v>1241</v>
      </c>
      <c r="I236">
        <v>16</v>
      </c>
      <c r="J236">
        <v>4</v>
      </c>
      <c r="K236" s="2"/>
      <c r="L236">
        <v>263</v>
      </c>
      <c r="M236">
        <v>274</v>
      </c>
      <c r="N236">
        <v>31</v>
      </c>
      <c r="O236" t="s">
        <v>1242</v>
      </c>
      <c r="P236" t="s">
        <v>1243</v>
      </c>
      <c r="Q236" t="s">
        <v>1245</v>
      </c>
      <c r="R236" t="s">
        <v>31</v>
      </c>
      <c r="S236" t="s">
        <v>49</v>
      </c>
      <c r="U236" t="s">
        <v>68</v>
      </c>
      <c r="V236" t="s">
        <v>1246</v>
      </c>
    </row>
    <row r="237" spans="1:22" x14ac:dyDescent="0.3">
      <c r="A237" t="s">
        <v>3373</v>
      </c>
      <c r="B237" t="s">
        <v>66</v>
      </c>
      <c r="C237" t="s">
        <v>1248</v>
      </c>
      <c r="D237" t="s">
        <v>1251</v>
      </c>
      <c r="E237">
        <v>1295</v>
      </c>
      <c r="F237" t="s">
        <v>1247</v>
      </c>
      <c r="G237">
        <v>2013</v>
      </c>
      <c r="H237" t="s">
        <v>117</v>
      </c>
      <c r="K237">
        <v>6480069</v>
      </c>
      <c r="L237">
        <v>1890</v>
      </c>
      <c r="M237">
        <v>1899</v>
      </c>
      <c r="N237">
        <v>48</v>
      </c>
      <c r="O237" t="s">
        <v>1249</v>
      </c>
      <c r="P237" t="s">
        <v>1250</v>
      </c>
      <c r="R237" t="s">
        <v>31</v>
      </c>
      <c r="S237" t="s">
        <v>32</v>
      </c>
      <c r="U237" t="s">
        <v>33</v>
      </c>
      <c r="V237" t="s">
        <v>1252</v>
      </c>
    </row>
    <row r="238" spans="1:22" x14ac:dyDescent="0.3">
      <c r="A238" t="s">
        <v>3318</v>
      </c>
      <c r="B238" t="s">
        <v>66</v>
      </c>
      <c r="C238" t="s">
        <v>1254</v>
      </c>
      <c r="D238" t="s">
        <v>1257</v>
      </c>
      <c r="E238">
        <v>190</v>
      </c>
      <c r="F238" t="s">
        <v>1253</v>
      </c>
      <c r="G238">
        <v>2017</v>
      </c>
      <c r="H238" t="s">
        <v>25</v>
      </c>
      <c r="I238" t="s">
        <v>1120</v>
      </c>
      <c r="L238">
        <v>232</v>
      </c>
      <c r="M238">
        <v>235</v>
      </c>
      <c r="O238" t="s">
        <v>1255</v>
      </c>
      <c r="P238" t="s">
        <v>1256</v>
      </c>
      <c r="Q238" t="s">
        <v>1258</v>
      </c>
      <c r="R238" t="s">
        <v>31</v>
      </c>
      <c r="S238" t="s">
        <v>32</v>
      </c>
      <c r="U238" t="s">
        <v>33</v>
      </c>
      <c r="V238" t="s">
        <v>1259</v>
      </c>
    </row>
    <row r="239" spans="1:22" x14ac:dyDescent="0.3">
      <c r="A239" t="s">
        <v>3319</v>
      </c>
      <c r="B239" t="s">
        <v>66</v>
      </c>
      <c r="C239" t="s">
        <v>1261</v>
      </c>
      <c r="D239" t="s">
        <v>1265</v>
      </c>
      <c r="E239">
        <v>1006</v>
      </c>
      <c r="F239" t="s">
        <v>1260</v>
      </c>
      <c r="G239">
        <v>2014</v>
      </c>
      <c r="H239" t="s">
        <v>1262</v>
      </c>
      <c r="I239">
        <v>21</v>
      </c>
      <c r="L239">
        <v>175</v>
      </c>
      <c r="M239">
        <v>184</v>
      </c>
      <c r="O239" t="s">
        <v>1263</v>
      </c>
      <c r="P239" t="s">
        <v>1264</v>
      </c>
      <c r="Q239" t="s">
        <v>1266</v>
      </c>
      <c r="R239" t="s">
        <v>31</v>
      </c>
      <c r="S239" t="s">
        <v>32</v>
      </c>
      <c r="U239" t="s">
        <v>33</v>
      </c>
      <c r="V239" t="s">
        <v>1267</v>
      </c>
    </row>
    <row r="240" spans="1:22" x14ac:dyDescent="0.3">
      <c r="A240" t="s">
        <v>3525</v>
      </c>
      <c r="B240" t="s">
        <v>66</v>
      </c>
      <c r="C240" t="s">
        <v>1270</v>
      </c>
      <c r="D240" t="s">
        <v>1273</v>
      </c>
      <c r="E240">
        <v>1199</v>
      </c>
      <c r="F240" t="s">
        <v>1269</v>
      </c>
      <c r="G240">
        <v>2013</v>
      </c>
      <c r="H240" t="s">
        <v>1271</v>
      </c>
      <c r="I240">
        <v>2</v>
      </c>
      <c r="L240">
        <v>1737</v>
      </c>
      <c r="M240">
        <v>1756</v>
      </c>
      <c r="N240">
        <v>31</v>
      </c>
      <c r="P240" t="s">
        <v>1272</v>
      </c>
      <c r="Q240" t="s">
        <v>1274</v>
      </c>
      <c r="R240" t="s">
        <v>31</v>
      </c>
      <c r="S240" t="s">
        <v>32</v>
      </c>
      <c r="U240" t="s">
        <v>33</v>
      </c>
      <c r="V240" t="s">
        <v>1275</v>
      </c>
    </row>
    <row r="241" spans="1:22" x14ac:dyDescent="0.3">
      <c r="A241" t="s">
        <v>3320</v>
      </c>
      <c r="B241" t="s">
        <v>66</v>
      </c>
      <c r="C241" t="s">
        <v>1277</v>
      </c>
      <c r="D241" t="s">
        <v>1280</v>
      </c>
      <c r="E241">
        <v>1051</v>
      </c>
      <c r="F241" t="s">
        <v>1276</v>
      </c>
      <c r="G241">
        <v>2014</v>
      </c>
      <c r="H241" t="s">
        <v>25</v>
      </c>
      <c r="N241">
        <v>11</v>
      </c>
      <c r="O241" t="s">
        <v>1278</v>
      </c>
      <c r="P241" t="s">
        <v>1279</v>
      </c>
      <c r="Q241" t="s">
        <v>1281</v>
      </c>
      <c r="R241" t="s">
        <v>31</v>
      </c>
      <c r="S241" t="s">
        <v>32</v>
      </c>
      <c r="U241" t="s">
        <v>33</v>
      </c>
      <c r="V241" t="s">
        <v>1282</v>
      </c>
    </row>
    <row r="242" spans="1:22" x14ac:dyDescent="0.3">
      <c r="A242" t="s">
        <v>3321</v>
      </c>
      <c r="B242" t="s">
        <v>66</v>
      </c>
      <c r="C242" t="s">
        <v>1284</v>
      </c>
      <c r="D242" t="s">
        <v>1287</v>
      </c>
      <c r="E242">
        <v>1391</v>
      </c>
      <c r="F242" t="s">
        <v>1283</v>
      </c>
      <c r="G242">
        <v>2012</v>
      </c>
      <c r="H242" t="s">
        <v>25</v>
      </c>
      <c r="K242">
        <v>33</v>
      </c>
      <c r="N242">
        <v>2</v>
      </c>
      <c r="O242" t="s">
        <v>1285</v>
      </c>
      <c r="P242" t="s">
        <v>1286</v>
      </c>
      <c r="Q242" t="s">
        <v>1288</v>
      </c>
      <c r="R242" t="s">
        <v>31</v>
      </c>
      <c r="S242" t="s">
        <v>32</v>
      </c>
      <c r="U242" t="s">
        <v>33</v>
      </c>
      <c r="V242" t="s">
        <v>1289</v>
      </c>
    </row>
    <row r="243" spans="1:22" x14ac:dyDescent="0.3">
      <c r="A243" t="s">
        <v>3322</v>
      </c>
      <c r="B243" t="s">
        <v>66</v>
      </c>
      <c r="C243" t="s">
        <v>1291</v>
      </c>
      <c r="D243" t="s">
        <v>1294</v>
      </c>
      <c r="E243">
        <v>5366</v>
      </c>
      <c r="F243" t="s">
        <v>1290</v>
      </c>
      <c r="G243">
        <v>2014</v>
      </c>
      <c r="H243" t="s">
        <v>189</v>
      </c>
      <c r="I243">
        <v>9</v>
      </c>
      <c r="J243">
        <v>2</v>
      </c>
      <c r="K243" s="2"/>
      <c r="L243">
        <v>1</v>
      </c>
      <c r="M243">
        <v>16</v>
      </c>
      <c r="N243">
        <v>13</v>
      </c>
      <c r="O243" t="s">
        <v>1292</v>
      </c>
      <c r="P243" t="s">
        <v>1293</v>
      </c>
      <c r="Q243" t="s">
        <v>1295</v>
      </c>
      <c r="R243" t="s">
        <v>31</v>
      </c>
      <c r="S243" t="s">
        <v>49</v>
      </c>
      <c r="T243" t="s">
        <v>565</v>
      </c>
      <c r="U243" t="s">
        <v>68</v>
      </c>
      <c r="V243" t="s">
        <v>1296</v>
      </c>
    </row>
    <row r="244" spans="1:22" x14ac:dyDescent="0.3">
      <c r="A244" t="s">
        <v>3323</v>
      </c>
      <c r="B244" t="s">
        <v>66</v>
      </c>
      <c r="C244" t="s">
        <v>1305</v>
      </c>
      <c r="D244" t="s">
        <v>1308</v>
      </c>
      <c r="E244">
        <v>913</v>
      </c>
      <c r="F244" t="s">
        <v>1304</v>
      </c>
      <c r="G244">
        <v>2015</v>
      </c>
      <c r="H244" t="s">
        <v>600</v>
      </c>
      <c r="I244">
        <v>38</v>
      </c>
      <c r="J244">
        <v>3</v>
      </c>
      <c r="L244">
        <v>189</v>
      </c>
      <c r="M244">
        <v>199</v>
      </c>
      <c r="N244">
        <v>22</v>
      </c>
      <c r="O244" t="s">
        <v>1306</v>
      </c>
      <c r="P244" t="s">
        <v>1307</v>
      </c>
      <c r="Q244" t="s">
        <v>1309</v>
      </c>
      <c r="R244" t="s">
        <v>31</v>
      </c>
      <c r="S244" t="s">
        <v>49</v>
      </c>
      <c r="U244" t="s">
        <v>33</v>
      </c>
      <c r="V244" t="s">
        <v>1310</v>
      </c>
    </row>
    <row r="245" spans="1:22" x14ac:dyDescent="0.3">
      <c r="A245" t="s">
        <v>3524</v>
      </c>
      <c r="B245" t="s">
        <v>66</v>
      </c>
      <c r="C245" t="s">
        <v>1312</v>
      </c>
      <c r="D245" t="s">
        <v>1315</v>
      </c>
      <c r="E245">
        <v>5224</v>
      </c>
      <c r="F245" t="s">
        <v>1311</v>
      </c>
      <c r="G245">
        <v>2014</v>
      </c>
      <c r="H245" t="s">
        <v>459</v>
      </c>
      <c r="I245">
        <v>6</v>
      </c>
      <c r="J245">
        <v>4</v>
      </c>
      <c r="K245" s="2"/>
      <c r="L245">
        <v>393</v>
      </c>
      <c r="M245">
        <v>417</v>
      </c>
      <c r="N245">
        <v>33</v>
      </c>
      <c r="O245" t="s">
        <v>1313</v>
      </c>
      <c r="P245" t="s">
        <v>1314</v>
      </c>
      <c r="Q245" t="s">
        <v>1316</v>
      </c>
      <c r="R245" t="s">
        <v>31</v>
      </c>
      <c r="S245" t="s">
        <v>49</v>
      </c>
      <c r="U245" t="s">
        <v>68</v>
      </c>
      <c r="V245" t="s">
        <v>1317</v>
      </c>
    </row>
    <row r="246" spans="1:22" x14ac:dyDescent="0.3">
      <c r="A246" t="s">
        <v>3523</v>
      </c>
      <c r="B246" t="s">
        <v>66</v>
      </c>
      <c r="C246" t="s">
        <v>1320</v>
      </c>
      <c r="D246" t="s">
        <v>1322</v>
      </c>
      <c r="E246">
        <v>330</v>
      </c>
      <c r="F246" t="s">
        <v>1319</v>
      </c>
      <c r="G246">
        <v>2017</v>
      </c>
      <c r="H246" t="s">
        <v>60</v>
      </c>
      <c r="I246">
        <v>11</v>
      </c>
      <c r="J246">
        <v>4</v>
      </c>
      <c r="L246">
        <v>572</v>
      </c>
      <c r="M246">
        <v>595</v>
      </c>
      <c r="N246">
        <v>1</v>
      </c>
      <c r="O246" t="s">
        <v>1318</v>
      </c>
      <c r="P246" t="s">
        <v>1321</v>
      </c>
      <c r="Q246" t="s">
        <v>1323</v>
      </c>
      <c r="R246" t="s">
        <v>31</v>
      </c>
      <c r="S246" t="s">
        <v>49</v>
      </c>
      <c r="U246" t="s">
        <v>33</v>
      </c>
      <c r="V246" t="s">
        <v>1324</v>
      </c>
    </row>
    <row r="247" spans="1:22" x14ac:dyDescent="0.3">
      <c r="A247" t="s">
        <v>3324</v>
      </c>
      <c r="B247" t="s">
        <v>66</v>
      </c>
      <c r="C247" t="s">
        <v>1326</v>
      </c>
      <c r="D247" t="s">
        <v>1329</v>
      </c>
      <c r="E247">
        <v>2324</v>
      </c>
      <c r="F247" t="s">
        <v>1325</v>
      </c>
      <c r="G247">
        <v>2018</v>
      </c>
      <c r="H247" t="s">
        <v>179</v>
      </c>
      <c r="I247">
        <v>7</v>
      </c>
      <c r="J247">
        <v>6</v>
      </c>
      <c r="K247" s="2">
        <v>216</v>
      </c>
      <c r="N247">
        <v>0</v>
      </c>
      <c r="O247" t="s">
        <v>1327</v>
      </c>
      <c r="P247" t="s">
        <v>1328</v>
      </c>
      <c r="Q247" t="s">
        <v>1330</v>
      </c>
      <c r="R247" t="s">
        <v>31</v>
      </c>
      <c r="S247" t="s">
        <v>49</v>
      </c>
      <c r="T247" t="s">
        <v>589</v>
      </c>
      <c r="U247" t="s">
        <v>68</v>
      </c>
      <c r="V247" t="s">
        <v>1331</v>
      </c>
    </row>
    <row r="248" spans="1:22" x14ac:dyDescent="0.3">
      <c r="A248" t="s">
        <v>3325</v>
      </c>
      <c r="B248" t="s">
        <v>66</v>
      </c>
      <c r="C248" t="s">
        <v>1333</v>
      </c>
      <c r="D248" t="s">
        <v>1336</v>
      </c>
      <c r="E248">
        <v>175</v>
      </c>
      <c r="F248" t="s">
        <v>1332</v>
      </c>
      <c r="G248">
        <v>2017</v>
      </c>
      <c r="H248" t="s">
        <v>575</v>
      </c>
      <c r="I248">
        <v>19</v>
      </c>
      <c r="J248">
        <v>2</v>
      </c>
      <c r="L248">
        <v>231</v>
      </c>
      <c r="M248">
        <v>251</v>
      </c>
      <c r="N248">
        <v>14</v>
      </c>
      <c r="O248" t="s">
        <v>1334</v>
      </c>
      <c r="P248" t="s">
        <v>1335</v>
      </c>
      <c r="Q248" t="s">
        <v>1337</v>
      </c>
      <c r="R248" t="s">
        <v>31</v>
      </c>
      <c r="S248" t="s">
        <v>49</v>
      </c>
      <c r="U248" t="s">
        <v>33</v>
      </c>
      <c r="V248" t="s">
        <v>1338</v>
      </c>
    </row>
    <row r="249" spans="1:22" x14ac:dyDescent="0.3">
      <c r="A249" t="s">
        <v>3326</v>
      </c>
      <c r="B249" t="s">
        <v>66</v>
      </c>
      <c r="C249" t="s">
        <v>1340</v>
      </c>
      <c r="D249" t="s">
        <v>1344</v>
      </c>
      <c r="E249">
        <v>1540</v>
      </c>
      <c r="F249" t="s">
        <v>1339</v>
      </c>
      <c r="G249">
        <v>2011</v>
      </c>
      <c r="H249" t="s">
        <v>1341</v>
      </c>
      <c r="L249">
        <v>225</v>
      </c>
      <c r="M249">
        <v>228</v>
      </c>
      <c r="N249">
        <v>12</v>
      </c>
      <c r="O249" t="s">
        <v>1342</v>
      </c>
      <c r="P249" t="s">
        <v>1343</v>
      </c>
      <c r="Q249" t="s">
        <v>1345</v>
      </c>
      <c r="R249" t="s">
        <v>31</v>
      </c>
      <c r="S249" t="s">
        <v>32</v>
      </c>
      <c r="U249" t="s">
        <v>33</v>
      </c>
      <c r="V249" t="s">
        <v>1346</v>
      </c>
    </row>
    <row r="250" spans="1:22" x14ac:dyDescent="0.3">
      <c r="A250" t="s">
        <v>3327</v>
      </c>
      <c r="B250" t="s">
        <v>66</v>
      </c>
      <c r="C250" t="s">
        <v>1348</v>
      </c>
      <c r="D250" t="s">
        <v>1351</v>
      </c>
      <c r="E250">
        <v>2323</v>
      </c>
      <c r="F250" t="s">
        <v>1347</v>
      </c>
      <c r="G250">
        <v>2018</v>
      </c>
      <c r="H250" t="s">
        <v>378</v>
      </c>
      <c r="I250">
        <v>9</v>
      </c>
      <c r="J250">
        <v>6</v>
      </c>
      <c r="K250" s="2">
        <v>134</v>
      </c>
      <c r="N250">
        <v>2</v>
      </c>
      <c r="O250" t="s">
        <v>1349</v>
      </c>
      <c r="P250" t="s">
        <v>1350</v>
      </c>
      <c r="Q250" t="s">
        <v>1352</v>
      </c>
      <c r="R250" t="s">
        <v>31</v>
      </c>
      <c r="S250" t="s">
        <v>49</v>
      </c>
      <c r="T250" t="s">
        <v>589</v>
      </c>
      <c r="U250" t="s">
        <v>68</v>
      </c>
      <c r="V250" t="s">
        <v>1353</v>
      </c>
    </row>
    <row r="251" spans="1:22" x14ac:dyDescent="0.3">
      <c r="A251" t="s">
        <v>3328</v>
      </c>
      <c r="B251" t="s">
        <v>66</v>
      </c>
      <c r="C251" t="s">
        <v>1355</v>
      </c>
      <c r="D251" t="s">
        <v>1358</v>
      </c>
      <c r="E251">
        <v>2289</v>
      </c>
      <c r="F251" t="s">
        <v>1354</v>
      </c>
      <c r="G251">
        <v>2018</v>
      </c>
      <c r="H251" t="s">
        <v>179</v>
      </c>
      <c r="I251">
        <v>7</v>
      </c>
      <c r="J251">
        <v>7</v>
      </c>
      <c r="K251" s="2">
        <v>262</v>
      </c>
      <c r="N251">
        <v>0</v>
      </c>
      <c r="O251" t="s">
        <v>1356</v>
      </c>
      <c r="P251" t="s">
        <v>1357</v>
      </c>
      <c r="Q251" t="s">
        <v>1359</v>
      </c>
      <c r="R251" t="s">
        <v>31</v>
      </c>
      <c r="S251" t="s">
        <v>49</v>
      </c>
      <c r="T251" t="s">
        <v>76</v>
      </c>
      <c r="U251" t="s">
        <v>68</v>
      </c>
      <c r="V251" t="s">
        <v>1360</v>
      </c>
    </row>
    <row r="252" spans="1:22" x14ac:dyDescent="0.3">
      <c r="A252" t="s">
        <v>3317</v>
      </c>
      <c r="B252" t="s">
        <v>66</v>
      </c>
      <c r="C252" t="s">
        <v>1362</v>
      </c>
      <c r="D252" t="s">
        <v>1365</v>
      </c>
      <c r="E252">
        <v>1546</v>
      </c>
      <c r="F252" t="s">
        <v>1361</v>
      </c>
      <c r="G252">
        <v>2011</v>
      </c>
      <c r="H252" t="s">
        <v>845</v>
      </c>
      <c r="I252">
        <v>4</v>
      </c>
      <c r="J252">
        <v>3</v>
      </c>
      <c r="L252">
        <v>230</v>
      </c>
      <c r="M252">
        <v>247</v>
      </c>
      <c r="O252" t="s">
        <v>1363</v>
      </c>
      <c r="P252" t="s">
        <v>1364</v>
      </c>
      <c r="Q252" t="s">
        <v>1366</v>
      </c>
      <c r="R252" t="s">
        <v>31</v>
      </c>
      <c r="S252" t="s">
        <v>49</v>
      </c>
      <c r="U252" t="s">
        <v>33</v>
      </c>
      <c r="V252" t="s">
        <v>1367</v>
      </c>
    </row>
    <row r="253" spans="1:22" x14ac:dyDescent="0.3">
      <c r="A253" t="s">
        <v>3317</v>
      </c>
      <c r="B253" t="s">
        <v>66</v>
      </c>
      <c r="C253" t="s">
        <v>1369</v>
      </c>
      <c r="D253" t="s">
        <v>1372</v>
      </c>
      <c r="E253">
        <v>1429</v>
      </c>
      <c r="F253" t="s">
        <v>1368</v>
      </c>
      <c r="G253">
        <v>2012</v>
      </c>
      <c r="H253" t="s">
        <v>25</v>
      </c>
      <c r="L253">
        <v>155</v>
      </c>
      <c r="M253">
        <v>164</v>
      </c>
      <c r="N253">
        <v>2</v>
      </c>
      <c r="O253" t="s">
        <v>1370</v>
      </c>
      <c r="P253" t="s">
        <v>1371</v>
      </c>
      <c r="Q253" t="s">
        <v>1373</v>
      </c>
      <c r="R253" t="s">
        <v>31</v>
      </c>
      <c r="S253" t="s">
        <v>32</v>
      </c>
      <c r="U253" t="s">
        <v>33</v>
      </c>
      <c r="V253" t="s">
        <v>1374</v>
      </c>
    </row>
    <row r="254" spans="1:22" x14ac:dyDescent="0.3">
      <c r="A254" t="s">
        <v>3317</v>
      </c>
      <c r="B254" t="s">
        <v>66</v>
      </c>
      <c r="C254" t="s">
        <v>1376</v>
      </c>
      <c r="D254" t="s">
        <v>1378</v>
      </c>
      <c r="E254">
        <v>842</v>
      </c>
      <c r="F254" t="s">
        <v>1375</v>
      </c>
      <c r="G254">
        <v>2015</v>
      </c>
      <c r="H254" t="s">
        <v>228</v>
      </c>
      <c r="I254" t="s">
        <v>551</v>
      </c>
      <c r="L254">
        <v>239</v>
      </c>
      <c r="M254">
        <v>245</v>
      </c>
      <c r="N254">
        <v>1</v>
      </c>
      <c r="P254" t="s">
        <v>1377</v>
      </c>
      <c r="Q254" t="s">
        <v>1379</v>
      </c>
      <c r="R254" t="s">
        <v>31</v>
      </c>
      <c r="S254" t="s">
        <v>32</v>
      </c>
      <c r="U254" t="s">
        <v>33</v>
      </c>
      <c r="V254" t="s">
        <v>1380</v>
      </c>
    </row>
    <row r="255" spans="1:22" x14ac:dyDescent="0.3">
      <c r="A255" t="s">
        <v>3317</v>
      </c>
      <c r="B255" t="s">
        <v>66</v>
      </c>
      <c r="C255" t="s">
        <v>1382</v>
      </c>
      <c r="D255" t="s">
        <v>1386</v>
      </c>
      <c r="E255">
        <v>1829</v>
      </c>
      <c r="F255" t="s">
        <v>1381</v>
      </c>
      <c r="G255">
        <v>2018</v>
      </c>
      <c r="H255" t="s">
        <v>25</v>
      </c>
      <c r="K255" t="s">
        <v>1383</v>
      </c>
      <c r="O255" t="s">
        <v>1384</v>
      </c>
      <c r="P255" t="s">
        <v>1385</v>
      </c>
      <c r="Q255" t="s">
        <v>1387</v>
      </c>
      <c r="R255" t="s">
        <v>31</v>
      </c>
      <c r="S255" t="s">
        <v>32</v>
      </c>
      <c r="U255" t="s">
        <v>33</v>
      </c>
      <c r="V255" t="s">
        <v>1388</v>
      </c>
    </row>
    <row r="256" spans="1:22" x14ac:dyDescent="0.3">
      <c r="A256" t="s">
        <v>3329</v>
      </c>
      <c r="B256" t="s">
        <v>66</v>
      </c>
      <c r="C256" t="s">
        <v>1390</v>
      </c>
      <c r="D256" t="s">
        <v>1393</v>
      </c>
      <c r="E256">
        <v>760</v>
      </c>
      <c r="F256" t="s">
        <v>1389</v>
      </c>
      <c r="G256">
        <v>2015</v>
      </c>
      <c r="H256" t="s">
        <v>642</v>
      </c>
      <c r="I256">
        <v>4</v>
      </c>
      <c r="J256">
        <v>3</v>
      </c>
      <c r="L256">
        <v>1033</v>
      </c>
      <c r="M256">
        <v>1054</v>
      </c>
      <c r="N256">
        <v>4</v>
      </c>
      <c r="O256" t="s">
        <v>1391</v>
      </c>
      <c r="P256" t="s">
        <v>1392</v>
      </c>
      <c r="Q256" t="s">
        <v>1394</v>
      </c>
      <c r="R256" t="s">
        <v>31</v>
      </c>
      <c r="S256" t="s">
        <v>49</v>
      </c>
      <c r="T256" t="s">
        <v>130</v>
      </c>
      <c r="U256" t="s">
        <v>33</v>
      </c>
      <c r="V256" t="s">
        <v>1395</v>
      </c>
    </row>
    <row r="257" spans="1:22" x14ac:dyDescent="0.3">
      <c r="A257" t="s">
        <v>3330</v>
      </c>
      <c r="B257" t="s">
        <v>66</v>
      </c>
      <c r="C257" t="s">
        <v>1397</v>
      </c>
      <c r="D257" t="s">
        <v>1401</v>
      </c>
      <c r="E257">
        <v>774</v>
      </c>
      <c r="F257" t="s">
        <v>1396</v>
      </c>
      <c r="G257">
        <v>2015</v>
      </c>
      <c r="H257" t="s">
        <v>1398</v>
      </c>
      <c r="I257">
        <v>18</v>
      </c>
      <c r="J257">
        <v>4</v>
      </c>
      <c r="L257">
        <v>1147</v>
      </c>
      <c r="M257">
        <v>1161</v>
      </c>
      <c r="N257">
        <v>5</v>
      </c>
      <c r="O257" t="s">
        <v>1399</v>
      </c>
      <c r="P257" t="s">
        <v>1400</v>
      </c>
      <c r="Q257" t="s">
        <v>1402</v>
      </c>
      <c r="R257" t="s">
        <v>31</v>
      </c>
      <c r="S257" t="s">
        <v>49</v>
      </c>
      <c r="T257" t="s">
        <v>130</v>
      </c>
      <c r="U257" t="s">
        <v>33</v>
      </c>
      <c r="V257" t="s">
        <v>1403</v>
      </c>
    </row>
    <row r="258" spans="1:22" x14ac:dyDescent="0.3">
      <c r="A258" t="s">
        <v>3331</v>
      </c>
      <c r="B258" t="s">
        <v>66</v>
      </c>
      <c r="C258" t="s">
        <v>1405</v>
      </c>
      <c r="D258" t="s">
        <v>1408</v>
      </c>
      <c r="E258">
        <v>3252</v>
      </c>
      <c r="F258" t="s">
        <v>1404</v>
      </c>
      <c r="G258">
        <v>2017</v>
      </c>
      <c r="H258" t="s">
        <v>179</v>
      </c>
      <c r="I258">
        <v>6</v>
      </c>
      <c r="J258">
        <v>3</v>
      </c>
      <c r="K258" s="2">
        <v>89</v>
      </c>
      <c r="N258">
        <v>3</v>
      </c>
      <c r="O258" t="s">
        <v>1406</v>
      </c>
      <c r="P258" t="s">
        <v>1407</v>
      </c>
      <c r="Q258" t="s">
        <v>1409</v>
      </c>
      <c r="R258" t="s">
        <v>31</v>
      </c>
      <c r="S258" t="s">
        <v>49</v>
      </c>
      <c r="T258" t="s">
        <v>1410</v>
      </c>
      <c r="U258" t="s">
        <v>68</v>
      </c>
      <c r="V258" t="s">
        <v>1411</v>
      </c>
    </row>
    <row r="259" spans="1:22" x14ac:dyDescent="0.3">
      <c r="A259" t="s">
        <v>3332</v>
      </c>
      <c r="B259" t="s">
        <v>66</v>
      </c>
      <c r="C259" t="s">
        <v>1413</v>
      </c>
      <c r="D259" t="s">
        <v>1417</v>
      </c>
      <c r="E259">
        <v>77</v>
      </c>
      <c r="F259" t="s">
        <v>1412</v>
      </c>
      <c r="G259">
        <v>2017</v>
      </c>
      <c r="H259" t="s">
        <v>25</v>
      </c>
      <c r="I259" t="s">
        <v>1414</v>
      </c>
      <c r="L259">
        <v>36</v>
      </c>
      <c r="M259">
        <v>41</v>
      </c>
      <c r="N259">
        <v>1</v>
      </c>
      <c r="O259" t="s">
        <v>1415</v>
      </c>
      <c r="P259" t="s">
        <v>1416</v>
      </c>
      <c r="Q259" t="s">
        <v>1418</v>
      </c>
      <c r="R259" t="s">
        <v>31</v>
      </c>
      <c r="S259" t="s">
        <v>32</v>
      </c>
      <c r="U259" t="s">
        <v>33</v>
      </c>
      <c r="V259" t="s">
        <v>1419</v>
      </c>
    </row>
    <row r="260" spans="1:22" x14ac:dyDescent="0.3">
      <c r="A260" t="s">
        <v>3317</v>
      </c>
      <c r="B260" t="s">
        <v>66</v>
      </c>
      <c r="C260" t="s">
        <v>1428</v>
      </c>
      <c r="D260" t="s">
        <v>1431</v>
      </c>
      <c r="E260">
        <v>1367</v>
      </c>
      <c r="F260" t="s">
        <v>1427</v>
      </c>
      <c r="G260">
        <v>2012</v>
      </c>
      <c r="H260" t="s">
        <v>25</v>
      </c>
      <c r="L260">
        <v>18</v>
      </c>
      <c r="M260">
        <v>21</v>
      </c>
      <c r="N260">
        <v>6</v>
      </c>
      <c r="O260" t="s">
        <v>1429</v>
      </c>
      <c r="P260" t="s">
        <v>1430</v>
      </c>
      <c r="Q260" t="s">
        <v>1432</v>
      </c>
      <c r="R260" t="s">
        <v>31</v>
      </c>
      <c r="S260" t="s">
        <v>32</v>
      </c>
      <c r="U260" t="s">
        <v>33</v>
      </c>
      <c r="V260" t="s">
        <v>1433</v>
      </c>
    </row>
    <row r="261" spans="1:22" x14ac:dyDescent="0.3">
      <c r="A261" t="s">
        <v>3333</v>
      </c>
      <c r="B261" t="s">
        <v>66</v>
      </c>
      <c r="C261" t="s">
        <v>1435</v>
      </c>
      <c r="D261" t="s">
        <v>1438</v>
      </c>
      <c r="E261">
        <v>1047</v>
      </c>
      <c r="F261" t="s">
        <v>1434</v>
      </c>
      <c r="G261">
        <v>2014</v>
      </c>
      <c r="H261" t="s">
        <v>117</v>
      </c>
      <c r="K261">
        <v>6758695</v>
      </c>
      <c r="L261">
        <v>739</v>
      </c>
      <c r="M261">
        <v>748</v>
      </c>
      <c r="N261">
        <v>14</v>
      </c>
      <c r="O261" t="s">
        <v>1436</v>
      </c>
      <c r="P261" t="s">
        <v>1437</v>
      </c>
      <c r="R261" t="s">
        <v>31</v>
      </c>
      <c r="S261" t="s">
        <v>32</v>
      </c>
      <c r="U261" t="s">
        <v>33</v>
      </c>
      <c r="V261" t="s">
        <v>1439</v>
      </c>
    </row>
    <row r="262" spans="1:22" x14ac:dyDescent="0.3">
      <c r="A262" t="s">
        <v>3334</v>
      </c>
      <c r="B262" t="s">
        <v>66</v>
      </c>
      <c r="C262" t="s">
        <v>1441</v>
      </c>
      <c r="D262" t="s">
        <v>1445</v>
      </c>
      <c r="E262">
        <v>5740</v>
      </c>
      <c r="F262" t="s">
        <v>1440</v>
      </c>
      <c r="G262">
        <v>2013</v>
      </c>
      <c r="H262" t="s">
        <v>1442</v>
      </c>
      <c r="I262">
        <v>37</v>
      </c>
      <c r="J262">
        <v>4</v>
      </c>
      <c r="K262" s="2"/>
      <c r="L262">
        <v>1253</v>
      </c>
      <c r="M262">
        <v>1264</v>
      </c>
      <c r="N262">
        <v>34</v>
      </c>
      <c r="O262" t="s">
        <v>1443</v>
      </c>
      <c r="P262" t="s">
        <v>1444</v>
      </c>
      <c r="Q262" t="s">
        <v>1446</v>
      </c>
      <c r="R262" t="s">
        <v>31</v>
      </c>
      <c r="S262" t="s">
        <v>49</v>
      </c>
      <c r="U262" t="s">
        <v>68</v>
      </c>
      <c r="V262" t="s">
        <v>1447</v>
      </c>
    </row>
    <row r="263" spans="1:22" x14ac:dyDescent="0.3">
      <c r="A263" t="s">
        <v>3335</v>
      </c>
      <c r="B263" t="s">
        <v>66</v>
      </c>
      <c r="C263" t="s">
        <v>1449</v>
      </c>
      <c r="D263" t="s">
        <v>1452</v>
      </c>
      <c r="E263">
        <v>1056</v>
      </c>
      <c r="F263" t="s">
        <v>1448</v>
      </c>
      <c r="G263">
        <v>2014</v>
      </c>
      <c r="H263" t="s">
        <v>482</v>
      </c>
      <c r="I263">
        <v>32</v>
      </c>
      <c r="J263">
        <v>5</v>
      </c>
      <c r="L263">
        <v>694</v>
      </c>
      <c r="M263">
        <v>711</v>
      </c>
      <c r="N263">
        <v>58</v>
      </c>
      <c r="O263" t="s">
        <v>1450</v>
      </c>
      <c r="P263" t="s">
        <v>1451</v>
      </c>
      <c r="Q263" t="s">
        <v>1453</v>
      </c>
      <c r="R263" t="s">
        <v>31</v>
      </c>
      <c r="S263" t="s">
        <v>49</v>
      </c>
      <c r="U263" t="s">
        <v>33</v>
      </c>
      <c r="V263" t="s">
        <v>1454</v>
      </c>
    </row>
    <row r="264" spans="1:22" x14ac:dyDescent="0.3">
      <c r="A264" t="s">
        <v>3336</v>
      </c>
      <c r="B264" t="s">
        <v>66</v>
      </c>
      <c r="C264" t="s">
        <v>1456</v>
      </c>
      <c r="D264" t="s">
        <v>1460</v>
      </c>
      <c r="E264">
        <v>2135</v>
      </c>
      <c r="F264" t="s">
        <v>1455</v>
      </c>
      <c r="G264">
        <v>2018</v>
      </c>
      <c r="H264" t="s">
        <v>1457</v>
      </c>
      <c r="I264">
        <v>69</v>
      </c>
      <c r="J264">
        <v>11</v>
      </c>
      <c r="K264" s="2"/>
      <c r="L264">
        <v>1346</v>
      </c>
      <c r="M264">
        <v>1354</v>
      </c>
      <c r="N264">
        <v>1</v>
      </c>
      <c r="O264" t="s">
        <v>1458</v>
      </c>
      <c r="P264" t="s">
        <v>1459</v>
      </c>
      <c r="R264" t="s">
        <v>31</v>
      </c>
      <c r="S264" t="s">
        <v>49</v>
      </c>
      <c r="U264" t="s">
        <v>68</v>
      </c>
      <c r="V264" t="s">
        <v>1461</v>
      </c>
    </row>
    <row r="265" spans="1:22" x14ac:dyDescent="0.3">
      <c r="A265" t="s">
        <v>3337</v>
      </c>
      <c r="B265" t="s">
        <v>66</v>
      </c>
      <c r="C265" t="s">
        <v>1463</v>
      </c>
      <c r="D265" t="s">
        <v>1466</v>
      </c>
      <c r="E265">
        <v>265</v>
      </c>
      <c r="F265" t="s">
        <v>1462</v>
      </c>
      <c r="G265">
        <v>2017</v>
      </c>
      <c r="H265" t="s">
        <v>141</v>
      </c>
      <c r="I265">
        <v>34</v>
      </c>
      <c r="J265">
        <v>1</v>
      </c>
      <c r="L265">
        <v>153</v>
      </c>
      <c r="M265">
        <v>166</v>
      </c>
      <c r="N265">
        <v>18</v>
      </c>
      <c r="O265" t="s">
        <v>1464</v>
      </c>
      <c r="P265" t="s">
        <v>1465</v>
      </c>
      <c r="Q265" t="s">
        <v>1467</v>
      </c>
      <c r="R265" t="s">
        <v>31</v>
      </c>
      <c r="S265" t="s">
        <v>49</v>
      </c>
      <c r="U265" t="s">
        <v>33</v>
      </c>
      <c r="V265" t="s">
        <v>1468</v>
      </c>
    </row>
    <row r="266" spans="1:22" x14ac:dyDescent="0.3">
      <c r="A266" t="s">
        <v>3338</v>
      </c>
      <c r="B266" t="s">
        <v>66</v>
      </c>
      <c r="C266" t="s">
        <v>1470</v>
      </c>
      <c r="D266" t="s">
        <v>1473</v>
      </c>
      <c r="E266">
        <v>3878</v>
      </c>
      <c r="F266" t="s">
        <v>1469</v>
      </c>
      <c r="G266">
        <v>2016</v>
      </c>
      <c r="H266" t="s">
        <v>459</v>
      </c>
      <c r="I266">
        <v>8</v>
      </c>
      <c r="J266">
        <v>3</v>
      </c>
      <c r="K266" s="2"/>
      <c r="L266">
        <v>334</v>
      </c>
      <c r="M266">
        <v>353</v>
      </c>
      <c r="N266">
        <v>2</v>
      </c>
      <c r="O266" t="s">
        <v>1471</v>
      </c>
      <c r="P266" t="s">
        <v>1472</v>
      </c>
      <c r="Q266" t="s">
        <v>1474</v>
      </c>
      <c r="R266" t="s">
        <v>31</v>
      </c>
      <c r="S266" t="s">
        <v>49</v>
      </c>
      <c r="U266" t="s">
        <v>68</v>
      </c>
      <c r="V266" t="s">
        <v>1475</v>
      </c>
    </row>
    <row r="267" spans="1:22" x14ac:dyDescent="0.3">
      <c r="A267" t="s">
        <v>3339</v>
      </c>
      <c r="B267" t="s">
        <v>66</v>
      </c>
      <c r="C267" t="s">
        <v>1477</v>
      </c>
      <c r="D267" t="s">
        <v>1481</v>
      </c>
      <c r="E267">
        <v>1612</v>
      </c>
      <c r="F267" t="s">
        <v>1476</v>
      </c>
      <c r="G267">
        <v>2009</v>
      </c>
      <c r="H267" t="s">
        <v>1478</v>
      </c>
      <c r="I267">
        <v>6</v>
      </c>
      <c r="J267">
        <v>1</v>
      </c>
      <c r="L267">
        <v>31</v>
      </c>
      <c r="M267">
        <v>42</v>
      </c>
      <c r="N267">
        <v>6</v>
      </c>
      <c r="O267" t="s">
        <v>1479</v>
      </c>
      <c r="P267" t="s">
        <v>1480</v>
      </c>
      <c r="Q267" t="s">
        <v>1482</v>
      </c>
      <c r="R267" t="s">
        <v>31</v>
      </c>
      <c r="S267" t="s">
        <v>49</v>
      </c>
      <c r="U267" t="s">
        <v>33</v>
      </c>
      <c r="V267" t="s">
        <v>1483</v>
      </c>
    </row>
    <row r="268" spans="1:22" x14ac:dyDescent="0.3">
      <c r="A268" t="s">
        <v>3340</v>
      </c>
      <c r="B268" t="s">
        <v>66</v>
      </c>
      <c r="C268" t="s">
        <v>1485</v>
      </c>
      <c r="D268" t="s">
        <v>1488</v>
      </c>
      <c r="E268">
        <v>1023</v>
      </c>
      <c r="F268" t="s">
        <v>1484</v>
      </c>
      <c r="G268">
        <v>2014</v>
      </c>
      <c r="H268" t="s">
        <v>749</v>
      </c>
      <c r="I268">
        <v>10</v>
      </c>
      <c r="J268">
        <v>3</v>
      </c>
      <c r="L268">
        <v>19</v>
      </c>
      <c r="M268">
        <v>36</v>
      </c>
      <c r="N268">
        <v>2</v>
      </c>
      <c r="O268" t="s">
        <v>1486</v>
      </c>
      <c r="P268" t="s">
        <v>1487</v>
      </c>
      <c r="Q268" t="s">
        <v>1489</v>
      </c>
      <c r="R268" t="s">
        <v>31</v>
      </c>
      <c r="S268" t="s">
        <v>49</v>
      </c>
      <c r="U268" t="s">
        <v>33</v>
      </c>
      <c r="V268" t="s">
        <v>1490</v>
      </c>
    </row>
    <row r="269" spans="1:22" x14ac:dyDescent="0.3">
      <c r="A269" t="s">
        <v>3341</v>
      </c>
      <c r="B269" t="s">
        <v>66</v>
      </c>
      <c r="C269" t="s">
        <v>1492</v>
      </c>
      <c r="D269" t="s">
        <v>1497</v>
      </c>
      <c r="E269">
        <v>5333</v>
      </c>
      <c r="F269" t="s">
        <v>1491</v>
      </c>
      <c r="G269">
        <v>2014</v>
      </c>
      <c r="H269" t="s">
        <v>147</v>
      </c>
      <c r="I269">
        <v>31</v>
      </c>
      <c r="K269" s="2"/>
      <c r="L269" t="s">
        <v>1493</v>
      </c>
      <c r="M269" t="s">
        <v>1494</v>
      </c>
      <c r="N269">
        <v>34</v>
      </c>
      <c r="O269" t="s">
        <v>1495</v>
      </c>
      <c r="P269" t="s">
        <v>1496</v>
      </c>
      <c r="Q269" t="s">
        <v>1498</v>
      </c>
      <c r="R269" t="s">
        <v>31</v>
      </c>
      <c r="S269" t="s">
        <v>49</v>
      </c>
      <c r="U269" t="s">
        <v>68</v>
      </c>
      <c r="V269" t="s">
        <v>1499</v>
      </c>
    </row>
    <row r="270" spans="1:22" x14ac:dyDescent="0.3">
      <c r="A270" t="s">
        <v>3317</v>
      </c>
      <c r="B270" t="s">
        <v>66</v>
      </c>
      <c r="C270" t="s">
        <v>1501</v>
      </c>
      <c r="D270" t="s">
        <v>1504</v>
      </c>
      <c r="E270">
        <v>1044</v>
      </c>
      <c r="F270" t="s">
        <v>1500</v>
      </c>
      <c r="G270">
        <v>2014</v>
      </c>
      <c r="H270" t="s">
        <v>543</v>
      </c>
      <c r="I270">
        <v>19</v>
      </c>
      <c r="J270" s="1">
        <v>43467</v>
      </c>
      <c r="L270">
        <v>17</v>
      </c>
      <c r="M270">
        <v>33</v>
      </c>
      <c r="N270">
        <v>68</v>
      </c>
      <c r="O270" t="s">
        <v>1502</v>
      </c>
      <c r="P270" t="s">
        <v>1503</v>
      </c>
      <c r="Q270" t="s">
        <v>1505</v>
      </c>
      <c r="R270" t="s">
        <v>31</v>
      </c>
      <c r="S270" t="s">
        <v>49</v>
      </c>
      <c r="U270" t="s">
        <v>33</v>
      </c>
      <c r="V270" t="s">
        <v>1506</v>
      </c>
    </row>
    <row r="271" spans="1:22" x14ac:dyDescent="0.3">
      <c r="A271" t="s">
        <v>3342</v>
      </c>
      <c r="B271" t="s">
        <v>66</v>
      </c>
      <c r="C271" t="s">
        <v>1508</v>
      </c>
      <c r="D271" t="s">
        <v>1511</v>
      </c>
      <c r="E271">
        <v>172</v>
      </c>
      <c r="F271" t="s">
        <v>1507</v>
      </c>
      <c r="G271">
        <v>2017</v>
      </c>
      <c r="H271" t="s">
        <v>575</v>
      </c>
      <c r="I271">
        <v>19</v>
      </c>
      <c r="J271">
        <v>2</v>
      </c>
      <c r="L271">
        <v>253</v>
      </c>
      <c r="M271">
        <v>266</v>
      </c>
      <c r="N271">
        <v>12</v>
      </c>
      <c r="O271" t="s">
        <v>1509</v>
      </c>
      <c r="P271" t="s">
        <v>1510</v>
      </c>
      <c r="Q271" t="s">
        <v>1512</v>
      </c>
      <c r="R271" t="s">
        <v>31</v>
      </c>
      <c r="S271" t="s">
        <v>49</v>
      </c>
      <c r="U271" t="s">
        <v>33</v>
      </c>
      <c r="V271" t="s">
        <v>1513</v>
      </c>
    </row>
    <row r="272" spans="1:22" x14ac:dyDescent="0.3">
      <c r="A272" t="s">
        <v>3343</v>
      </c>
      <c r="B272" t="s">
        <v>66</v>
      </c>
      <c r="C272" t="s">
        <v>1515</v>
      </c>
      <c r="D272" t="s">
        <v>1518</v>
      </c>
      <c r="E272">
        <v>1533</v>
      </c>
      <c r="F272" t="s">
        <v>1514</v>
      </c>
      <c r="G272">
        <v>2011</v>
      </c>
      <c r="H272" t="s">
        <v>25</v>
      </c>
      <c r="K272">
        <v>3</v>
      </c>
      <c r="N272">
        <v>1</v>
      </c>
      <c r="O272" t="s">
        <v>1516</v>
      </c>
      <c r="P272" t="s">
        <v>1517</v>
      </c>
      <c r="Q272" t="s">
        <v>1519</v>
      </c>
      <c r="R272" t="s">
        <v>31</v>
      </c>
      <c r="S272" t="s">
        <v>32</v>
      </c>
      <c r="U272" t="s">
        <v>33</v>
      </c>
      <c r="V272" t="s">
        <v>1520</v>
      </c>
    </row>
    <row r="273" spans="1:22" x14ac:dyDescent="0.3">
      <c r="A273" t="s">
        <v>3344</v>
      </c>
      <c r="B273" t="s">
        <v>66</v>
      </c>
      <c r="C273" t="s">
        <v>1522</v>
      </c>
      <c r="D273" t="s">
        <v>1525</v>
      </c>
      <c r="E273">
        <v>4726</v>
      </c>
      <c r="F273" t="s">
        <v>1521</v>
      </c>
      <c r="G273">
        <v>2015</v>
      </c>
      <c r="H273" t="s">
        <v>179</v>
      </c>
      <c r="I273">
        <v>4</v>
      </c>
      <c r="J273">
        <v>2</v>
      </c>
      <c r="K273" s="2"/>
      <c r="L273">
        <v>837</v>
      </c>
      <c r="M273">
        <v>857</v>
      </c>
      <c r="N273">
        <v>14</v>
      </c>
      <c r="O273" t="s">
        <v>1523</v>
      </c>
      <c r="P273" t="s">
        <v>1524</v>
      </c>
      <c r="Q273" t="s">
        <v>1526</v>
      </c>
      <c r="R273" t="s">
        <v>31</v>
      </c>
      <c r="S273" t="s">
        <v>49</v>
      </c>
      <c r="T273" t="s">
        <v>1410</v>
      </c>
      <c r="U273" t="s">
        <v>68</v>
      </c>
      <c r="V273" t="s">
        <v>1527</v>
      </c>
    </row>
    <row r="274" spans="1:22" x14ac:dyDescent="0.3">
      <c r="A274" t="s">
        <v>3345</v>
      </c>
      <c r="B274" t="s">
        <v>66</v>
      </c>
      <c r="C274" t="s">
        <v>1529</v>
      </c>
      <c r="D274" t="s">
        <v>1533</v>
      </c>
      <c r="E274">
        <v>1822</v>
      </c>
      <c r="F274" t="s">
        <v>1528</v>
      </c>
      <c r="G274">
        <v>2018</v>
      </c>
      <c r="H274" t="s">
        <v>25</v>
      </c>
      <c r="K274" t="s">
        <v>1530</v>
      </c>
      <c r="N274">
        <v>1</v>
      </c>
      <c r="O274" t="s">
        <v>1531</v>
      </c>
      <c r="P274" t="s">
        <v>1532</v>
      </c>
      <c r="Q274" t="s">
        <v>1534</v>
      </c>
      <c r="R274" t="s">
        <v>31</v>
      </c>
      <c r="S274" t="s">
        <v>32</v>
      </c>
      <c r="U274" t="s">
        <v>33</v>
      </c>
      <c r="V274" t="s">
        <v>1535</v>
      </c>
    </row>
    <row r="275" spans="1:22" x14ac:dyDescent="0.3">
      <c r="A275" t="s">
        <v>3346</v>
      </c>
      <c r="B275" t="s">
        <v>66</v>
      </c>
      <c r="C275" t="s">
        <v>1537</v>
      </c>
      <c r="D275" t="s">
        <v>1542</v>
      </c>
      <c r="E275">
        <v>422</v>
      </c>
      <c r="F275" t="s">
        <v>1536</v>
      </c>
      <c r="G275">
        <v>2016</v>
      </c>
      <c r="H275" t="s">
        <v>25</v>
      </c>
      <c r="I275" t="s">
        <v>1538</v>
      </c>
      <c r="K275" t="s">
        <v>1539</v>
      </c>
      <c r="N275">
        <v>7</v>
      </c>
      <c r="O275" t="s">
        <v>1540</v>
      </c>
      <c r="P275" t="s">
        <v>1541</v>
      </c>
      <c r="Q275" t="s">
        <v>1543</v>
      </c>
      <c r="R275" t="s">
        <v>31</v>
      </c>
      <c r="S275" t="s">
        <v>32</v>
      </c>
      <c r="U275" t="s">
        <v>33</v>
      </c>
      <c r="V275" t="s">
        <v>1544</v>
      </c>
    </row>
    <row r="276" spans="1:22" x14ac:dyDescent="0.3">
      <c r="A276" t="s">
        <v>3317</v>
      </c>
      <c r="B276" t="s">
        <v>66</v>
      </c>
      <c r="C276" t="s">
        <v>1546</v>
      </c>
      <c r="D276" t="s">
        <v>1549</v>
      </c>
      <c r="E276">
        <v>1430</v>
      </c>
      <c r="F276" t="s">
        <v>1545</v>
      </c>
      <c r="G276">
        <v>2012</v>
      </c>
      <c r="H276" t="s">
        <v>25</v>
      </c>
      <c r="L276">
        <v>97</v>
      </c>
      <c r="M276">
        <v>106</v>
      </c>
      <c r="N276">
        <v>9</v>
      </c>
      <c r="O276" t="s">
        <v>1547</v>
      </c>
      <c r="P276" t="s">
        <v>1548</v>
      </c>
      <c r="Q276" t="s">
        <v>1550</v>
      </c>
      <c r="R276" t="s">
        <v>31</v>
      </c>
      <c r="S276" t="s">
        <v>32</v>
      </c>
      <c r="U276" t="s">
        <v>33</v>
      </c>
      <c r="V276" t="s">
        <v>1551</v>
      </c>
    </row>
    <row r="277" spans="1:22" x14ac:dyDescent="0.3">
      <c r="A277" t="s">
        <v>3347</v>
      </c>
      <c r="B277" t="s">
        <v>66</v>
      </c>
      <c r="C277" t="s">
        <v>1553</v>
      </c>
      <c r="D277" t="s">
        <v>1556</v>
      </c>
      <c r="E277">
        <v>2125</v>
      </c>
      <c r="F277" t="s">
        <v>1552</v>
      </c>
      <c r="G277">
        <v>2018</v>
      </c>
      <c r="H277" t="s">
        <v>378</v>
      </c>
      <c r="I277">
        <v>9</v>
      </c>
      <c r="J277">
        <v>11</v>
      </c>
      <c r="K277" s="2">
        <v>292</v>
      </c>
      <c r="N277">
        <v>0</v>
      </c>
      <c r="O277" t="s">
        <v>1554</v>
      </c>
      <c r="P277" t="s">
        <v>1555</v>
      </c>
      <c r="Q277" t="s">
        <v>1557</v>
      </c>
      <c r="R277" t="s">
        <v>31</v>
      </c>
      <c r="S277" t="s">
        <v>49</v>
      </c>
      <c r="T277" t="s">
        <v>76</v>
      </c>
      <c r="U277" t="s">
        <v>68</v>
      </c>
      <c r="V277" t="s">
        <v>1558</v>
      </c>
    </row>
    <row r="278" spans="1:22" x14ac:dyDescent="0.3">
      <c r="A278" t="s">
        <v>3348</v>
      </c>
      <c r="B278" t="s">
        <v>66</v>
      </c>
      <c r="C278" t="s">
        <v>1560</v>
      </c>
      <c r="D278" t="s">
        <v>1564</v>
      </c>
      <c r="E278">
        <v>105</v>
      </c>
      <c r="F278" t="s">
        <v>1559</v>
      </c>
      <c r="G278">
        <v>2017</v>
      </c>
      <c r="H278" t="s">
        <v>25</v>
      </c>
      <c r="I278" t="s">
        <v>1561</v>
      </c>
      <c r="K278">
        <v>3092093</v>
      </c>
      <c r="O278" t="s">
        <v>1562</v>
      </c>
      <c r="P278" t="s">
        <v>1563</v>
      </c>
      <c r="Q278" t="s">
        <v>1565</v>
      </c>
      <c r="R278" t="s">
        <v>31</v>
      </c>
      <c r="S278" t="s">
        <v>32</v>
      </c>
      <c r="U278" t="s">
        <v>33</v>
      </c>
      <c r="V278" t="s">
        <v>1566</v>
      </c>
    </row>
    <row r="279" spans="1:22" x14ac:dyDescent="0.3">
      <c r="A279" t="s">
        <v>3349</v>
      </c>
      <c r="B279" t="s">
        <v>66</v>
      </c>
      <c r="C279" t="s">
        <v>1568</v>
      </c>
      <c r="D279" t="s">
        <v>1571</v>
      </c>
      <c r="E279">
        <v>57</v>
      </c>
      <c r="F279" t="s">
        <v>1567</v>
      </c>
      <c r="G279">
        <v>2017</v>
      </c>
      <c r="H279" t="s">
        <v>25</v>
      </c>
      <c r="L279">
        <v>307</v>
      </c>
      <c r="M279">
        <v>310</v>
      </c>
      <c r="N279">
        <v>1</v>
      </c>
      <c r="O279" t="s">
        <v>1569</v>
      </c>
      <c r="P279" t="s">
        <v>1570</v>
      </c>
      <c r="Q279" t="s">
        <v>1572</v>
      </c>
      <c r="R279" t="s">
        <v>31</v>
      </c>
      <c r="S279" t="s">
        <v>32</v>
      </c>
      <c r="U279" t="s">
        <v>33</v>
      </c>
      <c r="V279" t="s">
        <v>1573</v>
      </c>
    </row>
    <row r="280" spans="1:22" x14ac:dyDescent="0.3">
      <c r="A280" t="s">
        <v>3317</v>
      </c>
      <c r="B280" t="s">
        <v>66</v>
      </c>
      <c r="C280" t="s">
        <v>1575</v>
      </c>
      <c r="D280" t="s">
        <v>1578</v>
      </c>
      <c r="E280">
        <v>5273</v>
      </c>
      <c r="F280" t="s">
        <v>1574</v>
      </c>
      <c r="G280">
        <v>2014</v>
      </c>
      <c r="H280" t="s">
        <v>189</v>
      </c>
      <c r="I280">
        <v>9</v>
      </c>
      <c r="J280">
        <v>3</v>
      </c>
      <c r="K280" s="2"/>
      <c r="L280">
        <v>1</v>
      </c>
      <c r="M280">
        <v>14</v>
      </c>
      <c r="N280">
        <v>9</v>
      </c>
      <c r="O280" t="s">
        <v>1576</v>
      </c>
      <c r="P280" t="s">
        <v>1577</v>
      </c>
      <c r="Q280" t="s">
        <v>1579</v>
      </c>
      <c r="R280" t="s">
        <v>31</v>
      </c>
      <c r="S280" t="s">
        <v>49</v>
      </c>
      <c r="T280" t="s">
        <v>1580</v>
      </c>
      <c r="U280" t="s">
        <v>68</v>
      </c>
      <c r="V280" t="s">
        <v>1581</v>
      </c>
    </row>
    <row r="281" spans="1:22" x14ac:dyDescent="0.3">
      <c r="A281" t="s">
        <v>3350</v>
      </c>
      <c r="B281" t="s">
        <v>66</v>
      </c>
      <c r="C281" t="s">
        <v>1583</v>
      </c>
      <c r="D281" t="s">
        <v>1586</v>
      </c>
      <c r="E281">
        <v>3608</v>
      </c>
      <c r="F281" t="s">
        <v>1582</v>
      </c>
      <c r="G281">
        <v>2017</v>
      </c>
      <c r="H281" t="s">
        <v>496</v>
      </c>
      <c r="I281">
        <v>34</v>
      </c>
      <c r="J281">
        <v>3</v>
      </c>
      <c r="K281" s="2"/>
      <c r="L281">
        <v>238</v>
      </c>
      <c r="M281">
        <v>249</v>
      </c>
      <c r="N281">
        <v>5</v>
      </c>
      <c r="O281" t="s">
        <v>1584</v>
      </c>
      <c r="P281" t="s">
        <v>1585</v>
      </c>
      <c r="Q281" t="s">
        <v>1587</v>
      </c>
      <c r="R281" t="s">
        <v>31</v>
      </c>
      <c r="S281" t="s">
        <v>49</v>
      </c>
      <c r="U281" t="s">
        <v>68</v>
      </c>
      <c r="V281" t="s">
        <v>1588</v>
      </c>
    </row>
    <row r="282" spans="1:22" x14ac:dyDescent="0.3">
      <c r="A282" t="s">
        <v>3351</v>
      </c>
      <c r="B282" t="s">
        <v>66</v>
      </c>
      <c r="C282" t="s">
        <v>1590</v>
      </c>
      <c r="D282" t="s">
        <v>1593</v>
      </c>
      <c r="E282">
        <v>1425</v>
      </c>
      <c r="F282" t="s">
        <v>1589</v>
      </c>
      <c r="G282">
        <v>2012</v>
      </c>
      <c r="H282" t="s">
        <v>25</v>
      </c>
      <c r="O282" t="s">
        <v>1591</v>
      </c>
      <c r="P282" t="s">
        <v>1592</v>
      </c>
      <c r="Q282" t="s">
        <v>1594</v>
      </c>
      <c r="R282" t="s">
        <v>31</v>
      </c>
      <c r="S282" t="s">
        <v>32</v>
      </c>
      <c r="U282" t="s">
        <v>33</v>
      </c>
      <c r="V282" t="s">
        <v>1595</v>
      </c>
    </row>
    <row r="283" spans="1:22" x14ac:dyDescent="0.3">
      <c r="A283" t="s">
        <v>3288</v>
      </c>
      <c r="B283" t="s">
        <v>66</v>
      </c>
      <c r="C283" t="s">
        <v>1597</v>
      </c>
      <c r="D283" t="s">
        <v>1600</v>
      </c>
      <c r="E283">
        <v>520</v>
      </c>
      <c r="F283" t="s">
        <v>1596</v>
      </c>
      <c r="G283">
        <v>2016</v>
      </c>
      <c r="H283" t="s">
        <v>80</v>
      </c>
      <c r="K283">
        <v>7460355</v>
      </c>
      <c r="L283">
        <v>129</v>
      </c>
      <c r="M283">
        <v>134</v>
      </c>
      <c r="N283">
        <v>1</v>
      </c>
      <c r="O283" t="s">
        <v>1598</v>
      </c>
      <c r="P283" t="s">
        <v>1599</v>
      </c>
      <c r="Q283" t="s">
        <v>1601</v>
      </c>
      <c r="R283" t="s">
        <v>31</v>
      </c>
      <c r="S283" t="s">
        <v>32</v>
      </c>
      <c r="U283" t="s">
        <v>33</v>
      </c>
      <c r="V283" t="s">
        <v>1602</v>
      </c>
    </row>
    <row r="284" spans="1:22" x14ac:dyDescent="0.3">
      <c r="A284" t="s">
        <v>3317</v>
      </c>
      <c r="B284" t="s">
        <v>66</v>
      </c>
      <c r="C284" t="s">
        <v>1604</v>
      </c>
      <c r="D284" t="s">
        <v>1607</v>
      </c>
      <c r="E284">
        <v>3920</v>
      </c>
      <c r="F284" t="s">
        <v>1603</v>
      </c>
      <c r="G284">
        <v>2016</v>
      </c>
      <c r="H284" t="s">
        <v>420</v>
      </c>
      <c r="I284">
        <v>36</v>
      </c>
      <c r="J284">
        <v>4</v>
      </c>
      <c r="K284" s="2"/>
      <c r="L284">
        <v>668</v>
      </c>
      <c r="M284">
        <v>672</v>
      </c>
      <c r="N284">
        <v>10</v>
      </c>
      <c r="O284" t="s">
        <v>1605</v>
      </c>
      <c r="P284" t="s">
        <v>1606</v>
      </c>
      <c r="Q284" t="s">
        <v>1608</v>
      </c>
      <c r="R284" t="s">
        <v>31</v>
      </c>
      <c r="S284" t="s">
        <v>49</v>
      </c>
      <c r="U284" t="s">
        <v>68</v>
      </c>
      <c r="V284" t="s">
        <v>1609</v>
      </c>
    </row>
    <row r="285" spans="1:22" x14ac:dyDescent="0.3">
      <c r="A285" t="s">
        <v>3352</v>
      </c>
      <c r="B285" t="s">
        <v>66</v>
      </c>
      <c r="C285" t="s">
        <v>1611</v>
      </c>
      <c r="D285" t="s">
        <v>1614</v>
      </c>
      <c r="E285">
        <v>2949</v>
      </c>
      <c r="F285" t="s">
        <v>1610</v>
      </c>
      <c r="G285">
        <v>2017</v>
      </c>
      <c r="H285" t="s">
        <v>420</v>
      </c>
      <c r="I285">
        <v>37</v>
      </c>
      <c r="J285">
        <v>6</v>
      </c>
      <c r="K285" s="2"/>
      <c r="L285">
        <v>664</v>
      </c>
      <c r="M285">
        <v>672</v>
      </c>
      <c r="N285">
        <v>3</v>
      </c>
      <c r="O285" t="s">
        <v>1612</v>
      </c>
      <c r="P285" t="s">
        <v>1613</v>
      </c>
      <c r="Q285" t="s">
        <v>1615</v>
      </c>
      <c r="R285" t="s">
        <v>31</v>
      </c>
      <c r="S285" t="s">
        <v>49</v>
      </c>
      <c r="U285" t="s">
        <v>68</v>
      </c>
      <c r="V285" t="s">
        <v>1616</v>
      </c>
    </row>
    <row r="286" spans="1:22" x14ac:dyDescent="0.3">
      <c r="A286" t="s">
        <v>3353</v>
      </c>
      <c r="B286" t="s">
        <v>66</v>
      </c>
      <c r="C286" t="s">
        <v>1618</v>
      </c>
      <c r="D286" t="s">
        <v>1621</v>
      </c>
      <c r="E286">
        <v>5788</v>
      </c>
      <c r="F286" t="s">
        <v>1617</v>
      </c>
      <c r="G286">
        <v>2013</v>
      </c>
      <c r="H286" t="s">
        <v>110</v>
      </c>
      <c r="I286">
        <v>64</v>
      </c>
      <c r="J286">
        <v>9</v>
      </c>
      <c r="K286" s="2"/>
      <c r="L286">
        <v>1802</v>
      </c>
      <c r="M286">
        <v>1814</v>
      </c>
      <c r="N286">
        <v>5</v>
      </c>
      <c r="O286" t="s">
        <v>1619</v>
      </c>
      <c r="P286" t="s">
        <v>1620</v>
      </c>
      <c r="Q286" t="s">
        <v>1622</v>
      </c>
      <c r="R286" t="s">
        <v>31</v>
      </c>
      <c r="S286" t="s">
        <v>49</v>
      </c>
      <c r="T286" t="s">
        <v>519</v>
      </c>
      <c r="U286" t="s">
        <v>68</v>
      </c>
      <c r="V286" t="s">
        <v>1623</v>
      </c>
    </row>
    <row r="287" spans="1:22" x14ac:dyDescent="0.3">
      <c r="A287" t="s">
        <v>3354</v>
      </c>
      <c r="B287" t="s">
        <v>66</v>
      </c>
      <c r="C287" t="s">
        <v>1625</v>
      </c>
      <c r="D287" t="s">
        <v>1628</v>
      </c>
      <c r="E287">
        <v>1570</v>
      </c>
      <c r="F287" t="s">
        <v>1624</v>
      </c>
      <c r="G287">
        <v>2010</v>
      </c>
      <c r="H287" t="s">
        <v>25</v>
      </c>
      <c r="N287">
        <v>27</v>
      </c>
      <c r="O287" t="s">
        <v>1626</v>
      </c>
      <c r="P287" t="s">
        <v>1627</v>
      </c>
      <c r="Q287" t="s">
        <v>1629</v>
      </c>
      <c r="R287" t="s">
        <v>31</v>
      </c>
      <c r="S287" t="s">
        <v>32</v>
      </c>
      <c r="U287" t="s">
        <v>33</v>
      </c>
      <c r="V287" t="s">
        <v>1630</v>
      </c>
    </row>
    <row r="288" spans="1:22" x14ac:dyDescent="0.3">
      <c r="A288" t="s">
        <v>3355</v>
      </c>
      <c r="B288" t="s">
        <v>66</v>
      </c>
      <c r="C288" t="s">
        <v>1632</v>
      </c>
      <c r="D288" t="s">
        <v>1635</v>
      </c>
      <c r="E288">
        <v>1117</v>
      </c>
      <c r="F288" t="s">
        <v>1631</v>
      </c>
      <c r="G288">
        <v>2014</v>
      </c>
      <c r="H288" t="s">
        <v>25</v>
      </c>
      <c r="L288">
        <v>17</v>
      </c>
      <c r="M288">
        <v>23</v>
      </c>
      <c r="N288">
        <v>10</v>
      </c>
      <c r="O288" t="s">
        <v>1633</v>
      </c>
      <c r="P288" t="s">
        <v>1634</v>
      </c>
      <c r="Q288" t="s">
        <v>1636</v>
      </c>
      <c r="R288" t="s">
        <v>31</v>
      </c>
      <c r="S288" t="s">
        <v>32</v>
      </c>
      <c r="U288" t="s">
        <v>33</v>
      </c>
      <c r="V288" t="s">
        <v>1637</v>
      </c>
    </row>
    <row r="289" spans="1:22" x14ac:dyDescent="0.3">
      <c r="A289" t="s">
        <v>3356</v>
      </c>
      <c r="B289" t="s">
        <v>66</v>
      </c>
      <c r="C289" t="s">
        <v>1639</v>
      </c>
      <c r="D289" t="s">
        <v>1642</v>
      </c>
      <c r="E289">
        <v>1912</v>
      </c>
      <c r="F289" t="s">
        <v>1638</v>
      </c>
      <c r="G289">
        <v>2018</v>
      </c>
      <c r="H289" t="s">
        <v>88</v>
      </c>
      <c r="I289">
        <v>527</v>
      </c>
      <c r="L289">
        <v>299</v>
      </c>
      <c r="M289">
        <v>308</v>
      </c>
      <c r="N289">
        <v>1</v>
      </c>
      <c r="O289" t="s">
        <v>1640</v>
      </c>
      <c r="P289" t="s">
        <v>1641</v>
      </c>
      <c r="Q289" t="s">
        <v>1643</v>
      </c>
      <c r="R289" t="s">
        <v>31</v>
      </c>
      <c r="S289" t="s">
        <v>32</v>
      </c>
      <c r="U289" t="s">
        <v>33</v>
      </c>
      <c r="V289" t="s">
        <v>1644</v>
      </c>
    </row>
    <row r="290" spans="1:22" x14ac:dyDescent="0.3">
      <c r="A290" t="s">
        <v>3357</v>
      </c>
      <c r="B290" t="s">
        <v>66</v>
      </c>
      <c r="C290" t="s">
        <v>1646</v>
      </c>
      <c r="D290" t="s">
        <v>1650</v>
      </c>
      <c r="E290">
        <v>2297</v>
      </c>
      <c r="F290" t="s">
        <v>1645</v>
      </c>
      <c r="G290">
        <v>2018</v>
      </c>
      <c r="H290" t="s">
        <v>378</v>
      </c>
      <c r="I290">
        <v>9</v>
      </c>
      <c r="J290">
        <v>7</v>
      </c>
      <c r="K290" s="2" t="s">
        <v>1647</v>
      </c>
      <c r="N290">
        <v>1</v>
      </c>
      <c r="O290" t="s">
        <v>1648</v>
      </c>
      <c r="P290" t="s">
        <v>1649</v>
      </c>
      <c r="Q290" t="s">
        <v>1651</v>
      </c>
      <c r="R290" t="s">
        <v>31</v>
      </c>
      <c r="S290" t="s">
        <v>49</v>
      </c>
      <c r="T290" t="s">
        <v>589</v>
      </c>
      <c r="U290" t="s">
        <v>68</v>
      </c>
      <c r="V290" t="s">
        <v>1652</v>
      </c>
    </row>
    <row r="291" spans="1:22" x14ac:dyDescent="0.3">
      <c r="A291" t="s">
        <v>3522</v>
      </c>
      <c r="B291" t="s">
        <v>66</v>
      </c>
      <c r="C291" t="s">
        <v>1654</v>
      </c>
      <c r="D291" t="s">
        <v>1657</v>
      </c>
      <c r="E291">
        <v>4529</v>
      </c>
      <c r="F291" t="s">
        <v>1653</v>
      </c>
      <c r="G291">
        <v>2016</v>
      </c>
      <c r="H291" t="s">
        <v>147</v>
      </c>
      <c r="I291">
        <v>33</v>
      </c>
      <c r="J291">
        <v>1</v>
      </c>
      <c r="K291" s="2"/>
      <c r="L291">
        <v>89</v>
      </c>
      <c r="M291">
        <v>104</v>
      </c>
      <c r="N291">
        <v>10</v>
      </c>
      <c r="O291" t="s">
        <v>1655</v>
      </c>
      <c r="P291" t="s">
        <v>1656</v>
      </c>
      <c r="Q291" t="s">
        <v>1658</v>
      </c>
      <c r="R291" t="s">
        <v>31</v>
      </c>
      <c r="S291" t="s">
        <v>49</v>
      </c>
      <c r="U291" t="s">
        <v>68</v>
      </c>
      <c r="V291" t="s">
        <v>1659</v>
      </c>
    </row>
    <row r="292" spans="1:22" x14ac:dyDescent="0.3">
      <c r="A292" t="s">
        <v>3521</v>
      </c>
      <c r="B292" t="s">
        <v>66</v>
      </c>
      <c r="C292" t="s">
        <v>1661</v>
      </c>
      <c r="D292" t="s">
        <v>1665</v>
      </c>
      <c r="E292">
        <v>3157</v>
      </c>
      <c r="F292" t="s">
        <v>1660</v>
      </c>
      <c r="G292">
        <v>2017</v>
      </c>
      <c r="H292" t="s">
        <v>1662</v>
      </c>
      <c r="I292">
        <v>43</v>
      </c>
      <c r="J292">
        <v>3</v>
      </c>
      <c r="K292" s="2"/>
      <c r="L292">
        <v>364</v>
      </c>
      <c r="M292">
        <v>387</v>
      </c>
      <c r="N292">
        <v>1</v>
      </c>
      <c r="O292" t="s">
        <v>1663</v>
      </c>
      <c r="P292" t="s">
        <v>1664</v>
      </c>
      <c r="Q292" t="s">
        <v>1666</v>
      </c>
      <c r="R292" t="s">
        <v>31</v>
      </c>
      <c r="S292" t="s">
        <v>49</v>
      </c>
      <c r="U292" t="s">
        <v>68</v>
      </c>
      <c r="V292" t="s">
        <v>1667</v>
      </c>
    </row>
    <row r="293" spans="1:22" x14ac:dyDescent="0.3">
      <c r="A293" t="s">
        <v>3358</v>
      </c>
      <c r="B293" t="s">
        <v>66</v>
      </c>
      <c r="C293" t="s">
        <v>1669</v>
      </c>
      <c r="D293" t="s">
        <v>1673</v>
      </c>
      <c r="E293">
        <v>500</v>
      </c>
      <c r="F293" t="s">
        <v>1668</v>
      </c>
      <c r="G293">
        <v>2016</v>
      </c>
      <c r="H293" t="s">
        <v>25</v>
      </c>
      <c r="K293" t="s">
        <v>1670</v>
      </c>
      <c r="N293">
        <v>2</v>
      </c>
      <c r="O293" t="s">
        <v>1671</v>
      </c>
      <c r="P293" t="s">
        <v>1672</v>
      </c>
      <c r="Q293" t="s">
        <v>1674</v>
      </c>
      <c r="R293" t="s">
        <v>31</v>
      </c>
      <c r="S293" t="s">
        <v>32</v>
      </c>
      <c r="U293" t="s">
        <v>33</v>
      </c>
      <c r="V293" t="s">
        <v>1675</v>
      </c>
    </row>
    <row r="294" spans="1:22" x14ac:dyDescent="0.3">
      <c r="A294" t="s">
        <v>3359</v>
      </c>
      <c r="B294" t="s">
        <v>66</v>
      </c>
      <c r="C294" t="s">
        <v>1677</v>
      </c>
      <c r="D294" t="s">
        <v>1681</v>
      </c>
      <c r="E294">
        <v>5714</v>
      </c>
      <c r="F294" t="s">
        <v>1676</v>
      </c>
      <c r="G294">
        <v>2014</v>
      </c>
      <c r="H294" t="s">
        <v>915</v>
      </c>
      <c r="I294">
        <v>24</v>
      </c>
      <c r="J294">
        <v>2</v>
      </c>
      <c r="K294" s="2"/>
      <c r="L294">
        <v>122</v>
      </c>
      <c r="M294" t="s">
        <v>1678</v>
      </c>
      <c r="N294">
        <v>8</v>
      </c>
      <c r="O294" t="s">
        <v>1679</v>
      </c>
      <c r="P294" t="s">
        <v>1680</v>
      </c>
      <c r="Q294" t="s">
        <v>1682</v>
      </c>
      <c r="R294" t="s">
        <v>31</v>
      </c>
      <c r="S294" t="s">
        <v>49</v>
      </c>
      <c r="U294" t="s">
        <v>68</v>
      </c>
      <c r="V294" t="s">
        <v>1683</v>
      </c>
    </row>
    <row r="295" spans="1:22" x14ac:dyDescent="0.3">
      <c r="A295" t="s">
        <v>3360</v>
      </c>
      <c r="B295" t="s">
        <v>66</v>
      </c>
      <c r="C295" t="s">
        <v>1685</v>
      </c>
      <c r="D295" t="s">
        <v>1688</v>
      </c>
      <c r="E295">
        <v>1626</v>
      </c>
      <c r="F295" t="s">
        <v>1684</v>
      </c>
      <c r="G295">
        <v>2009</v>
      </c>
      <c r="H295" t="s">
        <v>324</v>
      </c>
      <c r="I295">
        <v>35</v>
      </c>
      <c r="J295">
        <v>2</v>
      </c>
      <c r="L295">
        <v>204</v>
      </c>
      <c r="M295">
        <v>231</v>
      </c>
      <c r="N295">
        <v>20</v>
      </c>
      <c r="O295" t="s">
        <v>1686</v>
      </c>
      <c r="P295" t="s">
        <v>1687</v>
      </c>
      <c r="Q295" t="s">
        <v>1689</v>
      </c>
      <c r="R295" t="s">
        <v>31</v>
      </c>
      <c r="S295" t="s">
        <v>49</v>
      </c>
      <c r="U295" t="s">
        <v>33</v>
      </c>
      <c r="V295" t="s">
        <v>1690</v>
      </c>
    </row>
    <row r="296" spans="1:22" x14ac:dyDescent="0.3">
      <c r="A296" t="s">
        <v>3361</v>
      </c>
      <c r="B296" t="s">
        <v>66</v>
      </c>
      <c r="C296" t="s">
        <v>1698</v>
      </c>
      <c r="D296" t="s">
        <v>1701</v>
      </c>
      <c r="E296">
        <v>1794</v>
      </c>
      <c r="F296" t="s">
        <v>1697</v>
      </c>
      <c r="G296">
        <v>2018</v>
      </c>
      <c r="H296" t="s">
        <v>25</v>
      </c>
      <c r="N296">
        <v>1</v>
      </c>
      <c r="O296" t="s">
        <v>1699</v>
      </c>
      <c r="P296" t="s">
        <v>1700</v>
      </c>
      <c r="Q296" t="s">
        <v>1702</v>
      </c>
      <c r="R296" t="s">
        <v>31</v>
      </c>
      <c r="S296" t="s">
        <v>32</v>
      </c>
      <c r="U296" t="s">
        <v>33</v>
      </c>
      <c r="V296" t="s">
        <v>1703</v>
      </c>
    </row>
    <row r="297" spans="1:22" x14ac:dyDescent="0.3">
      <c r="A297" t="s">
        <v>3362</v>
      </c>
      <c r="B297" t="s">
        <v>66</v>
      </c>
      <c r="C297" t="s">
        <v>1705</v>
      </c>
      <c r="D297" t="s">
        <v>1708</v>
      </c>
      <c r="E297">
        <v>270</v>
      </c>
      <c r="F297" t="s">
        <v>1704</v>
      </c>
      <c r="G297">
        <v>2017</v>
      </c>
      <c r="H297" t="s">
        <v>88</v>
      </c>
      <c r="I297">
        <v>506</v>
      </c>
      <c r="L297">
        <v>253</v>
      </c>
      <c r="M297">
        <v>264</v>
      </c>
      <c r="O297" t="s">
        <v>1706</v>
      </c>
      <c r="P297" t="s">
        <v>1707</v>
      </c>
      <c r="Q297" t="s">
        <v>1709</v>
      </c>
      <c r="R297" t="s">
        <v>31</v>
      </c>
      <c r="S297" t="s">
        <v>32</v>
      </c>
      <c r="U297" t="s">
        <v>33</v>
      </c>
      <c r="V297" t="s">
        <v>1710</v>
      </c>
    </row>
    <row r="298" spans="1:22" x14ac:dyDescent="0.3">
      <c r="A298" t="s">
        <v>3363</v>
      </c>
      <c r="B298" t="s">
        <v>66</v>
      </c>
      <c r="C298" t="s">
        <v>1712</v>
      </c>
      <c r="D298" t="s">
        <v>1715</v>
      </c>
      <c r="E298">
        <v>1745</v>
      </c>
      <c r="F298" t="s">
        <v>1711</v>
      </c>
      <c r="G298">
        <v>2018</v>
      </c>
      <c r="H298" t="s">
        <v>467</v>
      </c>
      <c r="I298">
        <v>46</v>
      </c>
      <c r="J298">
        <v>3</v>
      </c>
      <c r="L298">
        <v>173</v>
      </c>
      <c r="M298">
        <v>183</v>
      </c>
      <c r="N298">
        <v>1</v>
      </c>
      <c r="O298" t="s">
        <v>1713</v>
      </c>
      <c r="P298" t="s">
        <v>1714</v>
      </c>
      <c r="Q298" t="s">
        <v>1716</v>
      </c>
      <c r="R298" t="s">
        <v>31</v>
      </c>
      <c r="S298" t="s">
        <v>49</v>
      </c>
      <c r="U298" t="s">
        <v>33</v>
      </c>
      <c r="V298" t="s">
        <v>1717</v>
      </c>
    </row>
    <row r="299" spans="1:22" x14ac:dyDescent="0.3">
      <c r="A299" t="s">
        <v>3520</v>
      </c>
      <c r="B299" t="s">
        <v>66</v>
      </c>
      <c r="C299" t="s">
        <v>1719</v>
      </c>
      <c r="D299" t="s">
        <v>1722</v>
      </c>
      <c r="E299">
        <v>2126</v>
      </c>
      <c r="F299" t="s">
        <v>1718</v>
      </c>
      <c r="G299">
        <v>2018</v>
      </c>
      <c r="H299" t="s">
        <v>378</v>
      </c>
      <c r="I299">
        <v>9</v>
      </c>
      <c r="J299">
        <v>11</v>
      </c>
      <c r="K299" s="2">
        <v>267</v>
      </c>
      <c r="N299">
        <v>0</v>
      </c>
      <c r="O299" t="s">
        <v>1720</v>
      </c>
      <c r="P299" t="s">
        <v>1721</v>
      </c>
      <c r="Q299" t="s">
        <v>1723</v>
      </c>
      <c r="R299" t="s">
        <v>31</v>
      </c>
      <c r="S299" t="s">
        <v>49</v>
      </c>
      <c r="T299" t="s">
        <v>589</v>
      </c>
      <c r="U299" t="s">
        <v>68</v>
      </c>
      <c r="V299" t="s">
        <v>1724</v>
      </c>
    </row>
    <row r="300" spans="1:22" x14ac:dyDescent="0.3">
      <c r="A300" t="s">
        <v>3519</v>
      </c>
      <c r="B300" t="s">
        <v>66</v>
      </c>
      <c r="C300" t="s">
        <v>1726</v>
      </c>
      <c r="D300" t="s">
        <v>1729</v>
      </c>
      <c r="E300">
        <v>1712</v>
      </c>
      <c r="F300" t="s">
        <v>1725</v>
      </c>
      <c r="G300">
        <v>2018</v>
      </c>
      <c r="H300" t="s">
        <v>141</v>
      </c>
      <c r="I300">
        <v>35</v>
      </c>
      <c r="J300">
        <v>4</v>
      </c>
      <c r="L300">
        <v>633</v>
      </c>
      <c r="M300">
        <v>643</v>
      </c>
      <c r="N300">
        <v>2</v>
      </c>
      <c r="O300" t="s">
        <v>1727</v>
      </c>
      <c r="P300" t="s">
        <v>1728</v>
      </c>
      <c r="Q300" t="s">
        <v>1730</v>
      </c>
      <c r="R300" t="s">
        <v>31</v>
      </c>
      <c r="S300" t="s">
        <v>49</v>
      </c>
      <c r="U300" t="s">
        <v>33</v>
      </c>
      <c r="V300" t="s">
        <v>1731</v>
      </c>
    </row>
    <row r="301" spans="1:22" x14ac:dyDescent="0.3">
      <c r="A301" t="s">
        <v>3518</v>
      </c>
      <c r="B301" t="s">
        <v>66</v>
      </c>
      <c r="C301" t="s">
        <v>1732</v>
      </c>
      <c r="D301" t="s">
        <v>1735</v>
      </c>
      <c r="E301">
        <v>1931</v>
      </c>
      <c r="F301" t="s">
        <v>42</v>
      </c>
      <c r="G301">
        <v>2018</v>
      </c>
      <c r="H301" t="s">
        <v>951</v>
      </c>
      <c r="I301">
        <v>20</v>
      </c>
      <c r="J301">
        <v>1</v>
      </c>
      <c r="L301">
        <v>123</v>
      </c>
      <c r="M301">
        <v>134</v>
      </c>
      <c r="N301">
        <v>3</v>
      </c>
      <c r="O301" t="s">
        <v>1733</v>
      </c>
      <c r="P301" t="s">
        <v>1734</v>
      </c>
      <c r="Q301" t="s">
        <v>1736</v>
      </c>
      <c r="R301" t="s">
        <v>31</v>
      </c>
      <c r="S301" t="s">
        <v>49</v>
      </c>
      <c r="U301" t="s">
        <v>33</v>
      </c>
      <c r="V301" t="s">
        <v>1737</v>
      </c>
    </row>
    <row r="302" spans="1:22" x14ac:dyDescent="0.3">
      <c r="A302" t="s">
        <v>3365</v>
      </c>
      <c r="B302" t="s">
        <v>66</v>
      </c>
      <c r="C302" t="s">
        <v>1739</v>
      </c>
      <c r="D302" t="s">
        <v>1742</v>
      </c>
      <c r="E302">
        <v>1364</v>
      </c>
      <c r="F302" t="s">
        <v>1738</v>
      </c>
      <c r="G302">
        <v>2012</v>
      </c>
      <c r="H302" t="s">
        <v>25</v>
      </c>
      <c r="L302">
        <v>22</v>
      </c>
      <c r="M302">
        <v>29</v>
      </c>
      <c r="N302">
        <v>15</v>
      </c>
      <c r="O302" t="s">
        <v>1740</v>
      </c>
      <c r="P302" t="s">
        <v>1741</v>
      </c>
      <c r="Q302" t="s">
        <v>1743</v>
      </c>
      <c r="R302" t="s">
        <v>31</v>
      </c>
      <c r="S302" t="s">
        <v>32</v>
      </c>
      <c r="U302" t="s">
        <v>33</v>
      </c>
      <c r="V302" t="s">
        <v>1744</v>
      </c>
    </row>
    <row r="303" spans="1:22" x14ac:dyDescent="0.3">
      <c r="A303" t="s">
        <v>3364</v>
      </c>
      <c r="B303" t="s">
        <v>66</v>
      </c>
      <c r="C303" t="s">
        <v>1746</v>
      </c>
      <c r="D303" t="s">
        <v>1749</v>
      </c>
      <c r="E303">
        <v>1377</v>
      </c>
      <c r="F303" t="s">
        <v>1745</v>
      </c>
      <c r="G303">
        <v>2012</v>
      </c>
      <c r="H303" t="s">
        <v>25</v>
      </c>
      <c r="L303">
        <v>1</v>
      </c>
      <c r="M303">
        <v>4</v>
      </c>
      <c r="N303">
        <v>2</v>
      </c>
      <c r="O303" t="s">
        <v>1747</v>
      </c>
      <c r="P303" t="s">
        <v>1748</v>
      </c>
      <c r="Q303" t="s">
        <v>1750</v>
      </c>
      <c r="R303" t="s">
        <v>31</v>
      </c>
      <c r="S303" t="s">
        <v>32</v>
      </c>
      <c r="U303" t="s">
        <v>33</v>
      </c>
      <c r="V303" t="s">
        <v>1751</v>
      </c>
    </row>
    <row r="304" spans="1:22" x14ac:dyDescent="0.3">
      <c r="A304" t="s">
        <v>3366</v>
      </c>
      <c r="B304" t="s">
        <v>66</v>
      </c>
      <c r="C304" t="s">
        <v>1753</v>
      </c>
      <c r="D304" t="s">
        <v>1756</v>
      </c>
      <c r="E304">
        <v>1230</v>
      </c>
      <c r="F304" t="s">
        <v>1752</v>
      </c>
      <c r="G304">
        <v>2013</v>
      </c>
      <c r="H304" t="s">
        <v>25</v>
      </c>
      <c r="L304">
        <v>25</v>
      </c>
      <c r="M304">
        <v>32</v>
      </c>
      <c r="N304">
        <v>11</v>
      </c>
      <c r="O304" t="s">
        <v>1754</v>
      </c>
      <c r="P304" t="s">
        <v>1755</v>
      </c>
      <c r="Q304" t="s">
        <v>1757</v>
      </c>
      <c r="R304" t="s">
        <v>31</v>
      </c>
      <c r="S304" t="s">
        <v>32</v>
      </c>
      <c r="U304" t="s">
        <v>33</v>
      </c>
      <c r="V304" t="s">
        <v>1758</v>
      </c>
    </row>
    <row r="305" spans="1:22" x14ac:dyDescent="0.3">
      <c r="A305" t="s">
        <v>3517</v>
      </c>
      <c r="B305" t="s">
        <v>66</v>
      </c>
      <c r="C305" t="s">
        <v>1759</v>
      </c>
      <c r="D305" t="s">
        <v>1765</v>
      </c>
      <c r="E305">
        <v>1029</v>
      </c>
      <c r="F305" t="s">
        <v>1149</v>
      </c>
      <c r="G305">
        <v>2014</v>
      </c>
      <c r="H305" t="s">
        <v>141</v>
      </c>
      <c r="I305">
        <v>31</v>
      </c>
      <c r="J305" t="s">
        <v>1760</v>
      </c>
      <c r="L305" t="s">
        <v>1761</v>
      </c>
      <c r="M305" t="s">
        <v>1762</v>
      </c>
      <c r="N305">
        <v>114</v>
      </c>
      <c r="O305" t="s">
        <v>1763</v>
      </c>
      <c r="P305" t="s">
        <v>1764</v>
      </c>
      <c r="Q305" t="s">
        <v>1766</v>
      </c>
      <c r="R305" t="s">
        <v>31</v>
      </c>
      <c r="S305" t="s">
        <v>49</v>
      </c>
      <c r="U305" t="s">
        <v>33</v>
      </c>
      <c r="V305" t="s">
        <v>1767</v>
      </c>
    </row>
    <row r="306" spans="1:22" x14ac:dyDescent="0.3">
      <c r="A306" t="s">
        <v>3317</v>
      </c>
      <c r="B306" t="s">
        <v>66</v>
      </c>
      <c r="C306" t="s">
        <v>1769</v>
      </c>
      <c r="D306" t="s">
        <v>1774</v>
      </c>
      <c r="E306">
        <v>767</v>
      </c>
      <c r="F306" t="s">
        <v>1768</v>
      </c>
      <c r="G306">
        <v>2015</v>
      </c>
      <c r="H306" t="s">
        <v>1770</v>
      </c>
      <c r="K306" t="s">
        <v>1771</v>
      </c>
      <c r="N306">
        <v>1</v>
      </c>
      <c r="O306" t="s">
        <v>1772</v>
      </c>
      <c r="P306" t="s">
        <v>1773</v>
      </c>
      <c r="Q306" t="s">
        <v>1775</v>
      </c>
      <c r="R306" t="s">
        <v>31</v>
      </c>
      <c r="S306" t="s">
        <v>32</v>
      </c>
      <c r="U306" t="s">
        <v>33</v>
      </c>
      <c r="V306" t="s">
        <v>1776</v>
      </c>
    </row>
    <row r="307" spans="1:22" x14ac:dyDescent="0.3">
      <c r="A307" t="s">
        <v>3367</v>
      </c>
      <c r="B307" t="s">
        <v>66</v>
      </c>
      <c r="C307" t="s">
        <v>1778</v>
      </c>
      <c r="D307" t="s">
        <v>1781</v>
      </c>
      <c r="E307">
        <v>1856</v>
      </c>
      <c r="F307" t="s">
        <v>1777</v>
      </c>
      <c r="G307">
        <v>2018</v>
      </c>
      <c r="H307" t="s">
        <v>25</v>
      </c>
      <c r="L307">
        <v>34</v>
      </c>
      <c r="M307">
        <v>41</v>
      </c>
      <c r="N307">
        <v>1</v>
      </c>
      <c r="O307" t="s">
        <v>1779</v>
      </c>
      <c r="P307" t="s">
        <v>1780</v>
      </c>
      <c r="Q307" t="s">
        <v>1782</v>
      </c>
      <c r="R307" t="s">
        <v>31</v>
      </c>
      <c r="S307" t="s">
        <v>32</v>
      </c>
      <c r="U307" t="s">
        <v>33</v>
      </c>
      <c r="V307" t="s">
        <v>1783</v>
      </c>
    </row>
    <row r="308" spans="1:22" x14ac:dyDescent="0.3">
      <c r="A308" t="s">
        <v>3516</v>
      </c>
      <c r="B308" t="s">
        <v>66</v>
      </c>
      <c r="C308" t="s">
        <v>1785</v>
      </c>
      <c r="D308" t="s">
        <v>1788</v>
      </c>
      <c r="E308">
        <v>748</v>
      </c>
      <c r="F308" t="s">
        <v>1784</v>
      </c>
      <c r="G308">
        <v>2015</v>
      </c>
      <c r="H308" t="s">
        <v>141</v>
      </c>
      <c r="I308">
        <v>32</v>
      </c>
      <c r="J308">
        <v>4</v>
      </c>
      <c r="L308">
        <v>419</v>
      </c>
      <c r="M308">
        <v>428</v>
      </c>
      <c r="N308">
        <v>31</v>
      </c>
      <c r="O308" t="s">
        <v>1786</v>
      </c>
      <c r="P308" t="s">
        <v>1787</v>
      </c>
      <c r="Q308" t="s">
        <v>1789</v>
      </c>
      <c r="R308" t="s">
        <v>31</v>
      </c>
      <c r="S308" t="s">
        <v>49</v>
      </c>
      <c r="U308" t="s">
        <v>33</v>
      </c>
      <c r="V308" t="s">
        <v>1790</v>
      </c>
    </row>
    <row r="309" spans="1:22" x14ac:dyDescent="0.3">
      <c r="A309" t="s">
        <v>3368</v>
      </c>
      <c r="B309" t="s">
        <v>66</v>
      </c>
      <c r="C309" t="s">
        <v>1799</v>
      </c>
      <c r="D309" t="s">
        <v>1803</v>
      </c>
      <c r="E309">
        <v>145</v>
      </c>
      <c r="F309" t="s">
        <v>1798</v>
      </c>
      <c r="G309">
        <v>2017</v>
      </c>
      <c r="H309" t="s">
        <v>25</v>
      </c>
      <c r="I309" t="s">
        <v>1800</v>
      </c>
      <c r="L309">
        <v>114</v>
      </c>
      <c r="M309">
        <v>122</v>
      </c>
      <c r="N309">
        <v>1</v>
      </c>
      <c r="O309" t="s">
        <v>1801</v>
      </c>
      <c r="P309" t="s">
        <v>1802</v>
      </c>
      <c r="Q309" t="s">
        <v>1804</v>
      </c>
      <c r="R309" t="s">
        <v>31</v>
      </c>
      <c r="S309" t="s">
        <v>32</v>
      </c>
      <c r="U309" t="s">
        <v>33</v>
      </c>
      <c r="V309" t="s">
        <v>1805</v>
      </c>
    </row>
    <row r="310" spans="1:22" x14ac:dyDescent="0.3">
      <c r="A310" t="s">
        <v>3317</v>
      </c>
      <c r="B310" t="s">
        <v>66</v>
      </c>
      <c r="C310" t="s">
        <v>1807</v>
      </c>
      <c r="D310" t="s">
        <v>1810</v>
      </c>
      <c r="E310">
        <v>1018</v>
      </c>
      <c r="F310" t="s">
        <v>1806</v>
      </c>
      <c r="G310">
        <v>2014</v>
      </c>
      <c r="H310" t="s">
        <v>25</v>
      </c>
      <c r="I310">
        <v>883</v>
      </c>
      <c r="L310">
        <v>25</v>
      </c>
      <c r="M310">
        <v>39</v>
      </c>
      <c r="N310">
        <v>12</v>
      </c>
      <c r="O310" t="s">
        <v>1808</v>
      </c>
      <c r="P310" t="s">
        <v>1809</v>
      </c>
      <c r="Q310" t="s">
        <v>1811</v>
      </c>
      <c r="R310" t="s">
        <v>31</v>
      </c>
      <c r="S310" t="s">
        <v>32</v>
      </c>
      <c r="U310" t="s">
        <v>33</v>
      </c>
      <c r="V310" t="s">
        <v>1812</v>
      </c>
    </row>
    <row r="311" spans="1:22" x14ac:dyDescent="0.3">
      <c r="A311" t="s">
        <v>3515</v>
      </c>
      <c r="B311" t="s">
        <v>66</v>
      </c>
      <c r="C311" t="s">
        <v>1814</v>
      </c>
      <c r="D311" t="s">
        <v>1817</v>
      </c>
      <c r="E311">
        <v>818</v>
      </c>
      <c r="F311" t="s">
        <v>1813</v>
      </c>
      <c r="G311">
        <v>2015</v>
      </c>
      <c r="H311" t="s">
        <v>1815</v>
      </c>
      <c r="N311">
        <v>2</v>
      </c>
      <c r="P311" t="s">
        <v>1816</v>
      </c>
      <c r="Q311" t="s">
        <v>1818</v>
      </c>
      <c r="R311" t="s">
        <v>31</v>
      </c>
      <c r="S311" t="s">
        <v>32</v>
      </c>
      <c r="U311" t="s">
        <v>33</v>
      </c>
      <c r="V311" t="s">
        <v>1819</v>
      </c>
    </row>
    <row r="312" spans="1:22" x14ac:dyDescent="0.3">
      <c r="A312" t="s">
        <v>3514</v>
      </c>
      <c r="B312" t="s">
        <v>66</v>
      </c>
      <c r="C312" t="s">
        <v>1828</v>
      </c>
      <c r="D312" t="s">
        <v>1831</v>
      </c>
      <c r="E312">
        <v>5270</v>
      </c>
      <c r="F312" t="s">
        <v>1827</v>
      </c>
      <c r="G312">
        <v>2014</v>
      </c>
      <c r="H312" t="s">
        <v>584</v>
      </c>
      <c r="I312">
        <v>6</v>
      </c>
      <c r="J312">
        <v>3</v>
      </c>
      <c r="K312" s="2"/>
      <c r="L312">
        <v>414</v>
      </c>
      <c r="M312">
        <v>432</v>
      </c>
      <c r="N312">
        <v>9</v>
      </c>
      <c r="O312" t="s">
        <v>1829</v>
      </c>
      <c r="P312" t="s">
        <v>1830</v>
      </c>
      <c r="Q312" t="s">
        <v>1832</v>
      </c>
      <c r="R312" t="s">
        <v>31</v>
      </c>
      <c r="S312" t="s">
        <v>49</v>
      </c>
      <c r="T312" t="s">
        <v>76</v>
      </c>
      <c r="U312" t="s">
        <v>68</v>
      </c>
      <c r="V312" t="s">
        <v>1833</v>
      </c>
    </row>
    <row r="313" spans="1:22" x14ac:dyDescent="0.3">
      <c r="A313" t="s">
        <v>3369</v>
      </c>
      <c r="B313" t="s">
        <v>66</v>
      </c>
      <c r="C313" t="s">
        <v>1835</v>
      </c>
      <c r="D313" t="s">
        <v>1837</v>
      </c>
      <c r="E313">
        <v>1318</v>
      </c>
      <c r="F313" t="s">
        <v>1834</v>
      </c>
      <c r="G313">
        <v>2013</v>
      </c>
      <c r="H313" t="s">
        <v>228</v>
      </c>
      <c r="L313">
        <v>135</v>
      </c>
      <c r="M313">
        <v>143</v>
      </c>
      <c r="N313">
        <v>1</v>
      </c>
      <c r="P313" t="s">
        <v>1836</v>
      </c>
      <c r="Q313" t="s">
        <v>1838</v>
      </c>
      <c r="R313" t="s">
        <v>31</v>
      </c>
      <c r="S313" t="s">
        <v>32</v>
      </c>
      <c r="U313" t="s">
        <v>33</v>
      </c>
      <c r="V313" t="s">
        <v>1839</v>
      </c>
    </row>
    <row r="314" spans="1:22" x14ac:dyDescent="0.3">
      <c r="A314" t="s">
        <v>3370</v>
      </c>
      <c r="B314" t="s">
        <v>66</v>
      </c>
      <c r="C314" t="s">
        <v>1848</v>
      </c>
      <c r="D314" t="s">
        <v>1851</v>
      </c>
      <c r="E314">
        <v>238</v>
      </c>
      <c r="F314" t="s">
        <v>1847</v>
      </c>
      <c r="G314">
        <v>2017</v>
      </c>
      <c r="H314" t="s">
        <v>60</v>
      </c>
      <c r="I314">
        <v>11</v>
      </c>
      <c r="J314">
        <v>1</v>
      </c>
      <c r="L314">
        <v>42</v>
      </c>
      <c r="M314">
        <v>57</v>
      </c>
      <c r="N314">
        <v>4</v>
      </c>
      <c r="O314" t="s">
        <v>1849</v>
      </c>
      <c r="P314" t="s">
        <v>1850</v>
      </c>
      <c r="Q314" t="s">
        <v>1852</v>
      </c>
      <c r="R314" t="s">
        <v>31</v>
      </c>
      <c r="S314" t="s">
        <v>49</v>
      </c>
      <c r="U314" t="s">
        <v>33</v>
      </c>
      <c r="V314" t="s">
        <v>1853</v>
      </c>
    </row>
    <row r="315" spans="1:22" x14ac:dyDescent="0.3">
      <c r="A315" t="s">
        <v>3371</v>
      </c>
      <c r="B315" t="s">
        <v>66</v>
      </c>
      <c r="C315" t="s">
        <v>1855</v>
      </c>
      <c r="D315" t="s">
        <v>1858</v>
      </c>
      <c r="E315">
        <v>3679</v>
      </c>
      <c r="F315" t="s">
        <v>1854</v>
      </c>
      <c r="G315">
        <v>2017</v>
      </c>
      <c r="H315" t="s">
        <v>67</v>
      </c>
      <c r="I315">
        <v>11</v>
      </c>
      <c r="J315">
        <v>1</v>
      </c>
      <c r="K315" s="2"/>
      <c r="N315">
        <v>13</v>
      </c>
      <c r="O315" t="s">
        <v>1856</v>
      </c>
      <c r="P315" t="s">
        <v>1857</v>
      </c>
      <c r="R315" t="s">
        <v>31</v>
      </c>
      <c r="S315" t="s">
        <v>49</v>
      </c>
      <c r="U315" t="s">
        <v>68</v>
      </c>
      <c r="V315" t="s">
        <v>1859</v>
      </c>
    </row>
    <row r="316" spans="1:22" x14ac:dyDescent="0.3">
      <c r="A316" t="s">
        <v>3372</v>
      </c>
      <c r="B316" t="s">
        <v>66</v>
      </c>
      <c r="C316" t="s">
        <v>1861</v>
      </c>
      <c r="D316" t="s">
        <v>1866</v>
      </c>
      <c r="E316">
        <v>1050</v>
      </c>
      <c r="F316" t="s">
        <v>1860</v>
      </c>
      <c r="G316">
        <v>2014</v>
      </c>
      <c r="H316" t="s">
        <v>1862</v>
      </c>
      <c r="L316" t="s">
        <v>1863</v>
      </c>
      <c r="N316">
        <v>4</v>
      </c>
      <c r="O316" t="s">
        <v>1864</v>
      </c>
      <c r="P316" t="s">
        <v>1865</v>
      </c>
      <c r="Q316" t="s">
        <v>1867</v>
      </c>
      <c r="R316" t="s">
        <v>31</v>
      </c>
      <c r="S316" t="s">
        <v>32</v>
      </c>
      <c r="U316" t="s">
        <v>33</v>
      </c>
      <c r="V316" t="s">
        <v>1868</v>
      </c>
    </row>
    <row r="317" spans="1:22" x14ac:dyDescent="0.3">
      <c r="A317" t="s">
        <v>3513</v>
      </c>
      <c r="B317" t="s">
        <v>66</v>
      </c>
      <c r="C317" t="s">
        <v>1870</v>
      </c>
      <c r="D317" t="s">
        <v>1873</v>
      </c>
      <c r="E317">
        <v>232</v>
      </c>
      <c r="F317" t="s">
        <v>1869</v>
      </c>
      <c r="G317">
        <v>2017</v>
      </c>
      <c r="H317" t="s">
        <v>141</v>
      </c>
      <c r="I317">
        <v>34</v>
      </c>
      <c r="J317">
        <v>1</v>
      </c>
      <c r="L317">
        <v>45</v>
      </c>
      <c r="M317">
        <v>52</v>
      </c>
      <c r="N317">
        <v>28</v>
      </c>
      <c r="O317" t="s">
        <v>1871</v>
      </c>
      <c r="P317" t="s">
        <v>1872</v>
      </c>
      <c r="Q317" t="s">
        <v>1874</v>
      </c>
      <c r="R317" t="s">
        <v>31</v>
      </c>
      <c r="S317" t="s">
        <v>49</v>
      </c>
      <c r="U317" t="s">
        <v>33</v>
      </c>
      <c r="V317" t="s">
        <v>1875</v>
      </c>
    </row>
    <row r="318" spans="1:22" x14ac:dyDescent="0.3">
      <c r="A318" t="s">
        <v>3373</v>
      </c>
      <c r="B318" t="s">
        <v>66</v>
      </c>
      <c r="C318" t="s">
        <v>1877</v>
      </c>
      <c r="D318" t="s">
        <v>1880</v>
      </c>
      <c r="E318">
        <v>543</v>
      </c>
      <c r="F318" t="s">
        <v>1876</v>
      </c>
      <c r="G318">
        <v>2016</v>
      </c>
      <c r="H318" t="s">
        <v>25</v>
      </c>
      <c r="I318" t="s">
        <v>26</v>
      </c>
      <c r="L318">
        <v>207</v>
      </c>
      <c r="M318">
        <v>210</v>
      </c>
      <c r="N318">
        <v>4</v>
      </c>
      <c r="O318" t="s">
        <v>1878</v>
      </c>
      <c r="P318" t="s">
        <v>1879</v>
      </c>
      <c r="Q318" t="s">
        <v>1881</v>
      </c>
      <c r="R318" t="s">
        <v>31</v>
      </c>
      <c r="S318" t="s">
        <v>32</v>
      </c>
      <c r="U318" t="s">
        <v>33</v>
      </c>
      <c r="V318" t="s">
        <v>1882</v>
      </c>
    </row>
    <row r="319" spans="1:22" x14ac:dyDescent="0.3">
      <c r="A319" t="s">
        <v>3374</v>
      </c>
      <c r="B319" t="s">
        <v>66</v>
      </c>
      <c r="C319" t="s">
        <v>1884</v>
      </c>
      <c r="D319" t="s">
        <v>1886</v>
      </c>
      <c r="E319">
        <v>1273</v>
      </c>
      <c r="F319" t="s">
        <v>1883</v>
      </c>
      <c r="G319">
        <v>2013</v>
      </c>
      <c r="H319" t="s">
        <v>25</v>
      </c>
      <c r="K319">
        <v>20</v>
      </c>
      <c r="P319" t="s">
        <v>1885</v>
      </c>
      <c r="Q319" t="s">
        <v>1887</v>
      </c>
      <c r="R319" t="s">
        <v>31</v>
      </c>
      <c r="S319" t="s">
        <v>32</v>
      </c>
      <c r="U319" t="s">
        <v>33</v>
      </c>
      <c r="V319" t="s">
        <v>1888</v>
      </c>
    </row>
    <row r="320" spans="1:22" x14ac:dyDescent="0.3">
      <c r="A320" t="s">
        <v>3375</v>
      </c>
      <c r="B320" t="s">
        <v>66</v>
      </c>
      <c r="C320" t="s">
        <v>1897</v>
      </c>
      <c r="D320" t="s">
        <v>1900</v>
      </c>
      <c r="E320">
        <v>1940</v>
      </c>
      <c r="F320" t="s">
        <v>1896</v>
      </c>
      <c r="G320">
        <v>2018</v>
      </c>
      <c r="H320" t="s">
        <v>1898</v>
      </c>
      <c r="N320">
        <v>1</v>
      </c>
      <c r="P320" t="s">
        <v>1899</v>
      </c>
      <c r="Q320" t="s">
        <v>1901</v>
      </c>
      <c r="R320" t="s">
        <v>31</v>
      </c>
      <c r="S320" t="s">
        <v>32</v>
      </c>
      <c r="U320" t="s">
        <v>33</v>
      </c>
      <c r="V320" t="s">
        <v>1902</v>
      </c>
    </row>
    <row r="321" spans="1:22" x14ac:dyDescent="0.3">
      <c r="A321" t="s">
        <v>3512</v>
      </c>
      <c r="B321" t="s">
        <v>66</v>
      </c>
      <c r="C321" t="s">
        <v>1903</v>
      </c>
      <c r="D321" t="s">
        <v>1905</v>
      </c>
      <c r="E321">
        <v>250</v>
      </c>
      <c r="F321" t="s">
        <v>42</v>
      </c>
      <c r="G321">
        <v>2017</v>
      </c>
      <c r="H321" t="s">
        <v>44</v>
      </c>
      <c r="I321">
        <v>118</v>
      </c>
      <c r="J321" s="1">
        <v>43654</v>
      </c>
      <c r="L321">
        <v>406</v>
      </c>
      <c r="M321">
        <v>419</v>
      </c>
      <c r="N321">
        <v>3</v>
      </c>
      <c r="O321" t="s">
        <v>1904</v>
      </c>
      <c r="P321" t="s">
        <v>46</v>
      </c>
      <c r="Q321" t="s">
        <v>1906</v>
      </c>
      <c r="R321" t="s">
        <v>31</v>
      </c>
      <c r="S321" t="s">
        <v>49</v>
      </c>
      <c r="U321" t="s">
        <v>33</v>
      </c>
      <c r="V321" t="s">
        <v>1907</v>
      </c>
    </row>
    <row r="322" spans="1:22" x14ac:dyDescent="0.3">
      <c r="A322" t="s">
        <v>3511</v>
      </c>
      <c r="B322" t="s">
        <v>66</v>
      </c>
      <c r="C322" t="s">
        <v>1911</v>
      </c>
      <c r="D322" t="s">
        <v>1914</v>
      </c>
      <c r="E322">
        <v>1849</v>
      </c>
      <c r="F322" t="s">
        <v>1910</v>
      </c>
      <c r="G322">
        <v>2018</v>
      </c>
      <c r="H322" t="s">
        <v>25</v>
      </c>
      <c r="L322">
        <v>338</v>
      </c>
      <c r="M322">
        <v>343</v>
      </c>
      <c r="O322" t="s">
        <v>1912</v>
      </c>
      <c r="P322" t="s">
        <v>1913</v>
      </c>
      <c r="Q322" t="s">
        <v>1915</v>
      </c>
      <c r="R322" t="s">
        <v>31</v>
      </c>
      <c r="S322" t="s">
        <v>32</v>
      </c>
      <c r="U322" t="s">
        <v>33</v>
      </c>
      <c r="V322" t="s">
        <v>1916</v>
      </c>
    </row>
    <row r="323" spans="1:22" x14ac:dyDescent="0.3">
      <c r="A323" t="s">
        <v>3376</v>
      </c>
      <c r="B323" t="s">
        <v>66</v>
      </c>
      <c r="C323" t="s">
        <v>1925</v>
      </c>
      <c r="D323" t="s">
        <v>1929</v>
      </c>
      <c r="E323">
        <v>661</v>
      </c>
      <c r="F323" t="s">
        <v>1924</v>
      </c>
      <c r="G323">
        <v>2016</v>
      </c>
      <c r="H323" t="s">
        <v>1926</v>
      </c>
      <c r="I323">
        <v>34</v>
      </c>
      <c r="J323">
        <v>1</v>
      </c>
      <c r="L323">
        <v>83</v>
      </c>
      <c r="M323">
        <v>100</v>
      </c>
      <c r="N323">
        <v>1</v>
      </c>
      <c r="O323" t="s">
        <v>1927</v>
      </c>
      <c r="P323" t="s">
        <v>1928</v>
      </c>
      <c r="Q323" t="s">
        <v>1930</v>
      </c>
      <c r="R323" t="s">
        <v>31</v>
      </c>
      <c r="S323" t="s">
        <v>49</v>
      </c>
      <c r="U323" t="s">
        <v>33</v>
      </c>
      <c r="V323" t="s">
        <v>1931</v>
      </c>
    </row>
    <row r="324" spans="1:22" x14ac:dyDescent="0.3">
      <c r="A324" t="s">
        <v>3510</v>
      </c>
      <c r="B324" t="s">
        <v>66</v>
      </c>
      <c r="C324" t="s">
        <v>1933</v>
      </c>
      <c r="D324" t="s">
        <v>1936</v>
      </c>
      <c r="E324">
        <v>2160</v>
      </c>
      <c r="F324" t="s">
        <v>1932</v>
      </c>
      <c r="G324">
        <v>2018</v>
      </c>
      <c r="H324" t="s">
        <v>147</v>
      </c>
      <c r="I324">
        <v>35</v>
      </c>
      <c r="J324">
        <v>4</v>
      </c>
      <c r="K324" s="2"/>
      <c r="L324">
        <v>622</v>
      </c>
      <c r="M324">
        <v>632</v>
      </c>
      <c r="N324">
        <v>1</v>
      </c>
      <c r="O324" t="s">
        <v>1934</v>
      </c>
      <c r="P324" t="s">
        <v>1935</v>
      </c>
      <c r="Q324" t="s">
        <v>1937</v>
      </c>
      <c r="R324" t="s">
        <v>31</v>
      </c>
      <c r="S324" t="s">
        <v>49</v>
      </c>
      <c r="T324" t="s">
        <v>76</v>
      </c>
      <c r="U324" t="s">
        <v>68</v>
      </c>
      <c r="V324" t="s">
        <v>1938</v>
      </c>
    </row>
    <row r="325" spans="1:22" x14ac:dyDescent="0.3">
      <c r="A325" t="s">
        <v>3509</v>
      </c>
      <c r="B325" t="s">
        <v>66</v>
      </c>
      <c r="C325" t="s">
        <v>1940</v>
      </c>
      <c r="D325" t="s">
        <v>1943</v>
      </c>
      <c r="E325">
        <v>5615</v>
      </c>
      <c r="F325" t="s">
        <v>1939</v>
      </c>
      <c r="G325">
        <v>2014</v>
      </c>
      <c r="H325" t="s">
        <v>147</v>
      </c>
      <c r="I325">
        <v>31</v>
      </c>
      <c r="J325">
        <v>1</v>
      </c>
      <c r="K325" s="2"/>
      <c r="L325">
        <v>17</v>
      </c>
      <c r="M325">
        <v>29</v>
      </c>
      <c r="N325">
        <v>131</v>
      </c>
      <c r="O325" t="s">
        <v>1941</v>
      </c>
      <c r="P325" t="s">
        <v>1942</v>
      </c>
      <c r="Q325" t="s">
        <v>1944</v>
      </c>
      <c r="R325" t="s">
        <v>31</v>
      </c>
      <c r="S325" t="s">
        <v>49</v>
      </c>
      <c r="U325" t="s">
        <v>68</v>
      </c>
      <c r="V325" t="s">
        <v>1945</v>
      </c>
    </row>
    <row r="326" spans="1:22" x14ac:dyDescent="0.3">
      <c r="A326" t="s">
        <v>3508</v>
      </c>
      <c r="B326" t="s">
        <v>66</v>
      </c>
      <c r="C326" t="s">
        <v>1946</v>
      </c>
      <c r="D326" t="s">
        <v>1949</v>
      </c>
      <c r="E326">
        <v>1926</v>
      </c>
      <c r="F326" t="s">
        <v>139</v>
      </c>
      <c r="G326">
        <v>2018</v>
      </c>
      <c r="H326" t="s">
        <v>1947</v>
      </c>
      <c r="P326" t="s">
        <v>1948</v>
      </c>
      <c r="Q326" t="s">
        <v>1950</v>
      </c>
      <c r="R326" t="s">
        <v>31</v>
      </c>
      <c r="S326" t="s">
        <v>32</v>
      </c>
      <c r="U326" t="s">
        <v>33</v>
      </c>
      <c r="V326" t="s">
        <v>1951</v>
      </c>
    </row>
    <row r="327" spans="1:22" x14ac:dyDescent="0.3">
      <c r="A327" t="s">
        <v>3507</v>
      </c>
      <c r="B327" t="s">
        <v>66</v>
      </c>
      <c r="C327" t="s">
        <v>1952</v>
      </c>
      <c r="D327" t="s">
        <v>1955</v>
      </c>
      <c r="E327">
        <v>491</v>
      </c>
      <c r="F327" t="s">
        <v>139</v>
      </c>
      <c r="G327">
        <v>2016</v>
      </c>
      <c r="H327" t="s">
        <v>25</v>
      </c>
      <c r="I327" t="s">
        <v>1173</v>
      </c>
      <c r="L327">
        <v>155</v>
      </c>
      <c r="M327">
        <v>163</v>
      </c>
      <c r="N327">
        <v>2</v>
      </c>
      <c r="O327" t="s">
        <v>1953</v>
      </c>
      <c r="P327" t="s">
        <v>1954</v>
      </c>
      <c r="Q327" t="s">
        <v>1956</v>
      </c>
      <c r="R327" t="s">
        <v>31</v>
      </c>
      <c r="S327" t="s">
        <v>32</v>
      </c>
      <c r="U327" t="s">
        <v>33</v>
      </c>
      <c r="V327" t="s">
        <v>1957</v>
      </c>
    </row>
    <row r="328" spans="1:22" x14ac:dyDescent="0.3">
      <c r="A328" t="s">
        <v>3377</v>
      </c>
      <c r="B328" t="s">
        <v>66</v>
      </c>
      <c r="C328" t="s">
        <v>1973</v>
      </c>
      <c r="D328" t="s">
        <v>1975</v>
      </c>
      <c r="E328">
        <v>855</v>
      </c>
      <c r="F328" t="s">
        <v>1972</v>
      </c>
      <c r="G328">
        <v>2015</v>
      </c>
      <c r="H328" t="s">
        <v>88</v>
      </c>
      <c r="I328">
        <v>448</v>
      </c>
      <c r="L328">
        <v>303</v>
      </c>
      <c r="M328">
        <v>310</v>
      </c>
      <c r="P328" t="s">
        <v>1974</v>
      </c>
      <c r="Q328" t="s">
        <v>1976</v>
      </c>
      <c r="R328" t="s">
        <v>31</v>
      </c>
      <c r="S328" t="s">
        <v>32</v>
      </c>
      <c r="U328" t="s">
        <v>33</v>
      </c>
      <c r="V328" t="s">
        <v>1977</v>
      </c>
    </row>
    <row r="329" spans="1:22" x14ac:dyDescent="0.3">
      <c r="A329" t="s">
        <v>3429</v>
      </c>
      <c r="B329" t="s">
        <v>66</v>
      </c>
      <c r="C329" t="s">
        <v>1987</v>
      </c>
      <c r="D329" t="s">
        <v>1990</v>
      </c>
      <c r="E329">
        <v>3156</v>
      </c>
      <c r="F329" t="s">
        <v>1986</v>
      </c>
      <c r="G329">
        <v>2017</v>
      </c>
      <c r="H329" t="s">
        <v>420</v>
      </c>
      <c r="I329">
        <v>37</v>
      </c>
      <c r="J329">
        <v>3</v>
      </c>
      <c r="K329" s="2"/>
      <c r="L329">
        <v>150</v>
      </c>
      <c r="M329">
        <v>154</v>
      </c>
      <c r="N329">
        <v>8</v>
      </c>
      <c r="O329" t="s">
        <v>1988</v>
      </c>
      <c r="P329" t="s">
        <v>1989</v>
      </c>
      <c r="Q329" t="s">
        <v>1991</v>
      </c>
      <c r="R329" t="s">
        <v>31</v>
      </c>
      <c r="S329" t="s">
        <v>49</v>
      </c>
      <c r="U329" t="s">
        <v>68</v>
      </c>
      <c r="V329" t="s">
        <v>1992</v>
      </c>
    </row>
    <row r="330" spans="1:22" x14ac:dyDescent="0.3">
      <c r="A330" t="s">
        <v>3378</v>
      </c>
      <c r="B330" t="s">
        <v>66</v>
      </c>
      <c r="C330" t="s">
        <v>1994</v>
      </c>
      <c r="D330" t="s">
        <v>1997</v>
      </c>
      <c r="E330">
        <v>5716</v>
      </c>
      <c r="F330" t="s">
        <v>1993</v>
      </c>
      <c r="G330">
        <v>2014</v>
      </c>
      <c r="H330" t="s">
        <v>915</v>
      </c>
      <c r="I330">
        <v>24</v>
      </c>
      <c r="J330">
        <v>2</v>
      </c>
      <c r="K330" s="2"/>
      <c r="L330">
        <v>163</v>
      </c>
      <c r="M330" t="s">
        <v>1678</v>
      </c>
      <c r="N330">
        <v>14</v>
      </c>
      <c r="O330" t="s">
        <v>1995</v>
      </c>
      <c r="P330" t="s">
        <v>1996</v>
      </c>
      <c r="Q330" t="s">
        <v>1998</v>
      </c>
      <c r="R330" t="s">
        <v>31</v>
      </c>
      <c r="S330" t="s">
        <v>49</v>
      </c>
      <c r="U330" t="s">
        <v>68</v>
      </c>
      <c r="V330" t="s">
        <v>1999</v>
      </c>
    </row>
    <row r="331" spans="1:22" x14ac:dyDescent="0.3">
      <c r="A331" t="s">
        <v>3318</v>
      </c>
      <c r="B331" t="s">
        <v>66</v>
      </c>
      <c r="C331" t="s">
        <v>2048</v>
      </c>
      <c r="D331" t="s">
        <v>2051</v>
      </c>
      <c r="E331">
        <v>188</v>
      </c>
      <c r="F331" t="s">
        <v>2047</v>
      </c>
      <c r="G331">
        <v>2017</v>
      </c>
      <c r="H331" t="s">
        <v>25</v>
      </c>
      <c r="I331" t="s">
        <v>1120</v>
      </c>
      <c r="L331">
        <v>218</v>
      </c>
      <c r="M331">
        <v>227</v>
      </c>
      <c r="N331">
        <v>1</v>
      </c>
      <c r="O331" t="s">
        <v>2049</v>
      </c>
      <c r="P331" t="s">
        <v>2050</v>
      </c>
      <c r="Q331" t="s">
        <v>2052</v>
      </c>
      <c r="R331" t="s">
        <v>31</v>
      </c>
      <c r="S331" t="s">
        <v>32</v>
      </c>
      <c r="U331" t="s">
        <v>33</v>
      </c>
      <c r="V331" t="s">
        <v>2053</v>
      </c>
    </row>
    <row r="332" spans="1:22" x14ac:dyDescent="0.3">
      <c r="A332" t="s">
        <v>3352</v>
      </c>
      <c r="B332" t="s">
        <v>66</v>
      </c>
      <c r="C332" t="s">
        <v>2055</v>
      </c>
      <c r="D332" t="s">
        <v>2059</v>
      </c>
      <c r="E332">
        <v>1677</v>
      </c>
      <c r="F332" t="s">
        <v>2054</v>
      </c>
      <c r="G332">
        <v>2018</v>
      </c>
      <c r="H332" t="s">
        <v>25</v>
      </c>
      <c r="K332" t="s">
        <v>2056</v>
      </c>
      <c r="O332" t="s">
        <v>2057</v>
      </c>
      <c r="P332" t="s">
        <v>2058</v>
      </c>
      <c r="Q332" t="s">
        <v>2060</v>
      </c>
      <c r="R332" t="s">
        <v>31</v>
      </c>
      <c r="S332" t="s">
        <v>32</v>
      </c>
      <c r="U332" t="s">
        <v>33</v>
      </c>
      <c r="V332" t="s">
        <v>2061</v>
      </c>
    </row>
    <row r="333" spans="1:22" x14ac:dyDescent="0.3">
      <c r="A333" t="s">
        <v>3379</v>
      </c>
      <c r="B333" t="s">
        <v>66</v>
      </c>
      <c r="C333" t="s">
        <v>2063</v>
      </c>
      <c r="D333" t="s">
        <v>2065</v>
      </c>
      <c r="E333">
        <v>1007</v>
      </c>
      <c r="F333" t="s">
        <v>2062</v>
      </c>
      <c r="G333">
        <v>2014</v>
      </c>
      <c r="H333" t="s">
        <v>807</v>
      </c>
      <c r="I333">
        <v>10</v>
      </c>
      <c r="J333">
        <v>2</v>
      </c>
      <c r="L333">
        <v>11</v>
      </c>
      <c r="M333">
        <v>22</v>
      </c>
      <c r="N333">
        <v>1</v>
      </c>
      <c r="P333" t="s">
        <v>2064</v>
      </c>
      <c r="Q333" t="s">
        <v>2066</v>
      </c>
      <c r="R333" t="s">
        <v>31</v>
      </c>
      <c r="S333" t="s">
        <v>49</v>
      </c>
      <c r="U333" t="s">
        <v>33</v>
      </c>
      <c r="V333" t="s">
        <v>2067</v>
      </c>
    </row>
    <row r="334" spans="1:22" x14ac:dyDescent="0.3">
      <c r="A334" t="s">
        <v>3380</v>
      </c>
      <c r="B334" t="s">
        <v>66</v>
      </c>
      <c r="C334" t="s">
        <v>2069</v>
      </c>
      <c r="D334" t="s">
        <v>2072</v>
      </c>
      <c r="E334">
        <v>4654</v>
      </c>
      <c r="F334" t="s">
        <v>2068</v>
      </c>
      <c r="G334">
        <v>2015</v>
      </c>
      <c r="H334" t="s">
        <v>346</v>
      </c>
      <c r="I334">
        <v>33</v>
      </c>
      <c r="J334">
        <v>5</v>
      </c>
      <c r="K334" s="2"/>
      <c r="L334">
        <v>631</v>
      </c>
      <c r="M334">
        <v>644</v>
      </c>
      <c r="N334">
        <v>10</v>
      </c>
      <c r="O334" t="s">
        <v>2070</v>
      </c>
      <c r="P334" t="s">
        <v>2071</v>
      </c>
      <c r="Q334" t="s">
        <v>2073</v>
      </c>
      <c r="R334" t="s">
        <v>31</v>
      </c>
      <c r="S334" t="s">
        <v>49</v>
      </c>
      <c r="U334" t="s">
        <v>68</v>
      </c>
      <c r="V334" t="s">
        <v>2074</v>
      </c>
    </row>
    <row r="335" spans="1:22" x14ac:dyDescent="0.3">
      <c r="A335" t="s">
        <v>3381</v>
      </c>
      <c r="B335" t="s">
        <v>66</v>
      </c>
      <c r="C335" t="s">
        <v>2083</v>
      </c>
      <c r="D335" t="s">
        <v>2086</v>
      </c>
      <c r="E335">
        <v>361</v>
      </c>
      <c r="F335" t="s">
        <v>2082</v>
      </c>
      <c r="G335">
        <v>2017</v>
      </c>
      <c r="H335" t="s">
        <v>543</v>
      </c>
      <c r="I335">
        <v>22</v>
      </c>
      <c r="J335">
        <v>1</v>
      </c>
      <c r="L335">
        <v>57</v>
      </c>
      <c r="M335">
        <v>64</v>
      </c>
      <c r="O335" t="s">
        <v>2084</v>
      </c>
      <c r="P335" t="s">
        <v>2085</v>
      </c>
      <c r="R335" t="s">
        <v>31</v>
      </c>
      <c r="S335" t="s">
        <v>49</v>
      </c>
      <c r="U335" t="s">
        <v>33</v>
      </c>
      <c r="V335" t="s">
        <v>2087</v>
      </c>
    </row>
    <row r="336" spans="1:22" x14ac:dyDescent="0.3">
      <c r="A336" t="s">
        <v>3382</v>
      </c>
      <c r="B336" t="s">
        <v>66</v>
      </c>
      <c r="C336" t="s">
        <v>2089</v>
      </c>
      <c r="D336" t="s">
        <v>2092</v>
      </c>
      <c r="E336">
        <v>1509</v>
      </c>
      <c r="F336" t="s">
        <v>2088</v>
      </c>
      <c r="G336">
        <v>2011</v>
      </c>
      <c r="H336" t="s">
        <v>600</v>
      </c>
      <c r="I336">
        <v>34</v>
      </c>
      <c r="J336">
        <v>13</v>
      </c>
      <c r="L336">
        <v>879</v>
      </c>
      <c r="M336">
        <v>888</v>
      </c>
      <c r="N336">
        <v>9</v>
      </c>
      <c r="O336" t="s">
        <v>2090</v>
      </c>
      <c r="P336" t="s">
        <v>2091</v>
      </c>
      <c r="Q336" t="s">
        <v>2093</v>
      </c>
      <c r="R336" t="s">
        <v>31</v>
      </c>
      <c r="S336" t="s">
        <v>49</v>
      </c>
      <c r="U336" t="s">
        <v>33</v>
      </c>
      <c r="V336" t="s">
        <v>2094</v>
      </c>
    </row>
    <row r="337" spans="1:22" x14ac:dyDescent="0.3">
      <c r="A337" t="s">
        <v>3383</v>
      </c>
      <c r="B337" t="s">
        <v>66</v>
      </c>
      <c r="C337" t="s">
        <v>2096</v>
      </c>
      <c r="D337" t="s">
        <v>2100</v>
      </c>
      <c r="E337">
        <v>1784</v>
      </c>
      <c r="F337" t="s">
        <v>2095</v>
      </c>
      <c r="G337">
        <v>2018</v>
      </c>
      <c r="H337" t="s">
        <v>2097</v>
      </c>
      <c r="I337">
        <v>31</v>
      </c>
      <c r="J337">
        <v>3</v>
      </c>
      <c r="L337">
        <v>350</v>
      </c>
      <c r="M337">
        <v>376</v>
      </c>
      <c r="O337" t="s">
        <v>2098</v>
      </c>
      <c r="P337" t="s">
        <v>2099</v>
      </c>
      <c r="Q337" t="s">
        <v>2101</v>
      </c>
      <c r="R337" t="s">
        <v>31</v>
      </c>
      <c r="S337" t="s">
        <v>49</v>
      </c>
      <c r="U337" t="s">
        <v>33</v>
      </c>
      <c r="V337" t="s">
        <v>2102</v>
      </c>
    </row>
    <row r="338" spans="1:22" x14ac:dyDescent="0.3">
      <c r="A338" t="s">
        <v>3384</v>
      </c>
      <c r="B338" t="s">
        <v>66</v>
      </c>
      <c r="C338" t="s">
        <v>2104</v>
      </c>
      <c r="D338" t="s">
        <v>2107</v>
      </c>
      <c r="E338">
        <v>814</v>
      </c>
      <c r="F338" t="s">
        <v>2103</v>
      </c>
      <c r="G338">
        <v>2015</v>
      </c>
      <c r="H338" t="s">
        <v>2105</v>
      </c>
      <c r="N338">
        <v>5</v>
      </c>
      <c r="P338" t="s">
        <v>2106</v>
      </c>
      <c r="Q338" t="s">
        <v>2108</v>
      </c>
      <c r="R338" t="s">
        <v>31</v>
      </c>
      <c r="S338" t="s">
        <v>32</v>
      </c>
      <c r="U338" t="s">
        <v>33</v>
      </c>
      <c r="V338" t="s">
        <v>2109</v>
      </c>
    </row>
    <row r="339" spans="1:22" x14ac:dyDescent="0.3">
      <c r="A339" t="s">
        <v>3385</v>
      </c>
      <c r="B339" t="s">
        <v>66</v>
      </c>
      <c r="C339" t="s">
        <v>2111</v>
      </c>
      <c r="D339" t="s">
        <v>2113</v>
      </c>
      <c r="E339">
        <v>1031</v>
      </c>
      <c r="F339" t="s">
        <v>2110</v>
      </c>
      <c r="G339">
        <v>2014</v>
      </c>
      <c r="H339" t="s">
        <v>228</v>
      </c>
      <c r="I339" t="s">
        <v>264</v>
      </c>
      <c r="L339">
        <v>385</v>
      </c>
      <c r="M339">
        <v>392</v>
      </c>
      <c r="P339" t="s">
        <v>2112</v>
      </c>
      <c r="Q339" t="s">
        <v>2114</v>
      </c>
      <c r="R339" t="s">
        <v>31</v>
      </c>
      <c r="S339" t="s">
        <v>32</v>
      </c>
      <c r="U339" t="s">
        <v>33</v>
      </c>
      <c r="V339" t="s">
        <v>2115</v>
      </c>
    </row>
    <row r="340" spans="1:22" x14ac:dyDescent="0.3">
      <c r="A340" t="s">
        <v>3386</v>
      </c>
      <c r="B340" t="s">
        <v>66</v>
      </c>
      <c r="C340" t="s">
        <v>2117</v>
      </c>
      <c r="D340" t="s">
        <v>2120</v>
      </c>
      <c r="E340">
        <v>811</v>
      </c>
      <c r="F340" t="s">
        <v>2116</v>
      </c>
      <c r="G340">
        <v>2015</v>
      </c>
      <c r="H340" t="s">
        <v>2118</v>
      </c>
      <c r="L340">
        <v>119</v>
      </c>
      <c r="M340">
        <v>126</v>
      </c>
      <c r="P340" t="s">
        <v>2119</v>
      </c>
      <c r="Q340" t="s">
        <v>2121</v>
      </c>
      <c r="R340" t="s">
        <v>31</v>
      </c>
      <c r="S340" t="s">
        <v>32</v>
      </c>
      <c r="U340" t="s">
        <v>33</v>
      </c>
      <c r="V340" t="s">
        <v>2122</v>
      </c>
    </row>
    <row r="341" spans="1:22" x14ac:dyDescent="0.3">
      <c r="A341" t="s">
        <v>3387</v>
      </c>
      <c r="B341" t="s">
        <v>66</v>
      </c>
      <c r="C341" t="s">
        <v>2124</v>
      </c>
      <c r="D341" t="s">
        <v>2127</v>
      </c>
      <c r="E341">
        <v>1086</v>
      </c>
      <c r="F341" t="s">
        <v>2123</v>
      </c>
      <c r="G341">
        <v>2014</v>
      </c>
      <c r="H341" t="s">
        <v>909</v>
      </c>
      <c r="I341">
        <v>9</v>
      </c>
      <c r="J341">
        <v>3</v>
      </c>
      <c r="L341">
        <v>71</v>
      </c>
      <c r="M341">
        <v>89</v>
      </c>
      <c r="N341">
        <v>13</v>
      </c>
      <c r="O341" t="s">
        <v>2125</v>
      </c>
      <c r="P341" t="s">
        <v>2126</v>
      </c>
      <c r="Q341" t="s">
        <v>2128</v>
      </c>
      <c r="R341" t="s">
        <v>31</v>
      </c>
      <c r="S341" t="s">
        <v>49</v>
      </c>
      <c r="T341" t="s">
        <v>130</v>
      </c>
      <c r="U341" t="s">
        <v>33</v>
      </c>
      <c r="V341" t="s">
        <v>2129</v>
      </c>
    </row>
    <row r="342" spans="1:22" x14ac:dyDescent="0.3">
      <c r="A342" t="s">
        <v>3388</v>
      </c>
      <c r="B342" t="s">
        <v>66</v>
      </c>
      <c r="C342" t="s">
        <v>2131</v>
      </c>
      <c r="D342" t="s">
        <v>2134</v>
      </c>
      <c r="E342">
        <v>5715</v>
      </c>
      <c r="F342" t="s">
        <v>2130</v>
      </c>
      <c r="G342">
        <v>2014</v>
      </c>
      <c r="H342" t="s">
        <v>915</v>
      </c>
      <c r="I342">
        <v>24</v>
      </c>
      <c r="J342">
        <v>2</v>
      </c>
      <c r="K342" s="2"/>
      <c r="L342">
        <v>142</v>
      </c>
      <c r="M342" t="s">
        <v>1678</v>
      </c>
      <c r="N342">
        <v>9</v>
      </c>
      <c r="O342" t="s">
        <v>2132</v>
      </c>
      <c r="P342" t="s">
        <v>2133</v>
      </c>
      <c r="Q342" t="s">
        <v>2135</v>
      </c>
      <c r="R342" t="s">
        <v>31</v>
      </c>
      <c r="S342" t="s">
        <v>49</v>
      </c>
      <c r="U342" t="s">
        <v>68</v>
      </c>
      <c r="V342" t="s">
        <v>2136</v>
      </c>
    </row>
    <row r="343" spans="1:22" x14ac:dyDescent="0.3">
      <c r="A343" t="s">
        <v>3347</v>
      </c>
      <c r="B343" t="s">
        <v>66</v>
      </c>
      <c r="C343" t="s">
        <v>2145</v>
      </c>
      <c r="D343" t="s">
        <v>2150</v>
      </c>
      <c r="E343">
        <v>92</v>
      </c>
      <c r="F343" t="s">
        <v>2144</v>
      </c>
      <c r="G343">
        <v>2017</v>
      </c>
      <c r="H343" t="s">
        <v>2146</v>
      </c>
      <c r="K343" t="s">
        <v>2147</v>
      </c>
      <c r="N343">
        <v>1</v>
      </c>
      <c r="O343" t="s">
        <v>2148</v>
      </c>
      <c r="P343" t="s">
        <v>2149</v>
      </c>
      <c r="Q343" t="s">
        <v>2151</v>
      </c>
      <c r="R343" t="s">
        <v>31</v>
      </c>
      <c r="S343" t="s">
        <v>32</v>
      </c>
      <c r="U343" t="s">
        <v>33</v>
      </c>
      <c r="V343" t="s">
        <v>2152</v>
      </c>
    </row>
    <row r="344" spans="1:22" x14ac:dyDescent="0.3">
      <c r="A344" t="s">
        <v>3317</v>
      </c>
      <c r="B344" t="s">
        <v>66</v>
      </c>
      <c r="C344" t="s">
        <v>2154</v>
      </c>
      <c r="D344" t="s">
        <v>2158</v>
      </c>
      <c r="E344">
        <v>177</v>
      </c>
      <c r="F344" t="s">
        <v>2153</v>
      </c>
      <c r="G344">
        <v>2017</v>
      </c>
      <c r="H344" t="s">
        <v>2155</v>
      </c>
      <c r="I344">
        <v>22</v>
      </c>
      <c r="J344">
        <v>4</v>
      </c>
      <c r="N344">
        <v>9</v>
      </c>
      <c r="O344" t="s">
        <v>2156</v>
      </c>
      <c r="P344" t="s">
        <v>2157</v>
      </c>
      <c r="R344" t="s">
        <v>31</v>
      </c>
      <c r="S344" t="s">
        <v>49</v>
      </c>
      <c r="U344" t="s">
        <v>33</v>
      </c>
      <c r="V344" t="s">
        <v>2159</v>
      </c>
    </row>
    <row r="345" spans="1:22" x14ac:dyDescent="0.3">
      <c r="A345" t="s">
        <v>3317</v>
      </c>
      <c r="B345" t="s">
        <v>66</v>
      </c>
      <c r="C345" t="s">
        <v>2161</v>
      </c>
      <c r="D345" t="s">
        <v>2164</v>
      </c>
      <c r="E345">
        <v>4018</v>
      </c>
      <c r="F345" t="s">
        <v>2160</v>
      </c>
      <c r="G345">
        <v>2016</v>
      </c>
      <c r="H345" t="s">
        <v>1167</v>
      </c>
      <c r="I345">
        <v>3</v>
      </c>
      <c r="J345">
        <v>2</v>
      </c>
      <c r="K345" s="2"/>
      <c r="L345">
        <v>66</v>
      </c>
      <c r="M345">
        <v>85</v>
      </c>
      <c r="N345">
        <v>3</v>
      </c>
      <c r="O345" t="s">
        <v>2162</v>
      </c>
      <c r="P345" t="s">
        <v>2163</v>
      </c>
      <c r="Q345" t="s">
        <v>2165</v>
      </c>
      <c r="R345" t="s">
        <v>31</v>
      </c>
      <c r="S345" t="s">
        <v>49</v>
      </c>
      <c r="U345" t="s">
        <v>68</v>
      </c>
      <c r="V345" t="s">
        <v>2166</v>
      </c>
    </row>
    <row r="346" spans="1:22" x14ac:dyDescent="0.3">
      <c r="A346" t="s">
        <v>3389</v>
      </c>
      <c r="B346" t="s">
        <v>66</v>
      </c>
      <c r="C346" t="s">
        <v>2175</v>
      </c>
      <c r="D346" t="s">
        <v>2178</v>
      </c>
      <c r="E346">
        <v>400</v>
      </c>
      <c r="F346" t="s">
        <v>2174</v>
      </c>
      <c r="G346">
        <v>2016</v>
      </c>
      <c r="H346" t="s">
        <v>25</v>
      </c>
      <c r="I346" t="s">
        <v>220</v>
      </c>
      <c r="L346">
        <v>126</v>
      </c>
      <c r="M346">
        <v>134</v>
      </c>
      <c r="N346">
        <v>4</v>
      </c>
      <c r="O346" t="s">
        <v>2176</v>
      </c>
      <c r="P346" t="s">
        <v>2177</v>
      </c>
      <c r="Q346" t="s">
        <v>2179</v>
      </c>
      <c r="R346" t="s">
        <v>31</v>
      </c>
      <c r="S346" t="s">
        <v>32</v>
      </c>
      <c r="U346" t="s">
        <v>33</v>
      </c>
      <c r="V346" t="s">
        <v>2180</v>
      </c>
    </row>
    <row r="347" spans="1:22" x14ac:dyDescent="0.3">
      <c r="A347" t="s">
        <v>3390</v>
      </c>
      <c r="B347" t="s">
        <v>66</v>
      </c>
      <c r="C347" t="s">
        <v>2187</v>
      </c>
      <c r="D347" t="s">
        <v>2191</v>
      </c>
      <c r="E347">
        <v>1074</v>
      </c>
      <c r="F347" t="s">
        <v>2186</v>
      </c>
      <c r="G347">
        <v>2014</v>
      </c>
      <c r="H347" t="s">
        <v>2188</v>
      </c>
      <c r="L347">
        <v>197</v>
      </c>
      <c r="M347">
        <v>201</v>
      </c>
      <c r="N347">
        <v>19</v>
      </c>
      <c r="O347" t="s">
        <v>2189</v>
      </c>
      <c r="P347" t="s">
        <v>2190</v>
      </c>
      <c r="Q347" t="s">
        <v>2192</v>
      </c>
      <c r="R347" t="s">
        <v>31</v>
      </c>
      <c r="S347" t="s">
        <v>32</v>
      </c>
      <c r="U347" t="s">
        <v>33</v>
      </c>
      <c r="V347" t="s">
        <v>2193</v>
      </c>
    </row>
    <row r="348" spans="1:22" x14ac:dyDescent="0.3">
      <c r="A348" t="s">
        <v>3391</v>
      </c>
      <c r="B348" t="s">
        <v>66</v>
      </c>
      <c r="C348" t="s">
        <v>2195</v>
      </c>
      <c r="D348" t="s">
        <v>2198</v>
      </c>
      <c r="E348">
        <v>191</v>
      </c>
      <c r="F348" t="s">
        <v>2194</v>
      </c>
      <c r="G348">
        <v>2017</v>
      </c>
      <c r="H348" t="s">
        <v>25</v>
      </c>
      <c r="I348" t="s">
        <v>1120</v>
      </c>
      <c r="L348">
        <v>594</v>
      </c>
      <c r="M348">
        <v>597</v>
      </c>
      <c r="N348">
        <v>3</v>
      </c>
      <c r="O348" t="s">
        <v>2196</v>
      </c>
      <c r="P348" t="s">
        <v>2197</v>
      </c>
      <c r="Q348" t="s">
        <v>2199</v>
      </c>
      <c r="R348" t="s">
        <v>31</v>
      </c>
      <c r="S348" t="s">
        <v>32</v>
      </c>
      <c r="U348" t="s">
        <v>33</v>
      </c>
      <c r="V348" t="s">
        <v>2200</v>
      </c>
    </row>
    <row r="349" spans="1:22" x14ac:dyDescent="0.3">
      <c r="A349" t="s">
        <v>3392</v>
      </c>
      <c r="B349" t="s">
        <v>66</v>
      </c>
      <c r="C349" t="s">
        <v>2202</v>
      </c>
      <c r="D349" t="s">
        <v>2205</v>
      </c>
      <c r="E349">
        <v>1211</v>
      </c>
      <c r="F349" t="s">
        <v>2201</v>
      </c>
      <c r="G349">
        <v>2013</v>
      </c>
      <c r="H349" t="s">
        <v>25</v>
      </c>
      <c r="L349">
        <v>68</v>
      </c>
      <c r="M349">
        <v>71</v>
      </c>
      <c r="N349">
        <v>4</v>
      </c>
      <c r="O349" t="s">
        <v>2203</v>
      </c>
      <c r="P349" t="s">
        <v>2204</v>
      </c>
      <c r="Q349" t="s">
        <v>2206</v>
      </c>
      <c r="R349" t="s">
        <v>31</v>
      </c>
      <c r="S349" t="s">
        <v>32</v>
      </c>
      <c r="U349" t="s">
        <v>33</v>
      </c>
      <c r="V349" t="s">
        <v>2207</v>
      </c>
    </row>
    <row r="350" spans="1:22" x14ac:dyDescent="0.3">
      <c r="A350" t="s">
        <v>3393</v>
      </c>
      <c r="B350" t="s">
        <v>66</v>
      </c>
      <c r="C350" t="s">
        <v>2209</v>
      </c>
      <c r="D350" t="s">
        <v>2212</v>
      </c>
      <c r="E350">
        <v>4527</v>
      </c>
      <c r="F350" t="s">
        <v>2208</v>
      </c>
      <c r="G350">
        <v>2016</v>
      </c>
      <c r="H350" t="s">
        <v>147</v>
      </c>
      <c r="I350">
        <v>33</v>
      </c>
      <c r="J350">
        <v>1</v>
      </c>
      <c r="K350" s="2"/>
      <c r="L350">
        <v>15</v>
      </c>
      <c r="M350">
        <v>27</v>
      </c>
      <c r="N350">
        <v>43</v>
      </c>
      <c r="O350" t="s">
        <v>2210</v>
      </c>
      <c r="P350" t="s">
        <v>2211</v>
      </c>
      <c r="Q350" t="s">
        <v>2213</v>
      </c>
      <c r="R350" t="s">
        <v>31</v>
      </c>
      <c r="S350" t="s">
        <v>49</v>
      </c>
      <c r="U350" t="s">
        <v>68</v>
      </c>
      <c r="V350" t="s">
        <v>2214</v>
      </c>
    </row>
    <row r="351" spans="1:22" x14ac:dyDescent="0.3">
      <c r="A351" t="s">
        <v>3394</v>
      </c>
      <c r="B351" t="s">
        <v>66</v>
      </c>
      <c r="C351" t="s">
        <v>2216</v>
      </c>
      <c r="D351" t="s">
        <v>2220</v>
      </c>
      <c r="E351">
        <v>2228</v>
      </c>
      <c r="F351" t="s">
        <v>2215</v>
      </c>
      <c r="G351">
        <v>2018</v>
      </c>
      <c r="H351" t="s">
        <v>2217</v>
      </c>
      <c r="I351">
        <v>78</v>
      </c>
      <c r="J351">
        <v>5</v>
      </c>
      <c r="K351" s="2"/>
      <c r="L351">
        <v>727</v>
      </c>
      <c r="M351">
        <v>738</v>
      </c>
      <c r="N351">
        <v>2</v>
      </c>
      <c r="O351" t="s">
        <v>2218</v>
      </c>
      <c r="P351" t="s">
        <v>2219</v>
      </c>
      <c r="R351" t="s">
        <v>31</v>
      </c>
      <c r="S351" t="s">
        <v>49</v>
      </c>
      <c r="U351" t="s">
        <v>68</v>
      </c>
      <c r="V351" t="s">
        <v>2221</v>
      </c>
    </row>
    <row r="352" spans="1:22" x14ac:dyDescent="0.3">
      <c r="A352" t="s">
        <v>3395</v>
      </c>
      <c r="B352" t="s">
        <v>66</v>
      </c>
      <c r="C352" t="s">
        <v>2223</v>
      </c>
      <c r="D352" t="s">
        <v>2226</v>
      </c>
      <c r="E352">
        <v>6464</v>
      </c>
      <c r="F352" t="s">
        <v>2222</v>
      </c>
      <c r="G352">
        <v>2010</v>
      </c>
      <c r="H352" t="s">
        <v>241</v>
      </c>
      <c r="I352">
        <v>20</v>
      </c>
      <c r="J352">
        <v>1</v>
      </c>
      <c r="K352" s="2"/>
      <c r="L352">
        <v>68</v>
      </c>
      <c r="M352">
        <v>90</v>
      </c>
      <c r="N352">
        <v>3</v>
      </c>
      <c r="O352" t="s">
        <v>2224</v>
      </c>
      <c r="P352" t="s">
        <v>2225</v>
      </c>
      <c r="Q352" t="s">
        <v>2227</v>
      </c>
      <c r="R352" t="s">
        <v>31</v>
      </c>
      <c r="S352" t="s">
        <v>49</v>
      </c>
      <c r="U352" t="s">
        <v>68</v>
      </c>
      <c r="V352" t="s">
        <v>2228</v>
      </c>
    </row>
    <row r="353" spans="1:22" x14ac:dyDescent="0.3">
      <c r="A353" t="s">
        <v>3396</v>
      </c>
      <c r="B353" t="s">
        <v>66</v>
      </c>
      <c r="C353" t="s">
        <v>2230</v>
      </c>
      <c r="D353" t="s">
        <v>2234</v>
      </c>
      <c r="E353">
        <v>992</v>
      </c>
      <c r="F353" t="s">
        <v>2229</v>
      </c>
      <c r="G353">
        <v>2014</v>
      </c>
      <c r="H353" t="s">
        <v>2231</v>
      </c>
      <c r="L353">
        <v>625</v>
      </c>
      <c r="M353">
        <v>630</v>
      </c>
      <c r="N353">
        <v>30</v>
      </c>
      <c r="O353" t="s">
        <v>2232</v>
      </c>
      <c r="P353" t="s">
        <v>2233</v>
      </c>
      <c r="Q353" t="s">
        <v>2235</v>
      </c>
      <c r="R353" t="s">
        <v>31</v>
      </c>
      <c r="S353" t="s">
        <v>32</v>
      </c>
      <c r="U353" t="s">
        <v>33</v>
      </c>
      <c r="V353" t="s">
        <v>2236</v>
      </c>
    </row>
    <row r="354" spans="1:22" x14ac:dyDescent="0.3">
      <c r="A354" t="s">
        <v>3397</v>
      </c>
      <c r="B354" t="s">
        <v>66</v>
      </c>
      <c r="C354" t="s">
        <v>2238</v>
      </c>
      <c r="D354" t="s">
        <v>2241</v>
      </c>
      <c r="E354">
        <v>195</v>
      </c>
      <c r="F354" t="s">
        <v>2237</v>
      </c>
      <c r="G354">
        <v>2017</v>
      </c>
      <c r="H354" t="s">
        <v>522</v>
      </c>
      <c r="I354">
        <v>9</v>
      </c>
      <c r="J354">
        <v>1</v>
      </c>
      <c r="L354">
        <v>55</v>
      </c>
      <c r="M354">
        <v>75</v>
      </c>
      <c r="N354">
        <v>6</v>
      </c>
      <c r="O354" t="s">
        <v>2239</v>
      </c>
      <c r="P354" t="s">
        <v>2240</v>
      </c>
      <c r="Q354" t="s">
        <v>2242</v>
      </c>
      <c r="R354" t="s">
        <v>31</v>
      </c>
      <c r="S354" t="s">
        <v>49</v>
      </c>
      <c r="U354" t="s">
        <v>33</v>
      </c>
      <c r="V354" t="s">
        <v>2243</v>
      </c>
    </row>
    <row r="355" spans="1:22" x14ac:dyDescent="0.3">
      <c r="A355" t="s">
        <v>3398</v>
      </c>
      <c r="B355" t="s">
        <v>66</v>
      </c>
      <c r="C355" t="s">
        <v>2245</v>
      </c>
      <c r="D355" t="s">
        <v>2249</v>
      </c>
      <c r="E355">
        <v>1208</v>
      </c>
      <c r="F355" t="s">
        <v>2244</v>
      </c>
      <c r="G355">
        <v>2013</v>
      </c>
      <c r="H355" t="s">
        <v>25</v>
      </c>
      <c r="I355" t="s">
        <v>2246</v>
      </c>
      <c r="L355">
        <v>96</v>
      </c>
      <c r="M355">
        <v>99</v>
      </c>
      <c r="N355">
        <v>3</v>
      </c>
      <c r="O355" t="s">
        <v>2247</v>
      </c>
      <c r="P355" t="s">
        <v>2248</v>
      </c>
      <c r="Q355" t="s">
        <v>2250</v>
      </c>
      <c r="R355" t="s">
        <v>31</v>
      </c>
      <c r="S355" t="s">
        <v>32</v>
      </c>
      <c r="U355" t="s">
        <v>33</v>
      </c>
      <c r="V355" t="s">
        <v>2251</v>
      </c>
    </row>
    <row r="356" spans="1:22" x14ac:dyDescent="0.3">
      <c r="A356" t="s">
        <v>3399</v>
      </c>
      <c r="B356" t="s">
        <v>66</v>
      </c>
      <c r="C356" t="s">
        <v>2253</v>
      </c>
      <c r="D356" t="s">
        <v>2256</v>
      </c>
      <c r="E356">
        <v>2852</v>
      </c>
      <c r="F356" t="s">
        <v>2252</v>
      </c>
      <c r="G356">
        <v>2018</v>
      </c>
      <c r="H356" t="s">
        <v>1908</v>
      </c>
      <c r="I356">
        <v>119</v>
      </c>
      <c r="J356" s="1">
        <v>43467</v>
      </c>
      <c r="K356" s="2"/>
      <c r="L356">
        <v>121</v>
      </c>
      <c r="M356">
        <v>134</v>
      </c>
      <c r="N356">
        <v>0</v>
      </c>
      <c r="O356" t="s">
        <v>2254</v>
      </c>
      <c r="P356" t="s">
        <v>2255</v>
      </c>
      <c r="Q356" t="s">
        <v>2257</v>
      </c>
      <c r="R356" t="s">
        <v>31</v>
      </c>
      <c r="S356" t="s">
        <v>49</v>
      </c>
      <c r="U356" t="s">
        <v>68</v>
      </c>
      <c r="V356" t="s">
        <v>2258</v>
      </c>
    </row>
    <row r="357" spans="1:22" x14ac:dyDescent="0.3">
      <c r="A357" t="s">
        <v>3330</v>
      </c>
      <c r="B357" t="s">
        <v>66</v>
      </c>
      <c r="C357" t="s">
        <v>2260</v>
      </c>
      <c r="D357" t="s">
        <v>2264</v>
      </c>
      <c r="E357">
        <v>421</v>
      </c>
      <c r="F357" t="s">
        <v>2259</v>
      </c>
      <c r="G357">
        <v>2016</v>
      </c>
      <c r="H357" t="s">
        <v>25</v>
      </c>
      <c r="K357" t="s">
        <v>2261</v>
      </c>
      <c r="O357" t="s">
        <v>2262</v>
      </c>
      <c r="P357" t="s">
        <v>2263</v>
      </c>
      <c r="Q357" t="s">
        <v>2265</v>
      </c>
      <c r="R357" t="s">
        <v>31</v>
      </c>
      <c r="S357" t="s">
        <v>32</v>
      </c>
      <c r="U357" t="s">
        <v>33</v>
      </c>
      <c r="V357" t="s">
        <v>2266</v>
      </c>
    </row>
    <row r="358" spans="1:22" x14ac:dyDescent="0.3">
      <c r="A358" t="s">
        <v>3400</v>
      </c>
      <c r="B358" t="s">
        <v>66</v>
      </c>
      <c r="C358" t="s">
        <v>2268</v>
      </c>
      <c r="D358" t="s">
        <v>2271</v>
      </c>
      <c r="E358">
        <v>5346</v>
      </c>
      <c r="F358" t="s">
        <v>2267</v>
      </c>
      <c r="G358">
        <v>2014</v>
      </c>
      <c r="H358" t="s">
        <v>584</v>
      </c>
      <c r="I358">
        <v>6</v>
      </c>
      <c r="J358">
        <v>2</v>
      </c>
      <c r="K358" s="2"/>
      <c r="L358">
        <v>397</v>
      </c>
      <c r="M358">
        <v>413</v>
      </c>
      <c r="N358">
        <v>10</v>
      </c>
      <c r="O358" t="s">
        <v>2269</v>
      </c>
      <c r="P358" t="s">
        <v>2270</v>
      </c>
      <c r="Q358" t="s">
        <v>2272</v>
      </c>
      <c r="R358" t="s">
        <v>31</v>
      </c>
      <c r="S358" t="s">
        <v>49</v>
      </c>
      <c r="T358" t="s">
        <v>76</v>
      </c>
      <c r="U358" t="s">
        <v>68</v>
      </c>
      <c r="V358" t="s">
        <v>2273</v>
      </c>
    </row>
    <row r="359" spans="1:22" x14ac:dyDescent="0.3">
      <c r="A359" t="s">
        <v>3400</v>
      </c>
      <c r="B359" t="s">
        <v>66</v>
      </c>
      <c r="C359" t="s">
        <v>2275</v>
      </c>
      <c r="D359" t="s">
        <v>2278</v>
      </c>
      <c r="E359">
        <v>3929</v>
      </c>
      <c r="F359" t="s">
        <v>2274</v>
      </c>
      <c r="G359">
        <v>2016</v>
      </c>
      <c r="H359" t="s">
        <v>147</v>
      </c>
      <c r="I359">
        <v>33</v>
      </c>
      <c r="J359">
        <v>3</v>
      </c>
      <c r="K359" s="2"/>
      <c r="L359">
        <v>472</v>
      </c>
      <c r="M359">
        <v>480</v>
      </c>
      <c r="N359">
        <v>29</v>
      </c>
      <c r="O359" t="s">
        <v>2276</v>
      </c>
      <c r="P359" t="s">
        <v>2277</v>
      </c>
      <c r="Q359" t="s">
        <v>2279</v>
      </c>
      <c r="R359" t="s">
        <v>31</v>
      </c>
      <c r="S359" t="s">
        <v>49</v>
      </c>
      <c r="T359" t="s">
        <v>1410</v>
      </c>
      <c r="U359" t="s">
        <v>68</v>
      </c>
      <c r="V359" t="s">
        <v>2280</v>
      </c>
    </row>
    <row r="360" spans="1:22" x14ac:dyDescent="0.3">
      <c r="A360" t="s">
        <v>3352</v>
      </c>
      <c r="B360" t="s">
        <v>66</v>
      </c>
      <c r="C360" t="s">
        <v>2287</v>
      </c>
      <c r="D360" t="s">
        <v>2290</v>
      </c>
      <c r="E360">
        <v>263</v>
      </c>
      <c r="F360" t="s">
        <v>42</v>
      </c>
      <c r="G360">
        <v>2017</v>
      </c>
      <c r="H360" t="s">
        <v>44</v>
      </c>
      <c r="I360">
        <v>118</v>
      </c>
      <c r="J360" s="1">
        <v>43591</v>
      </c>
      <c r="L360">
        <v>214</v>
      </c>
      <c r="M360">
        <v>234</v>
      </c>
      <c r="N360">
        <v>5</v>
      </c>
      <c r="O360" t="s">
        <v>2288</v>
      </c>
      <c r="P360" t="s">
        <v>2289</v>
      </c>
      <c r="Q360" t="s">
        <v>2291</v>
      </c>
      <c r="R360" t="s">
        <v>31</v>
      </c>
      <c r="S360" t="s">
        <v>49</v>
      </c>
      <c r="U360" t="s">
        <v>33</v>
      </c>
      <c r="V360" t="s">
        <v>2292</v>
      </c>
    </row>
    <row r="361" spans="1:22" x14ac:dyDescent="0.3">
      <c r="A361" t="s">
        <v>3401</v>
      </c>
      <c r="B361" t="s">
        <v>66</v>
      </c>
      <c r="C361" t="s">
        <v>2303</v>
      </c>
      <c r="D361" t="s">
        <v>2306</v>
      </c>
      <c r="E361">
        <v>1366</v>
      </c>
      <c r="F361" t="s">
        <v>2302</v>
      </c>
      <c r="G361">
        <v>2012</v>
      </c>
      <c r="H361" t="s">
        <v>25</v>
      </c>
      <c r="L361">
        <v>5</v>
      </c>
      <c r="M361">
        <v>12</v>
      </c>
      <c r="N361">
        <v>4</v>
      </c>
      <c r="O361" t="s">
        <v>2304</v>
      </c>
      <c r="P361" t="s">
        <v>2305</v>
      </c>
      <c r="R361" t="s">
        <v>31</v>
      </c>
      <c r="S361" t="s">
        <v>32</v>
      </c>
      <c r="U361" t="s">
        <v>33</v>
      </c>
      <c r="V361" t="s">
        <v>2307</v>
      </c>
    </row>
    <row r="362" spans="1:22" x14ac:dyDescent="0.3">
      <c r="A362" t="s">
        <v>3402</v>
      </c>
      <c r="B362" t="s">
        <v>66</v>
      </c>
      <c r="C362" t="s">
        <v>2309</v>
      </c>
      <c r="D362" t="s">
        <v>2312</v>
      </c>
      <c r="E362">
        <v>1987</v>
      </c>
      <c r="F362" t="s">
        <v>2308</v>
      </c>
      <c r="G362">
        <v>2018</v>
      </c>
      <c r="H362" t="s">
        <v>919</v>
      </c>
      <c r="I362">
        <v>28</v>
      </c>
      <c r="J362">
        <v>1</v>
      </c>
      <c r="L362">
        <v>2</v>
      </c>
      <c r="M362">
        <v>17</v>
      </c>
      <c r="N362">
        <v>2</v>
      </c>
      <c r="O362" t="s">
        <v>2310</v>
      </c>
      <c r="P362" t="s">
        <v>2311</v>
      </c>
      <c r="Q362" t="s">
        <v>2313</v>
      </c>
      <c r="R362" t="s">
        <v>31</v>
      </c>
      <c r="S362" t="s">
        <v>49</v>
      </c>
      <c r="U362" t="s">
        <v>33</v>
      </c>
      <c r="V362" t="s">
        <v>2314</v>
      </c>
    </row>
    <row r="363" spans="1:22" x14ac:dyDescent="0.3">
      <c r="A363" t="s">
        <v>3403</v>
      </c>
      <c r="B363" t="s">
        <v>66</v>
      </c>
      <c r="C363" t="s">
        <v>2316</v>
      </c>
      <c r="D363" t="s">
        <v>2319</v>
      </c>
      <c r="E363">
        <v>6507</v>
      </c>
      <c r="F363" t="s">
        <v>2315</v>
      </c>
      <c r="G363">
        <v>2009</v>
      </c>
      <c r="H363" t="s">
        <v>420</v>
      </c>
      <c r="I363">
        <v>29</v>
      </c>
      <c r="J363">
        <v>5</v>
      </c>
      <c r="K363" s="2"/>
      <c r="L363">
        <v>333</v>
      </c>
      <c r="M363">
        <v>341</v>
      </c>
      <c r="N363">
        <v>16</v>
      </c>
      <c r="O363" t="s">
        <v>2317</v>
      </c>
      <c r="P363" t="s">
        <v>2318</v>
      </c>
      <c r="Q363" t="s">
        <v>2320</v>
      </c>
      <c r="R363" t="s">
        <v>31</v>
      </c>
      <c r="S363" t="s">
        <v>49</v>
      </c>
      <c r="U363" t="s">
        <v>68</v>
      </c>
      <c r="V363" t="s">
        <v>2321</v>
      </c>
    </row>
    <row r="364" spans="1:22" x14ac:dyDescent="0.3">
      <c r="A364" t="s">
        <v>3404</v>
      </c>
      <c r="B364" t="s">
        <v>66</v>
      </c>
      <c r="C364" t="s">
        <v>2323</v>
      </c>
      <c r="D364" t="s">
        <v>2326</v>
      </c>
      <c r="E364">
        <v>319</v>
      </c>
      <c r="F364" t="s">
        <v>2322</v>
      </c>
      <c r="G364">
        <v>2017</v>
      </c>
      <c r="H364" t="s">
        <v>2324</v>
      </c>
      <c r="L364">
        <v>235</v>
      </c>
      <c r="M364">
        <v>241</v>
      </c>
      <c r="P364" t="s">
        <v>2325</v>
      </c>
      <c r="Q364" t="s">
        <v>2327</v>
      </c>
      <c r="R364" t="s">
        <v>31</v>
      </c>
      <c r="S364" t="s">
        <v>32</v>
      </c>
      <c r="U364" t="s">
        <v>33</v>
      </c>
      <c r="V364" t="s">
        <v>2328</v>
      </c>
    </row>
    <row r="365" spans="1:22" x14ac:dyDescent="0.3">
      <c r="A365" t="s">
        <v>3405</v>
      </c>
      <c r="B365" t="s">
        <v>66</v>
      </c>
      <c r="C365" t="s">
        <v>2330</v>
      </c>
      <c r="D365" t="s">
        <v>2333</v>
      </c>
      <c r="E365">
        <v>653</v>
      </c>
      <c r="F365" t="s">
        <v>2329</v>
      </c>
      <c r="G365">
        <v>2016</v>
      </c>
      <c r="H365" t="s">
        <v>88</v>
      </c>
      <c r="I365">
        <v>482</v>
      </c>
      <c r="L365">
        <v>113</v>
      </c>
      <c r="M365">
        <v>117</v>
      </c>
      <c r="O365" t="s">
        <v>2331</v>
      </c>
      <c r="P365" t="s">
        <v>2332</v>
      </c>
      <c r="Q365" t="s">
        <v>2334</v>
      </c>
      <c r="R365" t="s">
        <v>31</v>
      </c>
      <c r="S365" t="s">
        <v>32</v>
      </c>
      <c r="U365" t="s">
        <v>33</v>
      </c>
      <c r="V365" t="s">
        <v>2335</v>
      </c>
    </row>
    <row r="366" spans="1:22" x14ac:dyDescent="0.3">
      <c r="A366" t="s">
        <v>3406</v>
      </c>
      <c r="B366" t="s">
        <v>66</v>
      </c>
      <c r="C366" t="s">
        <v>2337</v>
      </c>
      <c r="D366" t="s">
        <v>2341</v>
      </c>
      <c r="E366">
        <v>108</v>
      </c>
      <c r="F366" t="s">
        <v>2336</v>
      </c>
      <c r="G366">
        <v>2017</v>
      </c>
      <c r="H366" t="s">
        <v>25</v>
      </c>
      <c r="I366" t="s">
        <v>2338</v>
      </c>
      <c r="L366">
        <v>90</v>
      </c>
      <c r="M366">
        <v>97</v>
      </c>
      <c r="O366" t="s">
        <v>2339</v>
      </c>
      <c r="P366" t="s">
        <v>2340</v>
      </c>
      <c r="Q366" t="s">
        <v>2342</v>
      </c>
      <c r="R366" t="s">
        <v>31</v>
      </c>
      <c r="S366" t="s">
        <v>32</v>
      </c>
      <c r="U366" t="s">
        <v>33</v>
      </c>
      <c r="V366" t="s">
        <v>2343</v>
      </c>
    </row>
    <row r="367" spans="1:22" x14ac:dyDescent="0.3">
      <c r="A367" t="s">
        <v>3407</v>
      </c>
      <c r="B367" t="s">
        <v>66</v>
      </c>
      <c r="C367" t="s">
        <v>2345</v>
      </c>
      <c r="D367" t="s">
        <v>2348</v>
      </c>
      <c r="E367">
        <v>2124</v>
      </c>
      <c r="F367" t="s">
        <v>2344</v>
      </c>
      <c r="G367">
        <v>2018</v>
      </c>
      <c r="H367" t="s">
        <v>378</v>
      </c>
      <c r="I367">
        <v>9</v>
      </c>
      <c r="J367">
        <v>11</v>
      </c>
      <c r="K367" s="2">
        <v>287</v>
      </c>
      <c r="N367">
        <v>0</v>
      </c>
      <c r="O367" t="s">
        <v>2346</v>
      </c>
      <c r="P367" t="s">
        <v>2347</v>
      </c>
      <c r="Q367" t="s">
        <v>2349</v>
      </c>
      <c r="R367" t="s">
        <v>31</v>
      </c>
      <c r="S367" t="s">
        <v>49</v>
      </c>
      <c r="T367" t="s">
        <v>76</v>
      </c>
      <c r="U367" t="s">
        <v>68</v>
      </c>
      <c r="V367" t="s">
        <v>2350</v>
      </c>
    </row>
    <row r="368" spans="1:22" x14ac:dyDescent="0.3">
      <c r="A368" t="s">
        <v>3408</v>
      </c>
      <c r="B368" t="s">
        <v>66</v>
      </c>
      <c r="C368" t="s">
        <v>2352</v>
      </c>
      <c r="D368" t="s">
        <v>2355</v>
      </c>
      <c r="E368">
        <v>385</v>
      </c>
      <c r="F368" t="s">
        <v>2351</v>
      </c>
      <c r="G368">
        <v>2016</v>
      </c>
      <c r="H368" t="s">
        <v>25</v>
      </c>
      <c r="L368">
        <v>171</v>
      </c>
      <c r="M368">
        <v>177</v>
      </c>
      <c r="O368" t="s">
        <v>2353</v>
      </c>
      <c r="P368" t="s">
        <v>2354</v>
      </c>
      <c r="Q368" t="s">
        <v>2356</v>
      </c>
      <c r="R368" t="s">
        <v>31</v>
      </c>
      <c r="S368" t="s">
        <v>32</v>
      </c>
      <c r="U368" t="s">
        <v>33</v>
      </c>
      <c r="V368" t="s">
        <v>2357</v>
      </c>
    </row>
    <row r="369" spans="1:22" x14ac:dyDescent="0.3">
      <c r="A369" t="s">
        <v>3409</v>
      </c>
      <c r="B369" t="s">
        <v>66</v>
      </c>
      <c r="C369" t="s">
        <v>2359</v>
      </c>
      <c r="D369" t="s">
        <v>2363</v>
      </c>
      <c r="E369">
        <v>402</v>
      </c>
      <c r="F369" t="s">
        <v>2358</v>
      </c>
      <c r="G369">
        <v>2016</v>
      </c>
      <c r="H369" t="s">
        <v>25</v>
      </c>
      <c r="K369" t="s">
        <v>2360</v>
      </c>
      <c r="O369" t="s">
        <v>2361</v>
      </c>
      <c r="P369" t="s">
        <v>2362</v>
      </c>
      <c r="Q369" t="s">
        <v>2364</v>
      </c>
      <c r="R369" t="s">
        <v>31</v>
      </c>
      <c r="S369" t="s">
        <v>32</v>
      </c>
      <c r="U369" t="s">
        <v>33</v>
      </c>
      <c r="V369" t="s">
        <v>2365</v>
      </c>
    </row>
    <row r="370" spans="1:22" x14ac:dyDescent="0.3">
      <c r="A370" t="s">
        <v>3410</v>
      </c>
      <c r="B370" t="s">
        <v>66</v>
      </c>
      <c r="C370" t="s">
        <v>2367</v>
      </c>
      <c r="D370" t="s">
        <v>2370</v>
      </c>
      <c r="E370">
        <v>488</v>
      </c>
      <c r="F370" t="s">
        <v>2366</v>
      </c>
      <c r="G370">
        <v>2016</v>
      </c>
      <c r="H370" t="s">
        <v>25</v>
      </c>
      <c r="I370" t="s">
        <v>1173</v>
      </c>
      <c r="L370">
        <v>97</v>
      </c>
      <c r="M370">
        <v>103</v>
      </c>
      <c r="N370">
        <v>4</v>
      </c>
      <c r="O370" t="s">
        <v>2368</v>
      </c>
      <c r="P370" t="s">
        <v>2369</v>
      </c>
      <c r="Q370" t="s">
        <v>2371</v>
      </c>
      <c r="R370" t="s">
        <v>31</v>
      </c>
      <c r="S370" t="s">
        <v>32</v>
      </c>
      <c r="U370" t="s">
        <v>33</v>
      </c>
      <c r="V370" t="s">
        <v>2372</v>
      </c>
    </row>
    <row r="371" spans="1:22" x14ac:dyDescent="0.3">
      <c r="A371" t="s">
        <v>3411</v>
      </c>
      <c r="B371" t="s">
        <v>66</v>
      </c>
      <c r="C371" t="s">
        <v>2381</v>
      </c>
      <c r="D371" t="s">
        <v>2386</v>
      </c>
      <c r="E371">
        <v>1148</v>
      </c>
      <c r="F371" t="s">
        <v>2380</v>
      </c>
      <c r="G371">
        <v>2014</v>
      </c>
      <c r="H371" t="s">
        <v>141</v>
      </c>
      <c r="I371">
        <v>31</v>
      </c>
      <c r="J371" t="s">
        <v>1760</v>
      </c>
      <c r="L371" t="s">
        <v>2382</v>
      </c>
      <c r="M371" t="s">
        <v>2383</v>
      </c>
      <c r="N371">
        <v>24</v>
      </c>
      <c r="O371" t="s">
        <v>2384</v>
      </c>
      <c r="P371" t="s">
        <v>2385</v>
      </c>
      <c r="Q371" t="s">
        <v>2387</v>
      </c>
      <c r="R371" t="s">
        <v>31</v>
      </c>
      <c r="S371" t="s">
        <v>49</v>
      </c>
      <c r="U371" t="s">
        <v>33</v>
      </c>
      <c r="V371" t="s">
        <v>2388</v>
      </c>
    </row>
    <row r="372" spans="1:22" x14ac:dyDescent="0.3">
      <c r="A372" t="s">
        <v>3412</v>
      </c>
      <c r="B372" t="s">
        <v>66</v>
      </c>
      <c r="C372" t="s">
        <v>2390</v>
      </c>
      <c r="D372" t="s">
        <v>2393</v>
      </c>
      <c r="E372">
        <v>1080</v>
      </c>
      <c r="F372" t="s">
        <v>2389</v>
      </c>
      <c r="G372">
        <v>2014</v>
      </c>
      <c r="H372" t="s">
        <v>909</v>
      </c>
      <c r="I372">
        <v>9</v>
      </c>
      <c r="J372">
        <v>3</v>
      </c>
      <c r="L372">
        <v>32</v>
      </c>
      <c r="M372">
        <v>44</v>
      </c>
      <c r="N372">
        <v>26</v>
      </c>
      <c r="O372" t="s">
        <v>2391</v>
      </c>
      <c r="P372" t="s">
        <v>2392</v>
      </c>
      <c r="Q372" t="s">
        <v>2394</v>
      </c>
      <c r="R372" t="s">
        <v>31</v>
      </c>
      <c r="S372" t="s">
        <v>49</v>
      </c>
      <c r="T372" t="s">
        <v>130</v>
      </c>
      <c r="U372" t="s">
        <v>33</v>
      </c>
      <c r="V372" t="s">
        <v>2395</v>
      </c>
    </row>
    <row r="373" spans="1:22" x14ac:dyDescent="0.3">
      <c r="A373" t="s">
        <v>3413</v>
      </c>
      <c r="B373" t="s">
        <v>66</v>
      </c>
      <c r="C373" t="s">
        <v>2397</v>
      </c>
      <c r="D373" t="s">
        <v>2400</v>
      </c>
      <c r="E373">
        <v>1355</v>
      </c>
      <c r="F373" t="s">
        <v>2396</v>
      </c>
      <c r="G373">
        <v>2012</v>
      </c>
      <c r="H373" t="s">
        <v>25</v>
      </c>
      <c r="L373">
        <v>1532</v>
      </c>
      <c r="M373">
        <v>1536</v>
      </c>
      <c r="N373">
        <v>13</v>
      </c>
      <c r="O373" t="s">
        <v>2398</v>
      </c>
      <c r="P373" t="s">
        <v>2399</v>
      </c>
      <c r="Q373" t="s">
        <v>2401</v>
      </c>
      <c r="R373" t="s">
        <v>31</v>
      </c>
      <c r="S373" t="s">
        <v>32</v>
      </c>
      <c r="U373" t="s">
        <v>33</v>
      </c>
      <c r="V373" t="s">
        <v>2402</v>
      </c>
    </row>
    <row r="374" spans="1:22" x14ac:dyDescent="0.3">
      <c r="A374" t="s">
        <v>3317</v>
      </c>
      <c r="B374" t="s">
        <v>66</v>
      </c>
      <c r="C374" t="s">
        <v>2404</v>
      </c>
      <c r="D374" t="s">
        <v>2407</v>
      </c>
      <c r="E374">
        <v>1330</v>
      </c>
      <c r="F374" t="s">
        <v>2403</v>
      </c>
      <c r="G374">
        <v>2013</v>
      </c>
      <c r="H374" t="s">
        <v>2405</v>
      </c>
      <c r="N374">
        <v>16</v>
      </c>
      <c r="P374" t="s">
        <v>2406</v>
      </c>
      <c r="Q374" t="s">
        <v>2408</v>
      </c>
      <c r="R374" t="s">
        <v>31</v>
      </c>
      <c r="S374" t="s">
        <v>32</v>
      </c>
      <c r="U374" t="s">
        <v>33</v>
      </c>
      <c r="V374" t="s">
        <v>2409</v>
      </c>
    </row>
    <row r="375" spans="1:22" x14ac:dyDescent="0.3">
      <c r="A375" t="s">
        <v>3414</v>
      </c>
      <c r="B375" t="s">
        <v>66</v>
      </c>
      <c r="C375" t="s">
        <v>2411</v>
      </c>
      <c r="D375" t="s">
        <v>2414</v>
      </c>
      <c r="E375">
        <v>227</v>
      </c>
      <c r="F375" t="s">
        <v>2410</v>
      </c>
      <c r="G375">
        <v>2017</v>
      </c>
      <c r="H375" t="s">
        <v>543</v>
      </c>
      <c r="I375">
        <v>22</v>
      </c>
      <c r="J375">
        <v>4</v>
      </c>
      <c r="L375">
        <v>233</v>
      </c>
      <c r="M375">
        <v>250</v>
      </c>
      <c r="O375" t="s">
        <v>2412</v>
      </c>
      <c r="P375" t="s">
        <v>2413</v>
      </c>
      <c r="Q375" t="s">
        <v>2415</v>
      </c>
      <c r="R375" t="s">
        <v>31</v>
      </c>
      <c r="S375" t="s">
        <v>49</v>
      </c>
      <c r="U375" t="s">
        <v>33</v>
      </c>
      <c r="V375" t="s">
        <v>2416</v>
      </c>
    </row>
    <row r="376" spans="1:22" x14ac:dyDescent="0.3">
      <c r="A376" t="s">
        <v>3415</v>
      </c>
      <c r="B376" t="s">
        <v>66</v>
      </c>
      <c r="C376" t="s">
        <v>2418</v>
      </c>
      <c r="D376" t="s">
        <v>2422</v>
      </c>
      <c r="E376">
        <v>423</v>
      </c>
      <c r="F376" t="s">
        <v>2417</v>
      </c>
      <c r="G376">
        <v>2016</v>
      </c>
      <c r="H376" t="s">
        <v>2419</v>
      </c>
      <c r="I376">
        <v>18</v>
      </c>
      <c r="J376">
        <v>9</v>
      </c>
      <c r="L376">
        <v>1335</v>
      </c>
      <c r="M376">
        <v>1364</v>
      </c>
      <c r="N376">
        <v>19</v>
      </c>
      <c r="O376" t="s">
        <v>2420</v>
      </c>
      <c r="P376" t="s">
        <v>2421</v>
      </c>
      <c r="Q376" t="s">
        <v>2423</v>
      </c>
      <c r="R376" t="s">
        <v>31</v>
      </c>
      <c r="S376" t="s">
        <v>49</v>
      </c>
      <c r="U376" t="s">
        <v>33</v>
      </c>
      <c r="V376" t="s">
        <v>2424</v>
      </c>
    </row>
    <row r="377" spans="1:22" x14ac:dyDescent="0.3">
      <c r="A377" t="s">
        <v>3416</v>
      </c>
      <c r="B377" t="s">
        <v>66</v>
      </c>
      <c r="C377" t="s">
        <v>2426</v>
      </c>
      <c r="D377" t="s">
        <v>2429</v>
      </c>
      <c r="E377">
        <v>758</v>
      </c>
      <c r="F377" t="s">
        <v>2425</v>
      </c>
      <c r="G377">
        <v>2015</v>
      </c>
      <c r="H377" t="s">
        <v>642</v>
      </c>
      <c r="I377">
        <v>4</v>
      </c>
      <c r="J377">
        <v>3</v>
      </c>
      <c r="L377">
        <v>1729</v>
      </c>
      <c r="M377">
        <v>1749</v>
      </c>
      <c r="N377">
        <v>3</v>
      </c>
      <c r="O377" t="s">
        <v>2427</v>
      </c>
      <c r="P377" t="s">
        <v>2428</v>
      </c>
      <c r="Q377" t="s">
        <v>2430</v>
      </c>
      <c r="R377" t="s">
        <v>31</v>
      </c>
      <c r="S377" t="s">
        <v>49</v>
      </c>
      <c r="T377" t="s">
        <v>130</v>
      </c>
      <c r="U377" t="s">
        <v>33</v>
      </c>
      <c r="V377" t="s">
        <v>2431</v>
      </c>
    </row>
    <row r="378" spans="1:22" x14ac:dyDescent="0.3">
      <c r="A378" t="s">
        <v>3417</v>
      </c>
      <c r="B378" t="s">
        <v>66</v>
      </c>
      <c r="C378" t="s">
        <v>2438</v>
      </c>
      <c r="D378" t="s">
        <v>2441</v>
      </c>
      <c r="E378">
        <v>4019</v>
      </c>
      <c r="F378" t="s">
        <v>2437</v>
      </c>
      <c r="G378">
        <v>2016</v>
      </c>
      <c r="H378" t="s">
        <v>147</v>
      </c>
      <c r="I378">
        <v>33</v>
      </c>
      <c r="J378">
        <v>2</v>
      </c>
      <c r="K378" s="2"/>
      <c r="L378">
        <v>305</v>
      </c>
      <c r="M378">
        <v>312</v>
      </c>
      <c r="N378">
        <v>9</v>
      </c>
      <c r="O378" t="s">
        <v>2439</v>
      </c>
      <c r="P378" t="s">
        <v>2440</v>
      </c>
      <c r="Q378" t="s">
        <v>2442</v>
      </c>
      <c r="R378" t="s">
        <v>31</v>
      </c>
      <c r="S378" t="s">
        <v>49</v>
      </c>
      <c r="U378" t="s">
        <v>68</v>
      </c>
      <c r="V378" t="s">
        <v>2443</v>
      </c>
    </row>
    <row r="379" spans="1:22" x14ac:dyDescent="0.3">
      <c r="A379" t="s">
        <v>3418</v>
      </c>
      <c r="B379" t="s">
        <v>66</v>
      </c>
      <c r="C379" t="s">
        <v>2459</v>
      </c>
      <c r="D379" t="s">
        <v>2462</v>
      </c>
      <c r="E379">
        <v>398</v>
      </c>
      <c r="F379" t="s">
        <v>2458</v>
      </c>
      <c r="G379">
        <v>2016</v>
      </c>
      <c r="H379" t="s">
        <v>25</v>
      </c>
      <c r="I379" t="s">
        <v>220</v>
      </c>
      <c r="L379">
        <v>120</v>
      </c>
      <c r="M379">
        <v>125</v>
      </c>
      <c r="N379">
        <v>2</v>
      </c>
      <c r="O379" t="s">
        <v>2460</v>
      </c>
      <c r="P379" t="s">
        <v>2461</v>
      </c>
      <c r="Q379" t="s">
        <v>2463</v>
      </c>
      <c r="R379" t="s">
        <v>31</v>
      </c>
      <c r="S379" t="s">
        <v>32</v>
      </c>
      <c r="U379" t="s">
        <v>33</v>
      </c>
      <c r="V379" t="s">
        <v>2464</v>
      </c>
    </row>
    <row r="380" spans="1:22" x14ac:dyDescent="0.3">
      <c r="A380" t="s">
        <v>3419</v>
      </c>
      <c r="B380" t="s">
        <v>66</v>
      </c>
      <c r="C380" t="s">
        <v>2466</v>
      </c>
      <c r="D380" t="s">
        <v>2470</v>
      </c>
      <c r="E380">
        <v>931</v>
      </c>
      <c r="F380" t="s">
        <v>2465</v>
      </c>
      <c r="G380">
        <v>2015</v>
      </c>
      <c r="H380" t="s">
        <v>25</v>
      </c>
      <c r="I380" t="s">
        <v>2467</v>
      </c>
      <c r="L380">
        <v>248</v>
      </c>
      <c r="M380">
        <v>252</v>
      </c>
      <c r="N380">
        <v>2</v>
      </c>
      <c r="O380" t="s">
        <v>2468</v>
      </c>
      <c r="P380" t="s">
        <v>2469</v>
      </c>
      <c r="Q380" t="s">
        <v>2471</v>
      </c>
      <c r="R380" t="s">
        <v>31</v>
      </c>
      <c r="S380" t="s">
        <v>32</v>
      </c>
      <c r="U380" t="s">
        <v>33</v>
      </c>
      <c r="V380" t="s">
        <v>2472</v>
      </c>
    </row>
    <row r="381" spans="1:22" x14ac:dyDescent="0.3">
      <c r="A381" t="s">
        <v>3420</v>
      </c>
      <c r="B381" t="s">
        <v>66</v>
      </c>
      <c r="C381" t="s">
        <v>2474</v>
      </c>
      <c r="D381" t="s">
        <v>2477</v>
      </c>
      <c r="E381">
        <v>3913</v>
      </c>
      <c r="F381" t="s">
        <v>2473</v>
      </c>
      <c r="G381">
        <v>2016</v>
      </c>
      <c r="H381" t="s">
        <v>581</v>
      </c>
      <c r="I381">
        <v>18</v>
      </c>
      <c r="J381">
        <v>4</v>
      </c>
      <c r="K381" s="2"/>
      <c r="L381">
        <v>679</v>
      </c>
      <c r="M381">
        <v>691</v>
      </c>
      <c r="N381">
        <v>2</v>
      </c>
      <c r="O381" t="s">
        <v>2475</v>
      </c>
      <c r="P381" t="s">
        <v>2476</v>
      </c>
      <c r="Q381" t="s">
        <v>2478</v>
      </c>
      <c r="R381" t="s">
        <v>31</v>
      </c>
      <c r="S381" t="s">
        <v>49</v>
      </c>
      <c r="U381" t="s">
        <v>68</v>
      </c>
      <c r="V381" t="s">
        <v>2479</v>
      </c>
    </row>
    <row r="382" spans="1:22" x14ac:dyDescent="0.3">
      <c r="A382" t="s">
        <v>3421</v>
      </c>
      <c r="B382" t="s">
        <v>66</v>
      </c>
      <c r="C382" t="s">
        <v>2481</v>
      </c>
      <c r="D382" t="s">
        <v>2483</v>
      </c>
      <c r="E382">
        <v>1405</v>
      </c>
      <c r="F382" t="s">
        <v>2480</v>
      </c>
      <c r="G382">
        <v>2012</v>
      </c>
      <c r="H382" t="s">
        <v>25</v>
      </c>
      <c r="L382">
        <v>181</v>
      </c>
      <c r="M382">
        <v>184</v>
      </c>
      <c r="N382">
        <v>2</v>
      </c>
      <c r="P382" t="s">
        <v>2482</v>
      </c>
      <c r="Q382" t="s">
        <v>2484</v>
      </c>
      <c r="R382" t="s">
        <v>31</v>
      </c>
      <c r="S382" t="s">
        <v>32</v>
      </c>
      <c r="U382" t="s">
        <v>33</v>
      </c>
      <c r="V382" t="s">
        <v>2485</v>
      </c>
    </row>
    <row r="383" spans="1:22" x14ac:dyDescent="0.3">
      <c r="A383" t="s">
        <v>3422</v>
      </c>
      <c r="B383" t="s">
        <v>66</v>
      </c>
      <c r="C383" t="s">
        <v>2487</v>
      </c>
      <c r="D383" t="s">
        <v>2490</v>
      </c>
      <c r="E383">
        <v>2073</v>
      </c>
      <c r="F383" t="s">
        <v>2486</v>
      </c>
      <c r="G383">
        <v>2018</v>
      </c>
      <c r="H383" t="s">
        <v>378</v>
      </c>
      <c r="I383">
        <v>9</v>
      </c>
      <c r="J383">
        <v>12</v>
      </c>
      <c r="K383" s="2">
        <v>297</v>
      </c>
      <c r="N383">
        <v>1</v>
      </c>
      <c r="O383" t="s">
        <v>2488</v>
      </c>
      <c r="P383" t="s">
        <v>2489</v>
      </c>
      <c r="Q383" t="s">
        <v>2491</v>
      </c>
      <c r="R383" t="s">
        <v>31</v>
      </c>
      <c r="S383" t="s">
        <v>49</v>
      </c>
      <c r="T383" t="s">
        <v>589</v>
      </c>
      <c r="U383" t="s">
        <v>68</v>
      </c>
      <c r="V383" t="s">
        <v>2492</v>
      </c>
    </row>
    <row r="384" spans="1:22" x14ac:dyDescent="0.3">
      <c r="A384" t="s">
        <v>3423</v>
      </c>
      <c r="B384" t="s">
        <v>66</v>
      </c>
      <c r="C384" t="s">
        <v>2494</v>
      </c>
      <c r="D384" t="s">
        <v>2497</v>
      </c>
      <c r="E384">
        <v>5852</v>
      </c>
      <c r="F384" t="s">
        <v>2493</v>
      </c>
      <c r="G384">
        <v>2013</v>
      </c>
      <c r="H384" t="s">
        <v>110</v>
      </c>
      <c r="I384">
        <v>64</v>
      </c>
      <c r="J384">
        <v>2</v>
      </c>
      <c r="K384" s="2"/>
      <c r="L384">
        <v>416</v>
      </c>
      <c r="M384">
        <v>427</v>
      </c>
      <c r="N384">
        <v>5</v>
      </c>
      <c r="O384" t="s">
        <v>2495</v>
      </c>
      <c r="P384" t="s">
        <v>2496</v>
      </c>
      <c r="Q384" t="s">
        <v>2498</v>
      </c>
      <c r="R384" t="s">
        <v>31</v>
      </c>
      <c r="S384" t="s">
        <v>49</v>
      </c>
      <c r="U384" t="s">
        <v>68</v>
      </c>
      <c r="V384" t="s">
        <v>2499</v>
      </c>
    </row>
    <row r="385" spans="1:22" x14ac:dyDescent="0.3">
      <c r="A385" t="s">
        <v>3424</v>
      </c>
      <c r="B385" t="s">
        <v>66</v>
      </c>
      <c r="C385" t="s">
        <v>2501</v>
      </c>
      <c r="D385" t="s">
        <v>2504</v>
      </c>
      <c r="E385">
        <v>4050</v>
      </c>
      <c r="F385" t="s">
        <v>2500</v>
      </c>
      <c r="G385">
        <v>2016</v>
      </c>
      <c r="H385" t="s">
        <v>179</v>
      </c>
      <c r="I385">
        <v>5</v>
      </c>
      <c r="J385">
        <v>3</v>
      </c>
      <c r="K385" s="2">
        <v>38</v>
      </c>
      <c r="N385">
        <v>3</v>
      </c>
      <c r="O385" t="s">
        <v>2502</v>
      </c>
      <c r="P385" t="s">
        <v>2503</v>
      </c>
      <c r="Q385" t="s">
        <v>2505</v>
      </c>
      <c r="R385" t="s">
        <v>31</v>
      </c>
      <c r="S385" t="s">
        <v>49</v>
      </c>
      <c r="T385" t="s">
        <v>76</v>
      </c>
      <c r="U385" t="s">
        <v>68</v>
      </c>
      <c r="V385" t="s">
        <v>2506</v>
      </c>
    </row>
    <row r="386" spans="1:22" x14ac:dyDescent="0.3">
      <c r="A386" t="s">
        <v>3352</v>
      </c>
      <c r="B386" t="s">
        <v>66</v>
      </c>
      <c r="C386" t="s">
        <v>2515</v>
      </c>
      <c r="D386" t="s">
        <v>2519</v>
      </c>
      <c r="E386">
        <v>1817</v>
      </c>
      <c r="F386" t="s">
        <v>2514</v>
      </c>
      <c r="G386">
        <v>2018</v>
      </c>
      <c r="H386" t="s">
        <v>25</v>
      </c>
      <c r="K386" t="s">
        <v>2516</v>
      </c>
      <c r="O386" t="s">
        <v>2517</v>
      </c>
      <c r="P386" t="s">
        <v>2518</v>
      </c>
      <c r="Q386" t="s">
        <v>2520</v>
      </c>
      <c r="R386" t="s">
        <v>31</v>
      </c>
      <c r="S386" t="s">
        <v>32</v>
      </c>
      <c r="U386" t="s">
        <v>33</v>
      </c>
      <c r="V386" t="s">
        <v>2521</v>
      </c>
    </row>
    <row r="387" spans="1:22" x14ac:dyDescent="0.3">
      <c r="A387" t="s">
        <v>3425</v>
      </c>
      <c r="B387" t="s">
        <v>66</v>
      </c>
      <c r="C387" t="s">
        <v>2522</v>
      </c>
      <c r="D387" t="s">
        <v>2524</v>
      </c>
      <c r="E387">
        <v>3578</v>
      </c>
      <c r="F387" t="s">
        <v>415</v>
      </c>
      <c r="G387">
        <v>2017</v>
      </c>
      <c r="H387" t="s">
        <v>416</v>
      </c>
      <c r="I387">
        <v>19</v>
      </c>
      <c r="J387">
        <v>3</v>
      </c>
      <c r="K387" s="2"/>
      <c r="L387">
        <v>251</v>
      </c>
      <c r="M387">
        <v>263</v>
      </c>
      <c r="N387">
        <v>9</v>
      </c>
      <c r="O387" t="s">
        <v>2523</v>
      </c>
      <c r="P387" t="s">
        <v>2293</v>
      </c>
      <c r="Q387" t="s">
        <v>2525</v>
      </c>
      <c r="R387" t="s">
        <v>31</v>
      </c>
      <c r="S387" t="s">
        <v>49</v>
      </c>
      <c r="U387" t="s">
        <v>68</v>
      </c>
      <c r="V387" t="s">
        <v>2526</v>
      </c>
    </row>
    <row r="388" spans="1:22" x14ac:dyDescent="0.3">
      <c r="A388" t="s">
        <v>3426</v>
      </c>
      <c r="B388" t="s">
        <v>66</v>
      </c>
      <c r="C388" t="s">
        <v>2528</v>
      </c>
      <c r="D388" t="s">
        <v>2531</v>
      </c>
      <c r="E388">
        <v>5276</v>
      </c>
      <c r="F388" t="s">
        <v>2527</v>
      </c>
      <c r="G388">
        <v>2014</v>
      </c>
      <c r="H388" t="s">
        <v>189</v>
      </c>
      <c r="I388">
        <v>9</v>
      </c>
      <c r="J388">
        <v>3</v>
      </c>
      <c r="K388" s="2"/>
      <c r="L388">
        <v>59</v>
      </c>
      <c r="M388">
        <v>70</v>
      </c>
      <c r="N388">
        <v>6</v>
      </c>
      <c r="O388" t="s">
        <v>2529</v>
      </c>
      <c r="P388" t="s">
        <v>2530</v>
      </c>
      <c r="Q388" t="s">
        <v>2532</v>
      </c>
      <c r="R388" t="s">
        <v>31</v>
      </c>
      <c r="S388" t="s">
        <v>49</v>
      </c>
      <c r="T388" t="s">
        <v>2533</v>
      </c>
      <c r="U388" t="s">
        <v>68</v>
      </c>
      <c r="V388" t="s">
        <v>2534</v>
      </c>
    </row>
    <row r="389" spans="1:22" x14ac:dyDescent="0.3">
      <c r="A389" t="s">
        <v>3427</v>
      </c>
      <c r="B389" t="s">
        <v>66</v>
      </c>
      <c r="C389" t="s">
        <v>2536</v>
      </c>
      <c r="D389" t="s">
        <v>2539</v>
      </c>
      <c r="E389">
        <v>2874</v>
      </c>
      <c r="F389" t="s">
        <v>2535</v>
      </c>
      <c r="G389">
        <v>2018</v>
      </c>
      <c r="H389" t="s">
        <v>615</v>
      </c>
      <c r="I389">
        <v>25</v>
      </c>
      <c r="J389">
        <v>1</v>
      </c>
      <c r="K389" s="2"/>
      <c r="L389">
        <v>99</v>
      </c>
      <c r="M389">
        <v>121</v>
      </c>
      <c r="N389">
        <v>0</v>
      </c>
      <c r="O389" t="s">
        <v>2537</v>
      </c>
      <c r="P389" t="s">
        <v>2538</v>
      </c>
      <c r="Q389" t="s">
        <v>2540</v>
      </c>
      <c r="R389" t="s">
        <v>31</v>
      </c>
      <c r="S389" t="s">
        <v>49</v>
      </c>
      <c r="T389" t="s">
        <v>519</v>
      </c>
      <c r="U389" t="s">
        <v>68</v>
      </c>
      <c r="V389" t="s">
        <v>2541</v>
      </c>
    </row>
    <row r="390" spans="1:22" x14ac:dyDescent="0.3">
      <c r="A390" t="s">
        <v>3428</v>
      </c>
      <c r="B390" t="s">
        <v>66</v>
      </c>
      <c r="C390" t="s">
        <v>2543</v>
      </c>
      <c r="D390" t="s">
        <v>2546</v>
      </c>
      <c r="E390">
        <v>846</v>
      </c>
      <c r="F390" t="s">
        <v>2542</v>
      </c>
      <c r="G390">
        <v>2015</v>
      </c>
      <c r="H390" t="s">
        <v>88</v>
      </c>
      <c r="I390">
        <v>451</v>
      </c>
      <c r="L390">
        <v>91</v>
      </c>
      <c r="M390">
        <v>100</v>
      </c>
      <c r="N390">
        <v>4</v>
      </c>
      <c r="O390" t="s">
        <v>2544</v>
      </c>
      <c r="P390" t="s">
        <v>2545</v>
      </c>
      <c r="Q390" t="s">
        <v>2547</v>
      </c>
      <c r="R390" t="s">
        <v>31</v>
      </c>
      <c r="S390" t="s">
        <v>32</v>
      </c>
      <c r="U390" t="s">
        <v>33</v>
      </c>
      <c r="V390" t="s">
        <v>2548</v>
      </c>
    </row>
    <row r="391" spans="1:22" x14ac:dyDescent="0.3">
      <c r="A391" t="s">
        <v>3317</v>
      </c>
      <c r="B391" t="s">
        <v>66</v>
      </c>
      <c r="C391" t="s">
        <v>2550</v>
      </c>
      <c r="D391" t="s">
        <v>2553</v>
      </c>
      <c r="E391">
        <v>791</v>
      </c>
      <c r="F391" t="s">
        <v>2549</v>
      </c>
      <c r="G391">
        <v>2015</v>
      </c>
      <c r="H391" t="s">
        <v>25</v>
      </c>
      <c r="I391" t="s">
        <v>639</v>
      </c>
      <c r="L391">
        <v>204</v>
      </c>
      <c r="M391">
        <v>209</v>
      </c>
      <c r="N391">
        <v>4</v>
      </c>
      <c r="O391" t="s">
        <v>2551</v>
      </c>
      <c r="P391" t="s">
        <v>2552</v>
      </c>
      <c r="Q391" t="s">
        <v>2554</v>
      </c>
      <c r="R391" t="s">
        <v>31</v>
      </c>
      <c r="S391" t="s">
        <v>32</v>
      </c>
      <c r="U391" t="s">
        <v>33</v>
      </c>
      <c r="V391" t="s">
        <v>2555</v>
      </c>
    </row>
    <row r="392" spans="1:22" x14ac:dyDescent="0.3">
      <c r="A392" t="s">
        <v>3417</v>
      </c>
      <c r="B392" t="s">
        <v>66</v>
      </c>
      <c r="C392" t="s">
        <v>2557</v>
      </c>
      <c r="D392" t="s">
        <v>2560</v>
      </c>
      <c r="E392">
        <v>3879</v>
      </c>
      <c r="F392" t="s">
        <v>2556</v>
      </c>
      <c r="G392">
        <v>2016</v>
      </c>
      <c r="H392" t="s">
        <v>459</v>
      </c>
      <c r="I392">
        <v>8</v>
      </c>
      <c r="J392">
        <v>3</v>
      </c>
      <c r="K392" s="2"/>
      <c r="L392">
        <v>354</v>
      </c>
      <c r="M392">
        <v>372</v>
      </c>
      <c r="N392">
        <v>5</v>
      </c>
      <c r="O392" t="s">
        <v>2558</v>
      </c>
      <c r="P392" t="s">
        <v>2559</v>
      </c>
      <c r="Q392" t="s">
        <v>2561</v>
      </c>
      <c r="R392" t="s">
        <v>31</v>
      </c>
      <c r="S392" t="s">
        <v>49</v>
      </c>
      <c r="U392" t="s">
        <v>68</v>
      </c>
      <c r="V392" t="s">
        <v>2562</v>
      </c>
    </row>
    <row r="393" spans="1:22" x14ac:dyDescent="0.3">
      <c r="A393" t="s">
        <v>3429</v>
      </c>
      <c r="B393" t="s">
        <v>66</v>
      </c>
      <c r="C393" t="s">
        <v>2564</v>
      </c>
      <c r="D393" t="s">
        <v>2567</v>
      </c>
      <c r="E393">
        <v>897</v>
      </c>
      <c r="F393" t="s">
        <v>2563</v>
      </c>
      <c r="G393">
        <v>2015</v>
      </c>
      <c r="H393" t="s">
        <v>482</v>
      </c>
      <c r="I393">
        <v>33</v>
      </c>
      <c r="J393">
        <v>5</v>
      </c>
      <c r="L393">
        <v>535</v>
      </c>
      <c r="M393">
        <v>539</v>
      </c>
      <c r="N393">
        <v>5</v>
      </c>
      <c r="O393" t="s">
        <v>2565</v>
      </c>
      <c r="P393" t="s">
        <v>2566</v>
      </c>
      <c r="Q393" t="s">
        <v>2568</v>
      </c>
      <c r="R393" t="s">
        <v>31</v>
      </c>
      <c r="S393" t="s">
        <v>49</v>
      </c>
      <c r="U393" t="s">
        <v>33</v>
      </c>
      <c r="V393" t="s">
        <v>2569</v>
      </c>
    </row>
    <row r="394" spans="1:22" x14ac:dyDescent="0.3">
      <c r="A394" t="s">
        <v>3429</v>
      </c>
      <c r="B394" t="s">
        <v>66</v>
      </c>
      <c r="C394" t="s">
        <v>2571</v>
      </c>
      <c r="D394" t="s">
        <v>2576</v>
      </c>
      <c r="E394">
        <v>1393</v>
      </c>
      <c r="F394" t="s">
        <v>2570</v>
      </c>
      <c r="G394">
        <v>2012</v>
      </c>
      <c r="H394" t="s">
        <v>909</v>
      </c>
      <c r="I394">
        <v>7</v>
      </c>
      <c r="J394">
        <v>3</v>
      </c>
      <c r="L394" t="s">
        <v>2572</v>
      </c>
      <c r="M394" t="s">
        <v>2573</v>
      </c>
      <c r="N394">
        <v>17</v>
      </c>
      <c r="O394" t="s">
        <v>2574</v>
      </c>
      <c r="P394" t="s">
        <v>2575</v>
      </c>
      <c r="R394" t="s">
        <v>31</v>
      </c>
      <c r="S394" t="s">
        <v>49</v>
      </c>
      <c r="T394" t="s">
        <v>130</v>
      </c>
      <c r="U394" t="s">
        <v>33</v>
      </c>
      <c r="V394" t="s">
        <v>2577</v>
      </c>
    </row>
    <row r="395" spans="1:22" x14ac:dyDescent="0.3">
      <c r="A395" t="s">
        <v>3430</v>
      </c>
      <c r="B395" t="s">
        <v>66</v>
      </c>
      <c r="C395" t="s">
        <v>2586</v>
      </c>
      <c r="D395" t="s">
        <v>2589</v>
      </c>
      <c r="E395">
        <v>476</v>
      </c>
      <c r="F395" t="s">
        <v>2585</v>
      </c>
      <c r="G395">
        <v>2016</v>
      </c>
      <c r="H395" t="s">
        <v>141</v>
      </c>
      <c r="I395">
        <v>33</v>
      </c>
      <c r="J395">
        <v>3</v>
      </c>
      <c r="L395">
        <v>552</v>
      </c>
      <c r="M395">
        <v>561</v>
      </c>
      <c r="N395">
        <v>6</v>
      </c>
      <c r="O395" t="s">
        <v>2587</v>
      </c>
      <c r="P395" t="s">
        <v>2588</v>
      </c>
      <c r="Q395" t="s">
        <v>2590</v>
      </c>
      <c r="R395" t="s">
        <v>31</v>
      </c>
      <c r="S395" t="s">
        <v>49</v>
      </c>
      <c r="T395" t="s">
        <v>130</v>
      </c>
      <c r="U395" t="s">
        <v>33</v>
      </c>
      <c r="V395" t="s">
        <v>2591</v>
      </c>
    </row>
    <row r="396" spans="1:22" x14ac:dyDescent="0.3">
      <c r="A396" t="s">
        <v>3431</v>
      </c>
      <c r="B396" t="s">
        <v>66</v>
      </c>
      <c r="C396" t="s">
        <v>2593</v>
      </c>
      <c r="D396" t="s">
        <v>2596</v>
      </c>
      <c r="E396">
        <v>387</v>
      </c>
      <c r="F396" t="s">
        <v>2592</v>
      </c>
      <c r="G396">
        <v>2016</v>
      </c>
      <c r="H396" t="s">
        <v>395</v>
      </c>
      <c r="K396">
        <v>7781921</v>
      </c>
      <c r="L396">
        <v>172</v>
      </c>
      <c r="M396">
        <v>179</v>
      </c>
      <c r="N396">
        <v>3</v>
      </c>
      <c r="O396" t="s">
        <v>2594</v>
      </c>
      <c r="P396" t="s">
        <v>2595</v>
      </c>
      <c r="Q396" t="s">
        <v>2597</v>
      </c>
      <c r="R396" t="s">
        <v>31</v>
      </c>
      <c r="S396" t="s">
        <v>32</v>
      </c>
      <c r="U396" t="s">
        <v>33</v>
      </c>
      <c r="V396" t="s">
        <v>2598</v>
      </c>
    </row>
    <row r="397" spans="1:22" x14ac:dyDescent="0.3">
      <c r="A397" t="s">
        <v>3432</v>
      </c>
      <c r="B397" t="s">
        <v>66</v>
      </c>
      <c r="C397" t="s">
        <v>2600</v>
      </c>
      <c r="D397" t="s">
        <v>2603</v>
      </c>
      <c r="E397">
        <v>1296</v>
      </c>
      <c r="F397" t="s">
        <v>2599</v>
      </c>
      <c r="G397">
        <v>2013</v>
      </c>
      <c r="H397" t="s">
        <v>117</v>
      </c>
      <c r="K397">
        <v>6480071</v>
      </c>
      <c r="L397">
        <v>1911</v>
      </c>
      <c r="M397">
        <v>1920</v>
      </c>
      <c r="N397">
        <v>12</v>
      </c>
      <c r="O397" t="s">
        <v>2601</v>
      </c>
      <c r="P397" t="s">
        <v>2602</v>
      </c>
      <c r="R397" t="s">
        <v>31</v>
      </c>
      <c r="S397" t="s">
        <v>32</v>
      </c>
      <c r="U397" t="s">
        <v>33</v>
      </c>
      <c r="V397" t="s">
        <v>2604</v>
      </c>
    </row>
    <row r="398" spans="1:22" x14ac:dyDescent="0.3">
      <c r="A398" t="s">
        <v>3433</v>
      </c>
      <c r="B398" t="s">
        <v>66</v>
      </c>
      <c r="C398" t="s">
        <v>2606</v>
      </c>
      <c r="D398" t="s">
        <v>2610</v>
      </c>
      <c r="E398">
        <v>80</v>
      </c>
      <c r="F398" t="s">
        <v>2605</v>
      </c>
      <c r="G398">
        <v>2017</v>
      </c>
      <c r="H398" t="s">
        <v>25</v>
      </c>
      <c r="I398" t="s">
        <v>2607</v>
      </c>
      <c r="L398">
        <v>113</v>
      </c>
      <c r="M398">
        <v>118</v>
      </c>
      <c r="N398">
        <v>1</v>
      </c>
      <c r="O398" t="s">
        <v>2608</v>
      </c>
      <c r="P398" t="s">
        <v>2609</v>
      </c>
      <c r="Q398" t="s">
        <v>2611</v>
      </c>
      <c r="R398" t="s">
        <v>31</v>
      </c>
      <c r="S398" t="s">
        <v>32</v>
      </c>
      <c r="U398" t="s">
        <v>33</v>
      </c>
      <c r="V398" t="s">
        <v>2612</v>
      </c>
    </row>
    <row r="399" spans="1:22" x14ac:dyDescent="0.3">
      <c r="A399" t="s">
        <v>3434</v>
      </c>
      <c r="B399" t="s">
        <v>66</v>
      </c>
      <c r="C399" t="s">
        <v>2614</v>
      </c>
      <c r="D399" t="s">
        <v>2618</v>
      </c>
      <c r="E399">
        <v>73</v>
      </c>
      <c r="F399" t="s">
        <v>2613</v>
      </c>
      <c r="G399">
        <v>2017</v>
      </c>
      <c r="H399" t="s">
        <v>25</v>
      </c>
      <c r="I399" t="s">
        <v>2615</v>
      </c>
      <c r="L399">
        <v>39</v>
      </c>
      <c r="M399">
        <v>42</v>
      </c>
      <c r="O399" t="s">
        <v>2616</v>
      </c>
      <c r="P399" t="s">
        <v>2617</v>
      </c>
      <c r="Q399" t="s">
        <v>2619</v>
      </c>
      <c r="R399" t="s">
        <v>31</v>
      </c>
      <c r="S399" t="s">
        <v>32</v>
      </c>
      <c r="U399" t="s">
        <v>33</v>
      </c>
      <c r="V399" t="s">
        <v>2620</v>
      </c>
    </row>
    <row r="400" spans="1:22" x14ac:dyDescent="0.3">
      <c r="A400" t="s">
        <v>3435</v>
      </c>
      <c r="B400" t="s">
        <v>66</v>
      </c>
      <c r="C400" t="s">
        <v>2622</v>
      </c>
      <c r="D400" t="s">
        <v>2625</v>
      </c>
      <c r="E400">
        <v>756</v>
      </c>
      <c r="F400" t="s">
        <v>2621</v>
      </c>
      <c r="G400">
        <v>2015</v>
      </c>
      <c r="H400" t="s">
        <v>25</v>
      </c>
      <c r="I400" t="s">
        <v>656</v>
      </c>
      <c r="K400">
        <v>11</v>
      </c>
      <c r="N400">
        <v>1</v>
      </c>
      <c r="O400" t="s">
        <v>2623</v>
      </c>
      <c r="P400" t="s">
        <v>2624</v>
      </c>
      <c r="Q400" t="s">
        <v>2626</v>
      </c>
      <c r="R400" t="s">
        <v>31</v>
      </c>
      <c r="S400" t="s">
        <v>32</v>
      </c>
      <c r="U400" t="s">
        <v>33</v>
      </c>
      <c r="V400" t="s">
        <v>2627</v>
      </c>
    </row>
    <row r="401" spans="1:22" x14ac:dyDescent="0.3">
      <c r="A401" t="s">
        <v>3436</v>
      </c>
      <c r="B401" t="s">
        <v>66</v>
      </c>
      <c r="C401" t="s">
        <v>2629</v>
      </c>
      <c r="D401" t="s">
        <v>2632</v>
      </c>
      <c r="E401">
        <v>459</v>
      </c>
      <c r="F401" t="s">
        <v>2628</v>
      </c>
      <c r="G401">
        <v>2016</v>
      </c>
      <c r="H401" t="s">
        <v>25</v>
      </c>
      <c r="K401" t="s">
        <v>2296</v>
      </c>
      <c r="O401" t="s">
        <v>2630</v>
      </c>
      <c r="P401" t="s">
        <v>2631</v>
      </c>
      <c r="Q401" t="s">
        <v>2633</v>
      </c>
      <c r="R401" t="s">
        <v>31</v>
      </c>
      <c r="S401" t="s">
        <v>32</v>
      </c>
      <c r="U401" t="s">
        <v>33</v>
      </c>
      <c r="V401" t="s">
        <v>2634</v>
      </c>
    </row>
    <row r="402" spans="1:22" x14ac:dyDescent="0.3">
      <c r="A402" t="s">
        <v>3437</v>
      </c>
      <c r="B402" t="s">
        <v>66</v>
      </c>
      <c r="C402" t="s">
        <v>2636</v>
      </c>
      <c r="D402" t="s">
        <v>2639</v>
      </c>
      <c r="E402">
        <v>1854</v>
      </c>
      <c r="F402" t="s">
        <v>2635</v>
      </c>
      <c r="G402">
        <v>2018</v>
      </c>
      <c r="H402" t="s">
        <v>25</v>
      </c>
      <c r="L402">
        <v>382</v>
      </c>
      <c r="M402">
        <v>388</v>
      </c>
      <c r="O402" t="s">
        <v>2637</v>
      </c>
      <c r="P402" t="s">
        <v>2638</v>
      </c>
      <c r="Q402" t="s">
        <v>2640</v>
      </c>
      <c r="R402" t="s">
        <v>31</v>
      </c>
      <c r="S402" t="s">
        <v>32</v>
      </c>
      <c r="U402" t="s">
        <v>33</v>
      </c>
      <c r="V402" t="s">
        <v>2641</v>
      </c>
    </row>
    <row r="403" spans="1:22" x14ac:dyDescent="0.3">
      <c r="A403" t="s">
        <v>3438</v>
      </c>
      <c r="B403" t="s">
        <v>66</v>
      </c>
      <c r="C403" t="s">
        <v>2643</v>
      </c>
      <c r="D403" t="s">
        <v>2646</v>
      </c>
      <c r="E403">
        <v>1292</v>
      </c>
      <c r="F403" t="s">
        <v>2642</v>
      </c>
      <c r="G403">
        <v>2013</v>
      </c>
      <c r="H403" t="s">
        <v>543</v>
      </c>
      <c r="I403">
        <v>18</v>
      </c>
      <c r="J403">
        <v>1</v>
      </c>
      <c r="L403">
        <v>5</v>
      </c>
      <c r="M403">
        <v>19</v>
      </c>
      <c r="N403">
        <v>4</v>
      </c>
      <c r="O403" t="s">
        <v>2644</v>
      </c>
      <c r="P403" t="s">
        <v>2645</v>
      </c>
      <c r="Q403" t="s">
        <v>2647</v>
      </c>
      <c r="R403" t="s">
        <v>31</v>
      </c>
      <c r="S403" t="s">
        <v>49</v>
      </c>
      <c r="U403" t="s">
        <v>33</v>
      </c>
      <c r="V403" t="s">
        <v>2648</v>
      </c>
    </row>
    <row r="404" spans="1:22" x14ac:dyDescent="0.3">
      <c r="A404" t="s">
        <v>3439</v>
      </c>
      <c r="B404" t="s">
        <v>66</v>
      </c>
      <c r="C404" t="s">
        <v>2650</v>
      </c>
      <c r="D404" t="s">
        <v>2653</v>
      </c>
      <c r="E404">
        <v>477</v>
      </c>
      <c r="F404" t="s">
        <v>2649</v>
      </c>
      <c r="G404">
        <v>2016</v>
      </c>
      <c r="H404" t="s">
        <v>543</v>
      </c>
      <c r="I404">
        <v>21</v>
      </c>
      <c r="J404">
        <v>2</v>
      </c>
      <c r="L404">
        <v>153</v>
      </c>
      <c r="M404">
        <v>170</v>
      </c>
      <c r="N404">
        <v>9</v>
      </c>
      <c r="O404" t="s">
        <v>2651</v>
      </c>
      <c r="P404" t="s">
        <v>2652</v>
      </c>
      <c r="Q404" t="s">
        <v>2654</v>
      </c>
      <c r="R404" t="s">
        <v>31</v>
      </c>
      <c r="S404" t="s">
        <v>49</v>
      </c>
      <c r="U404" t="s">
        <v>33</v>
      </c>
      <c r="V404" t="s">
        <v>2655</v>
      </c>
    </row>
    <row r="405" spans="1:22" x14ac:dyDescent="0.3">
      <c r="A405" t="s">
        <v>3440</v>
      </c>
      <c r="B405" t="s">
        <v>66</v>
      </c>
      <c r="C405" t="s">
        <v>2657</v>
      </c>
      <c r="D405" t="s">
        <v>2660</v>
      </c>
      <c r="E405">
        <v>1302</v>
      </c>
      <c r="F405" t="s">
        <v>2656</v>
      </c>
      <c r="G405">
        <v>2013</v>
      </c>
      <c r="H405" t="s">
        <v>522</v>
      </c>
      <c r="I405">
        <v>5</v>
      </c>
      <c r="J405">
        <v>1</v>
      </c>
      <c r="L405">
        <v>118</v>
      </c>
      <c r="M405">
        <v>137</v>
      </c>
      <c r="N405">
        <v>13</v>
      </c>
      <c r="O405" t="s">
        <v>2658</v>
      </c>
      <c r="P405" t="s">
        <v>2659</v>
      </c>
      <c r="Q405" t="s">
        <v>2661</v>
      </c>
      <c r="R405" t="s">
        <v>31</v>
      </c>
      <c r="S405" t="s">
        <v>49</v>
      </c>
      <c r="U405" t="s">
        <v>33</v>
      </c>
      <c r="V405" t="s">
        <v>2662</v>
      </c>
    </row>
    <row r="406" spans="1:22" x14ac:dyDescent="0.3">
      <c r="A406" t="s">
        <v>3441</v>
      </c>
      <c r="B406" t="s">
        <v>66</v>
      </c>
      <c r="C406" t="s">
        <v>2665</v>
      </c>
      <c r="D406" t="s">
        <v>2668</v>
      </c>
      <c r="E406">
        <v>1182</v>
      </c>
      <c r="F406" t="s">
        <v>2664</v>
      </c>
      <c r="G406">
        <v>2014</v>
      </c>
      <c r="H406" t="s">
        <v>25</v>
      </c>
      <c r="I406" t="s">
        <v>264</v>
      </c>
      <c r="L406">
        <v>391</v>
      </c>
      <c r="M406">
        <v>394</v>
      </c>
      <c r="O406" t="s">
        <v>2666</v>
      </c>
      <c r="P406" t="s">
        <v>2667</v>
      </c>
      <c r="Q406" t="s">
        <v>2669</v>
      </c>
      <c r="R406" t="s">
        <v>31</v>
      </c>
      <c r="S406" t="s">
        <v>32</v>
      </c>
      <c r="U406" t="s">
        <v>33</v>
      </c>
      <c r="V406" t="s">
        <v>2670</v>
      </c>
    </row>
    <row r="407" spans="1:22" x14ac:dyDescent="0.3">
      <c r="A407" t="s">
        <v>3442</v>
      </c>
      <c r="B407" t="s">
        <v>66</v>
      </c>
      <c r="C407" t="s">
        <v>2672</v>
      </c>
      <c r="D407" t="s">
        <v>2675</v>
      </c>
      <c r="E407">
        <v>3190</v>
      </c>
      <c r="F407" t="s">
        <v>2671</v>
      </c>
      <c r="G407">
        <v>2017</v>
      </c>
      <c r="H407" t="s">
        <v>147</v>
      </c>
      <c r="I407">
        <v>34</v>
      </c>
      <c r="J407">
        <v>2</v>
      </c>
      <c r="K407" s="2"/>
      <c r="L407">
        <v>256</v>
      </c>
      <c r="M407">
        <v>269</v>
      </c>
      <c r="N407">
        <v>1</v>
      </c>
      <c r="O407" t="s">
        <v>2673</v>
      </c>
      <c r="P407" t="s">
        <v>2674</v>
      </c>
      <c r="Q407" t="s">
        <v>2676</v>
      </c>
      <c r="R407" t="s">
        <v>31</v>
      </c>
      <c r="S407" t="s">
        <v>49</v>
      </c>
      <c r="U407" t="s">
        <v>68</v>
      </c>
      <c r="V407" t="s">
        <v>2677</v>
      </c>
    </row>
    <row r="408" spans="1:22" x14ac:dyDescent="0.3">
      <c r="A408" t="s">
        <v>3443</v>
      </c>
      <c r="B408" t="s">
        <v>66</v>
      </c>
      <c r="C408" t="s">
        <v>2679</v>
      </c>
      <c r="D408" t="s">
        <v>2681</v>
      </c>
      <c r="E408">
        <v>976</v>
      </c>
      <c r="F408" t="s">
        <v>2678</v>
      </c>
      <c r="G408">
        <v>2015</v>
      </c>
      <c r="H408" t="s">
        <v>88</v>
      </c>
      <c r="I408">
        <v>448</v>
      </c>
      <c r="L408">
        <v>44</v>
      </c>
      <c r="M408">
        <v>55</v>
      </c>
      <c r="N408">
        <v>1</v>
      </c>
      <c r="P408" t="s">
        <v>2680</v>
      </c>
      <c r="Q408" t="s">
        <v>2682</v>
      </c>
      <c r="R408" t="s">
        <v>31</v>
      </c>
      <c r="S408" t="s">
        <v>32</v>
      </c>
      <c r="U408" t="s">
        <v>33</v>
      </c>
      <c r="V408" t="s">
        <v>2683</v>
      </c>
    </row>
    <row r="409" spans="1:22" x14ac:dyDescent="0.3">
      <c r="A409" t="s">
        <v>3326</v>
      </c>
      <c r="B409" t="s">
        <v>66</v>
      </c>
      <c r="C409" t="s">
        <v>2685</v>
      </c>
      <c r="D409" t="s">
        <v>2687</v>
      </c>
      <c r="E409">
        <v>1159</v>
      </c>
      <c r="F409" t="s">
        <v>2684</v>
      </c>
      <c r="G409">
        <v>2014</v>
      </c>
      <c r="H409" t="s">
        <v>228</v>
      </c>
      <c r="I409" t="s">
        <v>264</v>
      </c>
      <c r="L409">
        <v>210</v>
      </c>
      <c r="M409">
        <v>218</v>
      </c>
      <c r="N409">
        <v>4</v>
      </c>
      <c r="P409" t="s">
        <v>2686</v>
      </c>
      <c r="Q409" t="s">
        <v>2688</v>
      </c>
      <c r="R409" t="s">
        <v>31</v>
      </c>
      <c r="S409" t="s">
        <v>32</v>
      </c>
      <c r="U409" t="s">
        <v>33</v>
      </c>
      <c r="V409" t="s">
        <v>2689</v>
      </c>
    </row>
    <row r="410" spans="1:22" x14ac:dyDescent="0.3">
      <c r="A410" t="s">
        <v>3444</v>
      </c>
      <c r="B410" t="s">
        <v>66</v>
      </c>
      <c r="C410" t="s">
        <v>2691</v>
      </c>
      <c r="D410" t="s">
        <v>2694</v>
      </c>
      <c r="E410">
        <v>880</v>
      </c>
      <c r="F410" t="s">
        <v>2690</v>
      </c>
      <c r="G410">
        <v>2015</v>
      </c>
      <c r="H410" t="s">
        <v>664</v>
      </c>
      <c r="I410">
        <v>93</v>
      </c>
      <c r="J410">
        <v>3</v>
      </c>
      <c r="L410">
        <v>788</v>
      </c>
      <c r="M410">
        <v>805</v>
      </c>
      <c r="N410">
        <v>25</v>
      </c>
      <c r="O410" t="s">
        <v>2692</v>
      </c>
      <c r="P410" t="s">
        <v>2693</v>
      </c>
      <c r="R410" t="s">
        <v>31</v>
      </c>
      <c r="S410" t="s">
        <v>49</v>
      </c>
      <c r="U410" t="s">
        <v>33</v>
      </c>
      <c r="V410" t="s">
        <v>2695</v>
      </c>
    </row>
    <row r="411" spans="1:22" x14ac:dyDescent="0.3">
      <c r="A411" t="s">
        <v>3352</v>
      </c>
      <c r="B411" t="s">
        <v>66</v>
      </c>
      <c r="C411" t="s">
        <v>2697</v>
      </c>
      <c r="D411" t="s">
        <v>2700</v>
      </c>
      <c r="E411">
        <v>663</v>
      </c>
      <c r="F411" t="s">
        <v>2696</v>
      </c>
      <c r="G411">
        <v>2016</v>
      </c>
      <c r="H411" t="s">
        <v>558</v>
      </c>
      <c r="I411">
        <v>74</v>
      </c>
      <c r="J411">
        <v>1</v>
      </c>
      <c r="N411">
        <v>8</v>
      </c>
      <c r="O411" t="s">
        <v>2698</v>
      </c>
      <c r="P411" t="s">
        <v>2699</v>
      </c>
      <c r="Q411" t="s">
        <v>2701</v>
      </c>
      <c r="R411" t="s">
        <v>31</v>
      </c>
      <c r="S411" t="s">
        <v>49</v>
      </c>
      <c r="U411" t="s">
        <v>33</v>
      </c>
      <c r="V411" t="s">
        <v>2702</v>
      </c>
    </row>
    <row r="412" spans="1:22" x14ac:dyDescent="0.3">
      <c r="A412" t="s">
        <v>3445</v>
      </c>
      <c r="B412" t="s">
        <v>66</v>
      </c>
      <c r="C412" t="s">
        <v>2704</v>
      </c>
      <c r="D412" t="s">
        <v>2707</v>
      </c>
      <c r="E412">
        <v>4017</v>
      </c>
      <c r="F412" t="s">
        <v>2703</v>
      </c>
      <c r="G412">
        <v>2016</v>
      </c>
      <c r="H412" t="s">
        <v>1167</v>
      </c>
      <c r="I412">
        <v>3</v>
      </c>
      <c r="J412">
        <v>2</v>
      </c>
      <c r="K412" s="2"/>
      <c r="L412">
        <v>1</v>
      </c>
      <c r="M412">
        <v>18</v>
      </c>
      <c r="N412">
        <v>0</v>
      </c>
      <c r="O412" t="s">
        <v>2705</v>
      </c>
      <c r="P412" t="s">
        <v>2706</v>
      </c>
      <c r="Q412" t="s">
        <v>2708</v>
      </c>
      <c r="R412" t="s">
        <v>31</v>
      </c>
      <c r="S412" t="s">
        <v>49</v>
      </c>
      <c r="U412" t="s">
        <v>68</v>
      </c>
      <c r="V412" t="s">
        <v>2709</v>
      </c>
    </row>
    <row r="413" spans="1:22" x14ac:dyDescent="0.3">
      <c r="A413" t="s">
        <v>3446</v>
      </c>
      <c r="B413" t="s">
        <v>66</v>
      </c>
      <c r="C413" t="s">
        <v>2718</v>
      </c>
      <c r="D413" t="s">
        <v>2721</v>
      </c>
      <c r="E413">
        <v>594</v>
      </c>
      <c r="F413" t="s">
        <v>2717</v>
      </c>
      <c r="G413">
        <v>2016</v>
      </c>
      <c r="H413" t="s">
        <v>845</v>
      </c>
      <c r="I413">
        <v>8</v>
      </c>
      <c r="J413">
        <v>2</v>
      </c>
      <c r="L413">
        <v>159</v>
      </c>
      <c r="M413">
        <v>179</v>
      </c>
      <c r="N413">
        <v>8</v>
      </c>
      <c r="O413" t="s">
        <v>2719</v>
      </c>
      <c r="P413" t="s">
        <v>2720</v>
      </c>
      <c r="Q413" t="s">
        <v>2722</v>
      </c>
      <c r="R413" t="s">
        <v>31</v>
      </c>
      <c r="S413" t="s">
        <v>49</v>
      </c>
      <c r="U413" t="s">
        <v>33</v>
      </c>
      <c r="V413" t="s">
        <v>2723</v>
      </c>
    </row>
    <row r="414" spans="1:22" x14ac:dyDescent="0.3">
      <c r="A414" t="s">
        <v>3317</v>
      </c>
      <c r="B414" t="s">
        <v>66</v>
      </c>
      <c r="C414" t="s">
        <v>2725</v>
      </c>
      <c r="D414" t="s">
        <v>2728</v>
      </c>
      <c r="E414">
        <v>6249</v>
      </c>
      <c r="F414" t="s">
        <v>2724</v>
      </c>
      <c r="G414">
        <v>2011</v>
      </c>
      <c r="H414" t="s">
        <v>147</v>
      </c>
      <c r="I414">
        <v>28</v>
      </c>
      <c r="J414">
        <v>4</v>
      </c>
      <c r="K414" s="2"/>
      <c r="L414">
        <v>446</v>
      </c>
      <c r="M414">
        <v>456</v>
      </c>
      <c r="N414">
        <v>86</v>
      </c>
      <c r="O414" t="s">
        <v>2726</v>
      </c>
      <c r="P414" t="s">
        <v>2727</v>
      </c>
      <c r="Q414" t="s">
        <v>2729</v>
      </c>
      <c r="R414" t="s">
        <v>31</v>
      </c>
      <c r="S414" t="s">
        <v>49</v>
      </c>
      <c r="U414" t="s">
        <v>68</v>
      </c>
      <c r="V414" t="s">
        <v>2730</v>
      </c>
    </row>
    <row r="415" spans="1:22" x14ac:dyDescent="0.3">
      <c r="A415" t="s">
        <v>3447</v>
      </c>
      <c r="B415" t="s">
        <v>66</v>
      </c>
      <c r="C415" t="s">
        <v>2732</v>
      </c>
      <c r="D415" t="s">
        <v>2735</v>
      </c>
      <c r="E415">
        <v>12</v>
      </c>
      <c r="F415" t="s">
        <v>2731</v>
      </c>
      <c r="G415">
        <v>2017</v>
      </c>
      <c r="H415" t="s">
        <v>25</v>
      </c>
      <c r="L415">
        <v>338</v>
      </c>
      <c r="M415">
        <v>342</v>
      </c>
      <c r="O415" t="s">
        <v>2733</v>
      </c>
      <c r="P415" t="s">
        <v>2734</v>
      </c>
      <c r="Q415" t="s">
        <v>2736</v>
      </c>
      <c r="R415" t="s">
        <v>31</v>
      </c>
      <c r="S415" t="s">
        <v>32</v>
      </c>
      <c r="T415" t="s">
        <v>130</v>
      </c>
      <c r="U415" t="s">
        <v>33</v>
      </c>
      <c r="V415" t="s">
        <v>2737</v>
      </c>
    </row>
    <row r="416" spans="1:22" x14ac:dyDescent="0.3">
      <c r="A416" t="s">
        <v>3448</v>
      </c>
      <c r="B416" t="s">
        <v>66</v>
      </c>
      <c r="C416" t="s">
        <v>2739</v>
      </c>
      <c r="D416" t="s">
        <v>2742</v>
      </c>
      <c r="E416">
        <v>137</v>
      </c>
      <c r="F416" t="s">
        <v>2738</v>
      </c>
      <c r="G416">
        <v>2017</v>
      </c>
      <c r="H416" t="s">
        <v>664</v>
      </c>
      <c r="I416">
        <v>95</v>
      </c>
      <c r="J416">
        <v>2</v>
      </c>
      <c r="L416">
        <v>527</v>
      </c>
      <c r="M416">
        <v>545</v>
      </c>
      <c r="N416">
        <v>3</v>
      </c>
      <c r="O416" t="s">
        <v>2740</v>
      </c>
      <c r="P416" t="s">
        <v>2741</v>
      </c>
      <c r="R416" t="s">
        <v>31</v>
      </c>
      <c r="S416" t="s">
        <v>49</v>
      </c>
      <c r="U416" t="s">
        <v>33</v>
      </c>
      <c r="V416" t="s">
        <v>2743</v>
      </c>
    </row>
    <row r="417" spans="1:22" x14ac:dyDescent="0.3">
      <c r="A417" t="s">
        <v>3449</v>
      </c>
      <c r="B417" t="s">
        <v>66</v>
      </c>
      <c r="C417" t="s">
        <v>2746</v>
      </c>
      <c r="D417" t="s">
        <v>2748</v>
      </c>
      <c r="E417">
        <v>1066</v>
      </c>
      <c r="F417" t="s">
        <v>2745</v>
      </c>
      <c r="G417">
        <v>2014</v>
      </c>
      <c r="H417" t="s">
        <v>919</v>
      </c>
      <c r="I417">
        <v>24</v>
      </c>
      <c r="J417">
        <v>2</v>
      </c>
      <c r="L417">
        <v>87</v>
      </c>
      <c r="M417">
        <v>98</v>
      </c>
      <c r="N417">
        <v>15</v>
      </c>
      <c r="O417" t="s">
        <v>2744</v>
      </c>
      <c r="P417" t="s">
        <v>2747</v>
      </c>
      <c r="Q417" t="s">
        <v>2749</v>
      </c>
      <c r="R417" t="s">
        <v>31</v>
      </c>
      <c r="S417" t="s">
        <v>49</v>
      </c>
      <c r="U417" t="s">
        <v>33</v>
      </c>
      <c r="V417" t="s">
        <v>2750</v>
      </c>
    </row>
    <row r="418" spans="1:22" x14ac:dyDescent="0.3">
      <c r="A418" t="s">
        <v>3450</v>
      </c>
      <c r="B418" t="s">
        <v>66</v>
      </c>
      <c r="C418" t="s">
        <v>2752</v>
      </c>
      <c r="D418" t="s">
        <v>2755</v>
      </c>
      <c r="E418">
        <v>3030</v>
      </c>
      <c r="F418" t="s">
        <v>2751</v>
      </c>
      <c r="G418">
        <v>2017</v>
      </c>
      <c r="H418" t="s">
        <v>147</v>
      </c>
      <c r="I418">
        <v>34</v>
      </c>
      <c r="J418">
        <v>3</v>
      </c>
      <c r="K418" s="2"/>
      <c r="L418">
        <v>396</v>
      </c>
      <c r="M418">
        <v>405</v>
      </c>
      <c r="N418">
        <v>5</v>
      </c>
      <c r="O418" t="s">
        <v>2753</v>
      </c>
      <c r="P418" t="s">
        <v>2754</v>
      </c>
      <c r="Q418" t="s">
        <v>2756</v>
      </c>
      <c r="R418" t="s">
        <v>31</v>
      </c>
      <c r="S418" t="s">
        <v>49</v>
      </c>
      <c r="U418" t="s">
        <v>68</v>
      </c>
      <c r="V418" t="s">
        <v>2757</v>
      </c>
    </row>
    <row r="419" spans="1:22" x14ac:dyDescent="0.3">
      <c r="A419" t="s">
        <v>3451</v>
      </c>
      <c r="B419" t="s">
        <v>66</v>
      </c>
      <c r="C419" t="s">
        <v>2766</v>
      </c>
      <c r="D419" t="s">
        <v>2769</v>
      </c>
      <c r="E419">
        <v>1775</v>
      </c>
      <c r="F419" t="s">
        <v>2765</v>
      </c>
      <c r="G419">
        <v>2018</v>
      </c>
      <c r="H419" t="s">
        <v>25</v>
      </c>
      <c r="K419">
        <v>3227726</v>
      </c>
      <c r="O419" t="s">
        <v>2767</v>
      </c>
      <c r="P419" t="s">
        <v>2768</v>
      </c>
      <c r="Q419" t="s">
        <v>2770</v>
      </c>
      <c r="R419" t="s">
        <v>31</v>
      </c>
      <c r="S419" t="s">
        <v>32</v>
      </c>
      <c r="U419" t="s">
        <v>33</v>
      </c>
      <c r="V419" t="s">
        <v>2771</v>
      </c>
    </row>
    <row r="420" spans="1:22" x14ac:dyDescent="0.3">
      <c r="A420" t="s">
        <v>3452</v>
      </c>
      <c r="B420" t="s">
        <v>66</v>
      </c>
      <c r="C420" t="s">
        <v>2773</v>
      </c>
      <c r="D420" t="s">
        <v>2776</v>
      </c>
      <c r="E420">
        <v>1015</v>
      </c>
      <c r="F420" t="s">
        <v>2772</v>
      </c>
      <c r="G420">
        <v>2014</v>
      </c>
      <c r="H420" t="s">
        <v>2774</v>
      </c>
      <c r="N420">
        <v>2</v>
      </c>
      <c r="P420" t="s">
        <v>2775</v>
      </c>
      <c r="Q420" t="s">
        <v>2777</v>
      </c>
      <c r="R420" t="s">
        <v>31</v>
      </c>
      <c r="S420" t="s">
        <v>32</v>
      </c>
      <c r="U420" t="s">
        <v>33</v>
      </c>
      <c r="V420" t="s">
        <v>2778</v>
      </c>
    </row>
    <row r="421" spans="1:22" x14ac:dyDescent="0.3">
      <c r="A421" t="s">
        <v>3453</v>
      </c>
      <c r="B421" t="s">
        <v>66</v>
      </c>
      <c r="C421" t="s">
        <v>2780</v>
      </c>
      <c r="D421" t="s">
        <v>2783</v>
      </c>
      <c r="E421">
        <v>2163</v>
      </c>
      <c r="F421" t="s">
        <v>2779</v>
      </c>
      <c r="G421">
        <v>2018</v>
      </c>
      <c r="H421" t="s">
        <v>147</v>
      </c>
      <c r="I421">
        <v>35</v>
      </c>
      <c r="J421">
        <v>4</v>
      </c>
      <c r="K421" s="2"/>
      <c r="L421">
        <v>669</v>
      </c>
      <c r="M421">
        <v>674</v>
      </c>
      <c r="N421">
        <v>0</v>
      </c>
      <c r="O421" t="s">
        <v>2781</v>
      </c>
      <c r="P421" t="s">
        <v>2782</v>
      </c>
      <c r="Q421" t="s">
        <v>2784</v>
      </c>
      <c r="R421" t="s">
        <v>31</v>
      </c>
      <c r="S421" t="s">
        <v>49</v>
      </c>
      <c r="U421" t="s">
        <v>68</v>
      </c>
      <c r="V421" t="s">
        <v>2785</v>
      </c>
    </row>
    <row r="422" spans="1:22" x14ac:dyDescent="0.3">
      <c r="A422" t="s">
        <v>3454</v>
      </c>
      <c r="B422" t="s">
        <v>66</v>
      </c>
      <c r="C422" t="s">
        <v>2802</v>
      </c>
      <c r="D422" t="s">
        <v>2805</v>
      </c>
      <c r="E422">
        <v>6286</v>
      </c>
      <c r="F422" t="s">
        <v>2801</v>
      </c>
      <c r="G422">
        <v>2011</v>
      </c>
      <c r="H422" t="s">
        <v>147</v>
      </c>
      <c r="I422">
        <v>28</v>
      </c>
      <c r="J422">
        <v>2</v>
      </c>
      <c r="K422" s="2"/>
      <c r="L422">
        <v>188</v>
      </c>
      <c r="M422">
        <v>199</v>
      </c>
      <c r="N422">
        <v>9</v>
      </c>
      <c r="O422" t="s">
        <v>2803</v>
      </c>
      <c r="P422" t="s">
        <v>2804</v>
      </c>
      <c r="Q422" t="s">
        <v>2806</v>
      </c>
      <c r="R422" t="s">
        <v>31</v>
      </c>
      <c r="S422" t="s">
        <v>49</v>
      </c>
      <c r="U422" t="s">
        <v>68</v>
      </c>
      <c r="V422" t="s">
        <v>2807</v>
      </c>
    </row>
    <row r="423" spans="1:22" x14ac:dyDescent="0.3">
      <c r="A423" t="s">
        <v>3455</v>
      </c>
      <c r="B423" t="s">
        <v>66</v>
      </c>
      <c r="C423" t="s">
        <v>2815</v>
      </c>
      <c r="D423" t="s">
        <v>2817</v>
      </c>
      <c r="E423">
        <v>1928</v>
      </c>
      <c r="F423" t="s">
        <v>139</v>
      </c>
      <c r="G423">
        <v>2018</v>
      </c>
      <c r="H423" t="s">
        <v>141</v>
      </c>
      <c r="I423">
        <v>35</v>
      </c>
      <c r="J423">
        <v>1</v>
      </c>
      <c r="L423">
        <v>123</v>
      </c>
      <c r="M423">
        <v>134</v>
      </c>
      <c r="N423">
        <v>6</v>
      </c>
      <c r="O423" t="s">
        <v>2816</v>
      </c>
      <c r="P423" t="s">
        <v>143</v>
      </c>
      <c r="Q423" t="s">
        <v>2818</v>
      </c>
      <c r="R423" t="s">
        <v>31</v>
      </c>
      <c r="S423" t="s">
        <v>49</v>
      </c>
      <c r="U423" t="s">
        <v>33</v>
      </c>
      <c r="V423" t="s">
        <v>2819</v>
      </c>
    </row>
    <row r="424" spans="1:22" x14ac:dyDescent="0.3">
      <c r="A424" t="s">
        <v>3456</v>
      </c>
      <c r="B424" t="s">
        <v>66</v>
      </c>
      <c r="C424" t="s">
        <v>2828</v>
      </c>
      <c r="D424" t="s">
        <v>2830</v>
      </c>
      <c r="E424">
        <v>1357</v>
      </c>
      <c r="F424" t="s">
        <v>2827</v>
      </c>
      <c r="G424">
        <v>2012</v>
      </c>
      <c r="H424" t="s">
        <v>228</v>
      </c>
      <c r="L424">
        <v>193</v>
      </c>
      <c r="M424">
        <v>200</v>
      </c>
      <c r="N424">
        <v>7</v>
      </c>
      <c r="P424" t="s">
        <v>2829</v>
      </c>
      <c r="Q424" t="s">
        <v>2831</v>
      </c>
      <c r="R424" t="s">
        <v>31</v>
      </c>
      <c r="S424" t="s">
        <v>32</v>
      </c>
      <c r="U424" t="s">
        <v>33</v>
      </c>
      <c r="V424" t="s">
        <v>2832</v>
      </c>
    </row>
    <row r="425" spans="1:22" x14ac:dyDescent="0.3">
      <c r="A425" t="s">
        <v>3457</v>
      </c>
      <c r="B425" t="s">
        <v>66</v>
      </c>
      <c r="C425" t="s">
        <v>2840</v>
      </c>
      <c r="D425" t="s">
        <v>2843</v>
      </c>
      <c r="E425">
        <v>5299</v>
      </c>
      <c r="F425" t="s">
        <v>2663</v>
      </c>
      <c r="G425">
        <v>2014</v>
      </c>
      <c r="H425" t="s">
        <v>147</v>
      </c>
      <c r="I425">
        <v>31</v>
      </c>
      <c r="J425">
        <v>3</v>
      </c>
      <c r="K425" s="2"/>
      <c r="L425">
        <v>388</v>
      </c>
      <c r="M425">
        <v>395</v>
      </c>
      <c r="N425">
        <v>42</v>
      </c>
      <c r="O425" t="s">
        <v>2841</v>
      </c>
      <c r="P425" t="s">
        <v>2842</v>
      </c>
      <c r="Q425" t="s">
        <v>2844</v>
      </c>
      <c r="R425" t="s">
        <v>31</v>
      </c>
      <c r="S425" t="s">
        <v>49</v>
      </c>
      <c r="T425" t="s">
        <v>519</v>
      </c>
      <c r="U425" t="s">
        <v>68</v>
      </c>
      <c r="V425" t="s">
        <v>2845</v>
      </c>
    </row>
    <row r="426" spans="1:22" x14ac:dyDescent="0.3">
      <c r="A426" t="s">
        <v>3458</v>
      </c>
      <c r="B426" t="s">
        <v>66</v>
      </c>
      <c r="C426" t="s">
        <v>2847</v>
      </c>
      <c r="D426" t="s">
        <v>2850</v>
      </c>
      <c r="E426">
        <v>5751</v>
      </c>
      <c r="F426" t="s">
        <v>2846</v>
      </c>
      <c r="G426">
        <v>2013</v>
      </c>
      <c r="H426" t="s">
        <v>459</v>
      </c>
      <c r="I426">
        <v>5</v>
      </c>
      <c r="J426">
        <v>4</v>
      </c>
      <c r="K426" s="2"/>
      <c r="L426">
        <v>402</v>
      </c>
      <c r="M426">
        <v>417</v>
      </c>
      <c r="N426">
        <v>5</v>
      </c>
      <c r="O426" t="s">
        <v>2848</v>
      </c>
      <c r="P426" t="s">
        <v>2849</v>
      </c>
      <c r="Q426" t="s">
        <v>2851</v>
      </c>
      <c r="R426" t="s">
        <v>31</v>
      </c>
      <c r="S426" t="s">
        <v>49</v>
      </c>
      <c r="U426" t="s">
        <v>68</v>
      </c>
      <c r="V426" t="s">
        <v>2852</v>
      </c>
    </row>
    <row r="427" spans="1:22" x14ac:dyDescent="0.3">
      <c r="A427" t="s">
        <v>3459</v>
      </c>
      <c r="B427" t="s">
        <v>66</v>
      </c>
      <c r="C427" t="s">
        <v>2854</v>
      </c>
      <c r="D427" t="s">
        <v>2856</v>
      </c>
      <c r="E427">
        <v>584</v>
      </c>
      <c r="F427" t="s">
        <v>2853</v>
      </c>
      <c r="G427">
        <v>2016</v>
      </c>
      <c r="H427" t="s">
        <v>742</v>
      </c>
      <c r="N427">
        <v>3</v>
      </c>
      <c r="P427" t="s">
        <v>2855</v>
      </c>
      <c r="Q427" t="s">
        <v>2857</v>
      </c>
      <c r="R427" t="s">
        <v>31</v>
      </c>
      <c r="S427" t="s">
        <v>32</v>
      </c>
      <c r="U427" t="s">
        <v>33</v>
      </c>
      <c r="V427" t="s">
        <v>2858</v>
      </c>
    </row>
    <row r="428" spans="1:22" x14ac:dyDescent="0.3">
      <c r="A428" t="s">
        <v>3460</v>
      </c>
      <c r="B428" t="s">
        <v>66</v>
      </c>
      <c r="C428" t="s">
        <v>2868</v>
      </c>
      <c r="D428" t="s">
        <v>2871</v>
      </c>
      <c r="E428">
        <v>1678</v>
      </c>
      <c r="F428" t="s">
        <v>2867</v>
      </c>
      <c r="G428">
        <v>2018</v>
      </c>
      <c r="H428" t="s">
        <v>951</v>
      </c>
      <c r="I428">
        <v>20</v>
      </c>
      <c r="J428">
        <v>6</v>
      </c>
      <c r="L428">
        <v>665</v>
      </c>
      <c r="M428">
        <v>680</v>
      </c>
      <c r="O428" t="s">
        <v>2869</v>
      </c>
      <c r="P428" t="s">
        <v>2870</v>
      </c>
      <c r="Q428" t="s">
        <v>2872</v>
      </c>
      <c r="R428" t="s">
        <v>31</v>
      </c>
      <c r="S428" t="s">
        <v>49</v>
      </c>
      <c r="U428" t="s">
        <v>33</v>
      </c>
      <c r="V428" t="s">
        <v>2873</v>
      </c>
    </row>
    <row r="429" spans="1:22" x14ac:dyDescent="0.3">
      <c r="A429" t="s">
        <v>3461</v>
      </c>
      <c r="B429" t="s">
        <v>66</v>
      </c>
      <c r="C429" t="s">
        <v>2875</v>
      </c>
      <c r="D429" t="s">
        <v>2879</v>
      </c>
      <c r="E429">
        <v>1828</v>
      </c>
      <c r="F429" t="s">
        <v>2874</v>
      </c>
      <c r="G429">
        <v>2018</v>
      </c>
      <c r="H429" t="s">
        <v>25</v>
      </c>
      <c r="K429" t="s">
        <v>2876</v>
      </c>
      <c r="N429">
        <v>2</v>
      </c>
      <c r="O429" t="s">
        <v>2877</v>
      </c>
      <c r="P429" t="s">
        <v>2878</v>
      </c>
      <c r="Q429" t="s">
        <v>2880</v>
      </c>
      <c r="R429" t="s">
        <v>31</v>
      </c>
      <c r="S429" t="s">
        <v>32</v>
      </c>
      <c r="U429" t="s">
        <v>33</v>
      </c>
      <c r="V429" t="s">
        <v>2881</v>
      </c>
    </row>
    <row r="430" spans="1:22" x14ac:dyDescent="0.3">
      <c r="A430" t="s">
        <v>3462</v>
      </c>
      <c r="B430" t="s">
        <v>66</v>
      </c>
      <c r="C430" t="s">
        <v>2883</v>
      </c>
      <c r="D430" t="s">
        <v>2886</v>
      </c>
      <c r="E430">
        <v>4574</v>
      </c>
      <c r="F430" t="s">
        <v>2882</v>
      </c>
      <c r="G430">
        <v>2016</v>
      </c>
      <c r="H430" t="s">
        <v>122</v>
      </c>
      <c r="K430" s="2"/>
      <c r="L430">
        <v>5288</v>
      </c>
      <c r="M430">
        <v>5297</v>
      </c>
      <c r="N430">
        <v>1</v>
      </c>
      <c r="O430" t="s">
        <v>2884</v>
      </c>
      <c r="P430" t="s">
        <v>2885</v>
      </c>
      <c r="Q430" t="s">
        <v>2887</v>
      </c>
      <c r="R430" t="s">
        <v>31</v>
      </c>
      <c r="S430" t="s">
        <v>123</v>
      </c>
      <c r="U430" t="s">
        <v>68</v>
      </c>
      <c r="V430" t="s">
        <v>2888</v>
      </c>
    </row>
    <row r="431" spans="1:22" x14ac:dyDescent="0.3">
      <c r="A431" t="s">
        <v>3463</v>
      </c>
      <c r="B431" t="s">
        <v>66</v>
      </c>
      <c r="C431" t="s">
        <v>2890</v>
      </c>
      <c r="D431" t="s">
        <v>2894</v>
      </c>
      <c r="E431">
        <v>1826</v>
      </c>
      <c r="F431" t="s">
        <v>2889</v>
      </c>
      <c r="G431">
        <v>2018</v>
      </c>
      <c r="H431" t="s">
        <v>25</v>
      </c>
      <c r="K431" t="s">
        <v>2891</v>
      </c>
      <c r="O431" t="s">
        <v>2892</v>
      </c>
      <c r="P431" t="s">
        <v>2893</v>
      </c>
      <c r="Q431" t="s">
        <v>2895</v>
      </c>
      <c r="R431" t="s">
        <v>31</v>
      </c>
      <c r="S431" t="s">
        <v>32</v>
      </c>
      <c r="U431" t="s">
        <v>33</v>
      </c>
      <c r="V431" t="s">
        <v>2896</v>
      </c>
    </row>
    <row r="432" spans="1:22" x14ac:dyDescent="0.3">
      <c r="A432" t="s">
        <v>3464</v>
      </c>
      <c r="B432" t="s">
        <v>66</v>
      </c>
      <c r="C432" t="s">
        <v>2898</v>
      </c>
      <c r="D432" t="s">
        <v>2901</v>
      </c>
      <c r="E432">
        <v>813</v>
      </c>
      <c r="F432" t="s">
        <v>2897</v>
      </c>
      <c r="G432">
        <v>2015</v>
      </c>
      <c r="H432" t="s">
        <v>324</v>
      </c>
      <c r="I432">
        <v>41</v>
      </c>
      <c r="J432">
        <v>5</v>
      </c>
      <c r="L432">
        <v>596</v>
      </c>
      <c r="M432">
        <v>612</v>
      </c>
      <c r="N432">
        <v>20</v>
      </c>
      <c r="O432" t="s">
        <v>2899</v>
      </c>
      <c r="P432" t="s">
        <v>2900</v>
      </c>
      <c r="Q432" t="s">
        <v>2902</v>
      </c>
      <c r="R432" t="s">
        <v>31</v>
      </c>
      <c r="S432" t="s">
        <v>49</v>
      </c>
      <c r="U432" t="s">
        <v>33</v>
      </c>
      <c r="V432" t="s">
        <v>2903</v>
      </c>
    </row>
    <row r="433" spans="1:22" x14ac:dyDescent="0.3">
      <c r="A433" t="s">
        <v>3465</v>
      </c>
      <c r="B433" t="s">
        <v>66</v>
      </c>
      <c r="C433" t="s">
        <v>2905</v>
      </c>
      <c r="D433" t="s">
        <v>2908</v>
      </c>
      <c r="E433">
        <v>6238</v>
      </c>
      <c r="F433" t="s">
        <v>2904</v>
      </c>
      <c r="G433">
        <v>2011</v>
      </c>
      <c r="H433" t="s">
        <v>584</v>
      </c>
      <c r="I433">
        <v>3</v>
      </c>
      <c r="J433">
        <v>4</v>
      </c>
      <c r="K433" s="2"/>
      <c r="L433">
        <v>204</v>
      </c>
      <c r="M433">
        <v>227</v>
      </c>
      <c r="N433">
        <v>14</v>
      </c>
      <c r="O433" t="s">
        <v>2906</v>
      </c>
      <c r="P433" t="s">
        <v>2907</v>
      </c>
      <c r="Q433" t="s">
        <v>2909</v>
      </c>
      <c r="R433" t="s">
        <v>31</v>
      </c>
      <c r="S433" t="s">
        <v>49</v>
      </c>
      <c r="T433" t="s">
        <v>76</v>
      </c>
      <c r="U433" t="s">
        <v>68</v>
      </c>
      <c r="V433" t="s">
        <v>2910</v>
      </c>
    </row>
    <row r="434" spans="1:22" x14ac:dyDescent="0.3">
      <c r="A434" t="s">
        <v>3466</v>
      </c>
      <c r="B434" t="s">
        <v>66</v>
      </c>
      <c r="C434" t="s">
        <v>2912</v>
      </c>
      <c r="D434" t="s">
        <v>2915</v>
      </c>
      <c r="E434">
        <v>1569</v>
      </c>
      <c r="F434" t="s">
        <v>2911</v>
      </c>
      <c r="G434">
        <v>2010</v>
      </c>
      <c r="H434" t="s">
        <v>25</v>
      </c>
      <c r="N434">
        <v>4</v>
      </c>
      <c r="O434" t="s">
        <v>2913</v>
      </c>
      <c r="P434" t="s">
        <v>2914</v>
      </c>
      <c r="Q434" t="s">
        <v>2916</v>
      </c>
      <c r="R434" t="s">
        <v>31</v>
      </c>
      <c r="S434" t="s">
        <v>32</v>
      </c>
      <c r="U434" t="s">
        <v>33</v>
      </c>
      <c r="V434" t="s">
        <v>2917</v>
      </c>
    </row>
    <row r="435" spans="1:22" x14ac:dyDescent="0.3">
      <c r="A435" t="s">
        <v>3467</v>
      </c>
      <c r="B435" t="s">
        <v>66</v>
      </c>
      <c r="C435" t="s">
        <v>2919</v>
      </c>
      <c r="D435" t="s">
        <v>2922</v>
      </c>
      <c r="E435">
        <v>5043</v>
      </c>
      <c r="F435" t="s">
        <v>2918</v>
      </c>
      <c r="G435">
        <v>2015</v>
      </c>
      <c r="H435" t="s">
        <v>122</v>
      </c>
      <c r="K435" s="2"/>
      <c r="L435">
        <v>3651</v>
      </c>
      <c r="M435">
        <v>3660</v>
      </c>
      <c r="N435">
        <v>0</v>
      </c>
      <c r="O435" t="s">
        <v>2920</v>
      </c>
      <c r="P435" t="s">
        <v>2921</v>
      </c>
      <c r="Q435" t="s">
        <v>2923</v>
      </c>
      <c r="R435" t="s">
        <v>31</v>
      </c>
      <c r="S435" t="s">
        <v>123</v>
      </c>
      <c r="U435" t="s">
        <v>68</v>
      </c>
      <c r="V435" t="s">
        <v>2924</v>
      </c>
    </row>
    <row r="436" spans="1:22" x14ac:dyDescent="0.3">
      <c r="A436" t="s">
        <v>3468</v>
      </c>
      <c r="B436" t="s">
        <v>66</v>
      </c>
      <c r="C436" t="s">
        <v>2933</v>
      </c>
      <c r="D436" t="s">
        <v>2936</v>
      </c>
      <c r="E436">
        <v>494</v>
      </c>
      <c r="F436" t="s">
        <v>2932</v>
      </c>
      <c r="G436">
        <v>2016</v>
      </c>
      <c r="H436" t="s">
        <v>25</v>
      </c>
      <c r="I436" t="s">
        <v>1173</v>
      </c>
      <c r="L436">
        <v>334</v>
      </c>
      <c r="M436">
        <v>341</v>
      </c>
      <c r="O436" t="s">
        <v>2934</v>
      </c>
      <c r="P436" t="s">
        <v>2935</v>
      </c>
      <c r="Q436" t="s">
        <v>2937</v>
      </c>
      <c r="R436" t="s">
        <v>31</v>
      </c>
      <c r="S436" t="s">
        <v>32</v>
      </c>
      <c r="U436" t="s">
        <v>33</v>
      </c>
      <c r="V436" t="s">
        <v>2938</v>
      </c>
    </row>
    <row r="437" spans="1:22" x14ac:dyDescent="0.3">
      <c r="A437" t="s">
        <v>3469</v>
      </c>
      <c r="B437" t="s">
        <v>66</v>
      </c>
      <c r="C437" t="s">
        <v>2940</v>
      </c>
      <c r="D437" t="s">
        <v>2943</v>
      </c>
      <c r="E437">
        <v>1502</v>
      </c>
      <c r="F437" t="s">
        <v>2939</v>
      </c>
      <c r="G437">
        <v>2011</v>
      </c>
      <c r="H437" t="s">
        <v>25</v>
      </c>
      <c r="L437">
        <v>79</v>
      </c>
      <c r="M437">
        <v>86</v>
      </c>
      <c r="N437">
        <v>9</v>
      </c>
      <c r="O437" t="s">
        <v>2941</v>
      </c>
      <c r="P437" t="s">
        <v>2942</v>
      </c>
      <c r="Q437" t="s">
        <v>2944</v>
      </c>
      <c r="R437" t="s">
        <v>31</v>
      </c>
      <c r="S437" t="s">
        <v>32</v>
      </c>
      <c r="U437" t="s">
        <v>33</v>
      </c>
      <c r="V437" t="s">
        <v>2945</v>
      </c>
    </row>
    <row r="438" spans="1:22" x14ac:dyDescent="0.3">
      <c r="A438" t="s">
        <v>3470</v>
      </c>
      <c r="B438" t="s">
        <v>66</v>
      </c>
      <c r="C438" t="s">
        <v>2947</v>
      </c>
      <c r="D438" t="s">
        <v>2950</v>
      </c>
      <c r="E438">
        <v>1824</v>
      </c>
      <c r="F438" t="s">
        <v>2946</v>
      </c>
      <c r="G438">
        <v>2018</v>
      </c>
      <c r="H438" t="s">
        <v>25</v>
      </c>
      <c r="K438" t="s">
        <v>2948</v>
      </c>
      <c r="O438" t="s">
        <v>2949</v>
      </c>
      <c r="P438" t="s">
        <v>1268</v>
      </c>
      <c r="Q438" t="s">
        <v>2951</v>
      </c>
      <c r="R438" t="s">
        <v>31</v>
      </c>
      <c r="S438" t="s">
        <v>32</v>
      </c>
      <c r="U438" t="s">
        <v>33</v>
      </c>
      <c r="V438" t="s">
        <v>2952</v>
      </c>
    </row>
    <row r="439" spans="1:22" x14ac:dyDescent="0.3">
      <c r="A439" t="s">
        <v>3471</v>
      </c>
      <c r="B439" t="s">
        <v>66</v>
      </c>
      <c r="C439" t="s">
        <v>2954</v>
      </c>
      <c r="D439" t="s">
        <v>2957</v>
      </c>
      <c r="E439">
        <v>794</v>
      </c>
      <c r="F439" t="s">
        <v>2953</v>
      </c>
      <c r="G439">
        <v>2015</v>
      </c>
      <c r="H439" t="s">
        <v>354</v>
      </c>
      <c r="L439">
        <v>1131</v>
      </c>
      <c r="M439">
        <v>1136</v>
      </c>
      <c r="N439">
        <v>3</v>
      </c>
      <c r="O439" t="s">
        <v>2955</v>
      </c>
      <c r="P439" t="s">
        <v>2956</v>
      </c>
      <c r="Q439" t="s">
        <v>2958</v>
      </c>
      <c r="R439" t="s">
        <v>31</v>
      </c>
      <c r="S439" t="s">
        <v>32</v>
      </c>
      <c r="U439" t="s">
        <v>33</v>
      </c>
      <c r="V439" t="s">
        <v>2959</v>
      </c>
    </row>
    <row r="440" spans="1:22" x14ac:dyDescent="0.3">
      <c r="A440" t="s">
        <v>3474</v>
      </c>
      <c r="B440" t="s">
        <v>66</v>
      </c>
      <c r="C440" t="s">
        <v>2961</v>
      </c>
      <c r="D440" t="s">
        <v>2964</v>
      </c>
      <c r="E440">
        <v>552</v>
      </c>
      <c r="F440" t="s">
        <v>2960</v>
      </c>
      <c r="G440">
        <v>2016</v>
      </c>
      <c r="H440" t="s">
        <v>25</v>
      </c>
      <c r="I440" t="s">
        <v>26</v>
      </c>
      <c r="L440">
        <v>187</v>
      </c>
      <c r="M440">
        <v>190</v>
      </c>
      <c r="N440">
        <v>6</v>
      </c>
      <c r="O440" t="s">
        <v>2962</v>
      </c>
      <c r="P440" t="s">
        <v>2963</v>
      </c>
      <c r="Q440" t="s">
        <v>2965</v>
      </c>
      <c r="R440" t="s">
        <v>31</v>
      </c>
      <c r="S440" t="s">
        <v>32</v>
      </c>
      <c r="U440" t="s">
        <v>33</v>
      </c>
      <c r="V440" t="s">
        <v>2966</v>
      </c>
    </row>
    <row r="441" spans="1:22" x14ac:dyDescent="0.3">
      <c r="A441" t="s">
        <v>3475</v>
      </c>
      <c r="B441" t="s">
        <v>66</v>
      </c>
      <c r="C441" t="s">
        <v>2967</v>
      </c>
      <c r="D441" t="s">
        <v>2970</v>
      </c>
      <c r="E441">
        <v>1242</v>
      </c>
      <c r="F441" t="s">
        <v>1368</v>
      </c>
      <c r="G441">
        <v>2013</v>
      </c>
      <c r="H441" t="s">
        <v>141</v>
      </c>
      <c r="I441">
        <v>30</v>
      </c>
      <c r="J441">
        <v>4</v>
      </c>
      <c r="L441">
        <v>426</v>
      </c>
      <c r="M441">
        <v>434</v>
      </c>
      <c r="N441">
        <v>31</v>
      </c>
      <c r="O441" t="s">
        <v>2968</v>
      </c>
      <c r="P441" t="s">
        <v>2969</v>
      </c>
      <c r="Q441" t="s">
        <v>2971</v>
      </c>
      <c r="R441" t="s">
        <v>31</v>
      </c>
      <c r="S441" t="s">
        <v>49</v>
      </c>
      <c r="U441" t="s">
        <v>33</v>
      </c>
      <c r="V441" t="s">
        <v>2972</v>
      </c>
    </row>
    <row r="442" spans="1:22" x14ac:dyDescent="0.3">
      <c r="A442" t="s">
        <v>3476</v>
      </c>
      <c r="B442" t="s">
        <v>66</v>
      </c>
      <c r="C442" t="s">
        <v>2974</v>
      </c>
      <c r="D442" t="s">
        <v>2977</v>
      </c>
      <c r="E442">
        <v>614</v>
      </c>
      <c r="F442" t="s">
        <v>2973</v>
      </c>
      <c r="G442">
        <v>2016</v>
      </c>
      <c r="H442" t="s">
        <v>845</v>
      </c>
      <c r="I442">
        <v>8</v>
      </c>
      <c r="J442">
        <v>1</v>
      </c>
      <c r="L442">
        <v>58</v>
      </c>
      <c r="M442">
        <v>73</v>
      </c>
      <c r="N442">
        <v>2</v>
      </c>
      <c r="O442" t="s">
        <v>2975</v>
      </c>
      <c r="P442" t="s">
        <v>2976</v>
      </c>
      <c r="Q442" t="s">
        <v>2978</v>
      </c>
      <c r="R442" t="s">
        <v>31</v>
      </c>
      <c r="S442" t="s">
        <v>49</v>
      </c>
      <c r="U442" t="s">
        <v>33</v>
      </c>
      <c r="V442" t="s">
        <v>2979</v>
      </c>
    </row>
    <row r="443" spans="1:22" x14ac:dyDescent="0.3">
      <c r="A443" t="s">
        <v>3364</v>
      </c>
      <c r="B443" t="s">
        <v>66</v>
      </c>
      <c r="C443" t="s">
        <v>2981</v>
      </c>
      <c r="D443" t="s">
        <v>2985</v>
      </c>
      <c r="E443">
        <v>866</v>
      </c>
      <c r="F443" t="s">
        <v>2980</v>
      </c>
      <c r="G443">
        <v>2015</v>
      </c>
      <c r="H443" t="s">
        <v>117</v>
      </c>
      <c r="I443" t="s">
        <v>2982</v>
      </c>
      <c r="K443">
        <v>7070099</v>
      </c>
      <c r="L443">
        <v>2375</v>
      </c>
      <c r="M443">
        <v>2384</v>
      </c>
      <c r="N443">
        <v>2</v>
      </c>
      <c r="O443" t="s">
        <v>2983</v>
      </c>
      <c r="P443" t="s">
        <v>2984</v>
      </c>
      <c r="Q443" t="s">
        <v>2986</v>
      </c>
      <c r="R443" t="s">
        <v>31</v>
      </c>
      <c r="S443" t="s">
        <v>32</v>
      </c>
      <c r="U443" t="s">
        <v>33</v>
      </c>
      <c r="V443" t="s">
        <v>2987</v>
      </c>
    </row>
    <row r="444" spans="1:22" x14ac:dyDescent="0.3">
      <c r="A444" t="s">
        <v>3477</v>
      </c>
      <c r="B444" t="s">
        <v>66</v>
      </c>
      <c r="C444" t="s">
        <v>2989</v>
      </c>
      <c r="D444" t="s">
        <v>2992</v>
      </c>
      <c r="E444">
        <v>133</v>
      </c>
      <c r="F444" t="s">
        <v>2988</v>
      </c>
      <c r="G444">
        <v>2017</v>
      </c>
      <c r="H444" t="s">
        <v>25</v>
      </c>
      <c r="I444" t="s">
        <v>617</v>
      </c>
      <c r="L444">
        <v>377</v>
      </c>
      <c r="M444">
        <v>386</v>
      </c>
      <c r="O444" t="s">
        <v>2990</v>
      </c>
      <c r="P444" t="s">
        <v>2991</v>
      </c>
      <c r="Q444" t="s">
        <v>2993</v>
      </c>
      <c r="R444" t="s">
        <v>31</v>
      </c>
      <c r="S444" t="s">
        <v>32</v>
      </c>
      <c r="U444" t="s">
        <v>33</v>
      </c>
      <c r="V444" t="s">
        <v>2994</v>
      </c>
    </row>
    <row r="445" spans="1:22" x14ac:dyDescent="0.3">
      <c r="A445" t="s">
        <v>3478</v>
      </c>
      <c r="B445" t="s">
        <v>66</v>
      </c>
      <c r="C445" t="s">
        <v>2997</v>
      </c>
      <c r="D445" t="s">
        <v>2999</v>
      </c>
      <c r="E445">
        <v>534</v>
      </c>
      <c r="F445" t="s">
        <v>2996</v>
      </c>
      <c r="G445">
        <v>2016</v>
      </c>
      <c r="H445" t="s">
        <v>60</v>
      </c>
      <c r="I445">
        <v>10</v>
      </c>
      <c r="J445">
        <v>1</v>
      </c>
      <c r="L445">
        <v>99</v>
      </c>
      <c r="M445">
        <v>119</v>
      </c>
      <c r="N445">
        <v>4</v>
      </c>
      <c r="O445" t="s">
        <v>2995</v>
      </c>
      <c r="P445" t="s">
        <v>2998</v>
      </c>
      <c r="Q445" t="s">
        <v>3000</v>
      </c>
      <c r="R445" t="s">
        <v>31</v>
      </c>
      <c r="S445" t="s">
        <v>49</v>
      </c>
      <c r="U445" t="s">
        <v>33</v>
      </c>
      <c r="V445" t="s">
        <v>3001</v>
      </c>
    </row>
    <row r="446" spans="1:22" x14ac:dyDescent="0.3">
      <c r="A446" t="s">
        <v>3479</v>
      </c>
      <c r="B446" t="s">
        <v>66</v>
      </c>
      <c r="C446" t="s">
        <v>3003</v>
      </c>
      <c r="D446" t="s">
        <v>3006</v>
      </c>
      <c r="E446">
        <v>827</v>
      </c>
      <c r="F446" t="s">
        <v>3002</v>
      </c>
      <c r="G446">
        <v>2015</v>
      </c>
      <c r="H446" t="s">
        <v>845</v>
      </c>
      <c r="I446">
        <v>7</v>
      </c>
      <c r="J446">
        <v>4</v>
      </c>
      <c r="L446">
        <v>313</v>
      </c>
      <c r="M446">
        <v>332</v>
      </c>
      <c r="O446" t="s">
        <v>3004</v>
      </c>
      <c r="P446" t="s">
        <v>3005</v>
      </c>
      <c r="Q446" t="s">
        <v>3007</v>
      </c>
      <c r="R446" t="s">
        <v>31</v>
      </c>
      <c r="S446" t="s">
        <v>49</v>
      </c>
      <c r="U446" t="s">
        <v>33</v>
      </c>
      <c r="V446" t="s">
        <v>3008</v>
      </c>
    </row>
    <row r="447" spans="1:22" x14ac:dyDescent="0.3">
      <c r="A447" t="s">
        <v>3481</v>
      </c>
      <c r="B447" t="s">
        <v>66</v>
      </c>
      <c r="C447" t="s">
        <v>3010</v>
      </c>
      <c r="D447" t="s">
        <v>3013</v>
      </c>
      <c r="E447">
        <v>231</v>
      </c>
      <c r="F447" t="s">
        <v>3009</v>
      </c>
      <c r="G447">
        <v>2017</v>
      </c>
      <c r="H447" t="s">
        <v>60</v>
      </c>
      <c r="I447">
        <v>11</v>
      </c>
      <c r="J447">
        <v>1</v>
      </c>
      <c r="L447">
        <v>58</v>
      </c>
      <c r="M447">
        <v>78</v>
      </c>
      <c r="N447">
        <v>13</v>
      </c>
      <c r="O447" t="s">
        <v>3011</v>
      </c>
      <c r="P447" t="s">
        <v>3012</v>
      </c>
      <c r="Q447" t="s">
        <v>3014</v>
      </c>
      <c r="R447" t="s">
        <v>31</v>
      </c>
      <c r="S447" t="s">
        <v>49</v>
      </c>
      <c r="U447" t="s">
        <v>33</v>
      </c>
      <c r="V447" t="s">
        <v>3015</v>
      </c>
    </row>
    <row r="448" spans="1:22" x14ac:dyDescent="0.3">
      <c r="A448" t="s">
        <v>3482</v>
      </c>
      <c r="B448" t="s">
        <v>66</v>
      </c>
      <c r="C448" t="s">
        <v>3017</v>
      </c>
      <c r="D448" t="s">
        <v>3021</v>
      </c>
      <c r="E448">
        <v>1713</v>
      </c>
      <c r="F448" t="s">
        <v>3016</v>
      </c>
      <c r="G448">
        <v>2018</v>
      </c>
      <c r="H448" t="s">
        <v>3018</v>
      </c>
      <c r="I448">
        <v>69</v>
      </c>
      <c r="J448">
        <v>10</v>
      </c>
      <c r="L448">
        <v>1205</v>
      </c>
      <c r="M448">
        <v>1222</v>
      </c>
      <c r="O448" t="s">
        <v>3019</v>
      </c>
      <c r="P448" t="s">
        <v>3020</v>
      </c>
      <c r="R448" t="s">
        <v>31</v>
      </c>
      <c r="S448" t="s">
        <v>49</v>
      </c>
      <c r="U448" t="s">
        <v>33</v>
      </c>
      <c r="V448" t="s">
        <v>3022</v>
      </c>
    </row>
    <row r="449" spans="1:22" x14ac:dyDescent="0.3">
      <c r="A449" t="s">
        <v>3480</v>
      </c>
      <c r="B449" t="s">
        <v>66</v>
      </c>
      <c r="C449" t="s">
        <v>3024</v>
      </c>
      <c r="D449" t="s">
        <v>3027</v>
      </c>
      <c r="E449">
        <v>331</v>
      </c>
      <c r="F449" t="s">
        <v>3023</v>
      </c>
      <c r="G449">
        <v>2017</v>
      </c>
      <c r="H449" t="s">
        <v>60</v>
      </c>
      <c r="I449">
        <v>11</v>
      </c>
      <c r="J449">
        <v>1</v>
      </c>
      <c r="L449">
        <v>2</v>
      </c>
      <c r="M449">
        <v>8</v>
      </c>
      <c r="N449">
        <v>11</v>
      </c>
      <c r="O449" t="s">
        <v>3025</v>
      </c>
      <c r="P449" t="s">
        <v>3026</v>
      </c>
      <c r="Q449" t="s">
        <v>3028</v>
      </c>
      <c r="R449" t="s">
        <v>31</v>
      </c>
      <c r="S449" t="s">
        <v>49</v>
      </c>
      <c r="U449" t="s">
        <v>33</v>
      </c>
      <c r="V449" t="s">
        <v>3029</v>
      </c>
    </row>
    <row r="450" spans="1:22" x14ac:dyDescent="0.3">
      <c r="A450" t="s">
        <v>3483</v>
      </c>
      <c r="B450" t="s">
        <v>66</v>
      </c>
      <c r="C450" t="s">
        <v>3031</v>
      </c>
      <c r="D450" t="s">
        <v>3034</v>
      </c>
      <c r="E450">
        <v>113</v>
      </c>
      <c r="F450" t="s">
        <v>3030</v>
      </c>
      <c r="G450">
        <v>2017</v>
      </c>
      <c r="H450" t="s">
        <v>600</v>
      </c>
      <c r="I450">
        <v>40</v>
      </c>
      <c r="J450">
        <v>8</v>
      </c>
      <c r="L450">
        <v>649</v>
      </c>
      <c r="M450">
        <v>657</v>
      </c>
      <c r="N450">
        <v>8</v>
      </c>
      <c r="O450" t="s">
        <v>3032</v>
      </c>
      <c r="P450" t="s">
        <v>3033</v>
      </c>
      <c r="Q450" t="s">
        <v>3035</v>
      </c>
      <c r="R450" t="s">
        <v>31</v>
      </c>
      <c r="S450" t="s">
        <v>49</v>
      </c>
      <c r="U450" t="s">
        <v>33</v>
      </c>
      <c r="V450" t="s">
        <v>3036</v>
      </c>
    </row>
    <row r="451" spans="1:22" x14ac:dyDescent="0.3">
      <c r="A451" t="s">
        <v>3484</v>
      </c>
      <c r="B451" t="s">
        <v>66</v>
      </c>
      <c r="C451" t="s">
        <v>3038</v>
      </c>
      <c r="D451" t="s">
        <v>3041</v>
      </c>
      <c r="E451">
        <v>1269</v>
      </c>
      <c r="F451" t="s">
        <v>3037</v>
      </c>
      <c r="G451">
        <v>2013</v>
      </c>
      <c r="H451" t="s">
        <v>25</v>
      </c>
      <c r="L451">
        <v>72</v>
      </c>
      <c r="M451">
        <v>81</v>
      </c>
      <c r="N451">
        <v>9</v>
      </c>
      <c r="O451" t="s">
        <v>3039</v>
      </c>
      <c r="P451" t="s">
        <v>3040</v>
      </c>
      <c r="Q451" t="s">
        <v>3042</v>
      </c>
      <c r="R451" t="s">
        <v>31</v>
      </c>
      <c r="S451" t="s">
        <v>32</v>
      </c>
      <c r="U451" t="s">
        <v>33</v>
      </c>
      <c r="V451" t="s">
        <v>3043</v>
      </c>
    </row>
    <row r="452" spans="1:22" x14ac:dyDescent="0.3">
      <c r="A452" t="s">
        <v>3485</v>
      </c>
      <c r="B452" t="s">
        <v>66</v>
      </c>
      <c r="C452" t="s">
        <v>3045</v>
      </c>
      <c r="D452" t="s">
        <v>3048</v>
      </c>
      <c r="E452">
        <v>266</v>
      </c>
      <c r="F452" t="s">
        <v>3044</v>
      </c>
      <c r="G452">
        <v>2017</v>
      </c>
      <c r="H452" t="s">
        <v>141</v>
      </c>
      <c r="I452">
        <v>34</v>
      </c>
      <c r="J452">
        <v>1</v>
      </c>
      <c r="L452">
        <v>53</v>
      </c>
      <c r="M452">
        <v>61</v>
      </c>
      <c r="N452">
        <v>20</v>
      </c>
      <c r="O452" t="s">
        <v>3046</v>
      </c>
      <c r="P452" t="s">
        <v>3047</v>
      </c>
      <c r="Q452" t="s">
        <v>3049</v>
      </c>
      <c r="R452" t="s">
        <v>31</v>
      </c>
      <c r="S452" t="s">
        <v>49</v>
      </c>
      <c r="U452" t="s">
        <v>33</v>
      </c>
      <c r="V452" t="s">
        <v>3050</v>
      </c>
    </row>
    <row r="453" spans="1:22" x14ac:dyDescent="0.3">
      <c r="A453" t="s">
        <v>3486</v>
      </c>
      <c r="B453" t="s">
        <v>66</v>
      </c>
      <c r="C453" t="s">
        <v>3051</v>
      </c>
      <c r="D453" t="s">
        <v>3055</v>
      </c>
      <c r="E453">
        <v>59</v>
      </c>
      <c r="F453" t="s">
        <v>155</v>
      </c>
      <c r="G453">
        <v>2017</v>
      </c>
      <c r="H453" t="s">
        <v>3052</v>
      </c>
      <c r="I453">
        <v>20</v>
      </c>
      <c r="J453">
        <v>4</v>
      </c>
      <c r="L453">
        <v>236</v>
      </c>
      <c r="M453">
        <v>275</v>
      </c>
      <c r="N453">
        <v>2</v>
      </c>
      <c r="O453" t="s">
        <v>3053</v>
      </c>
      <c r="P453" t="s">
        <v>3054</v>
      </c>
      <c r="Q453" t="s">
        <v>3056</v>
      </c>
      <c r="R453" t="s">
        <v>31</v>
      </c>
      <c r="S453" t="s">
        <v>49</v>
      </c>
      <c r="U453" t="s">
        <v>33</v>
      </c>
      <c r="V453" t="s">
        <v>3057</v>
      </c>
    </row>
    <row r="454" spans="1:22" x14ac:dyDescent="0.3">
      <c r="A454" t="s">
        <v>3487</v>
      </c>
      <c r="B454" t="s">
        <v>66</v>
      </c>
      <c r="C454" t="s">
        <v>3059</v>
      </c>
      <c r="D454" t="s">
        <v>3063</v>
      </c>
      <c r="E454">
        <v>1907</v>
      </c>
      <c r="F454" t="s">
        <v>3058</v>
      </c>
      <c r="G454">
        <v>2018</v>
      </c>
      <c r="H454" t="s">
        <v>25</v>
      </c>
      <c r="K454" t="s">
        <v>3060</v>
      </c>
      <c r="O454" t="s">
        <v>3061</v>
      </c>
      <c r="P454" t="s">
        <v>3062</v>
      </c>
      <c r="Q454" t="s">
        <v>3064</v>
      </c>
      <c r="R454" t="s">
        <v>31</v>
      </c>
      <c r="S454" t="s">
        <v>32</v>
      </c>
      <c r="U454" t="s">
        <v>33</v>
      </c>
      <c r="V454" t="s">
        <v>3065</v>
      </c>
    </row>
    <row r="455" spans="1:22" x14ac:dyDescent="0.3">
      <c r="A455" t="s">
        <v>3488</v>
      </c>
      <c r="B455" t="s">
        <v>66</v>
      </c>
      <c r="C455" t="s">
        <v>3067</v>
      </c>
      <c r="D455" t="s">
        <v>3070</v>
      </c>
      <c r="E455">
        <v>343</v>
      </c>
      <c r="F455" t="s">
        <v>3066</v>
      </c>
      <c r="G455">
        <v>2017</v>
      </c>
      <c r="H455" t="s">
        <v>88</v>
      </c>
      <c r="I455">
        <v>507</v>
      </c>
      <c r="L455">
        <v>315</v>
      </c>
      <c r="M455">
        <v>326</v>
      </c>
      <c r="O455" t="s">
        <v>3068</v>
      </c>
      <c r="P455" t="s">
        <v>3069</v>
      </c>
      <c r="Q455" t="s">
        <v>3071</v>
      </c>
      <c r="R455" t="s">
        <v>31</v>
      </c>
      <c r="S455" t="s">
        <v>32</v>
      </c>
      <c r="U455" t="s">
        <v>33</v>
      </c>
      <c r="V455" t="s">
        <v>3072</v>
      </c>
    </row>
    <row r="456" spans="1:22" x14ac:dyDescent="0.3">
      <c r="A456" t="s">
        <v>3489</v>
      </c>
      <c r="B456" t="s">
        <v>66</v>
      </c>
      <c r="C456" t="s">
        <v>3091</v>
      </c>
      <c r="D456" t="s">
        <v>3095</v>
      </c>
      <c r="E456">
        <v>1524</v>
      </c>
      <c r="F456" t="s">
        <v>3090</v>
      </c>
      <c r="G456">
        <v>2011</v>
      </c>
      <c r="H456" t="s">
        <v>3092</v>
      </c>
      <c r="K456">
        <v>5960204</v>
      </c>
      <c r="L456">
        <v>764</v>
      </c>
      <c r="M456">
        <v>771</v>
      </c>
      <c r="N456">
        <v>10</v>
      </c>
      <c r="O456" t="s">
        <v>3093</v>
      </c>
      <c r="P456" t="s">
        <v>3094</v>
      </c>
      <c r="Q456" t="s">
        <v>3096</v>
      </c>
      <c r="R456" t="s">
        <v>31</v>
      </c>
      <c r="S456" t="s">
        <v>32</v>
      </c>
      <c r="U456" t="s">
        <v>33</v>
      </c>
      <c r="V456" t="s">
        <v>3097</v>
      </c>
    </row>
    <row r="457" spans="1:22" x14ac:dyDescent="0.3">
      <c r="A457" t="s">
        <v>3352</v>
      </c>
      <c r="B457" t="s">
        <v>66</v>
      </c>
      <c r="C457" t="s">
        <v>3099</v>
      </c>
      <c r="D457" t="s">
        <v>3102</v>
      </c>
      <c r="E457">
        <v>116</v>
      </c>
      <c r="F457" t="s">
        <v>3098</v>
      </c>
      <c r="G457">
        <v>2017</v>
      </c>
      <c r="H457" t="s">
        <v>749</v>
      </c>
      <c r="I457">
        <v>13</v>
      </c>
      <c r="J457">
        <v>3</v>
      </c>
      <c r="L457">
        <v>55</v>
      </c>
      <c r="M457">
        <v>79</v>
      </c>
      <c r="N457">
        <v>7</v>
      </c>
      <c r="O457" t="s">
        <v>3100</v>
      </c>
      <c r="P457" t="s">
        <v>3101</v>
      </c>
      <c r="Q457" t="s">
        <v>3103</v>
      </c>
      <c r="R457" t="s">
        <v>31</v>
      </c>
      <c r="S457" t="s">
        <v>49</v>
      </c>
      <c r="U457" t="s">
        <v>33</v>
      </c>
      <c r="V457" t="s">
        <v>3104</v>
      </c>
    </row>
    <row r="458" spans="1:22" x14ac:dyDescent="0.3">
      <c r="A458" t="s">
        <v>3491</v>
      </c>
      <c r="B458" t="s">
        <v>66</v>
      </c>
      <c r="C458" t="s">
        <v>3106</v>
      </c>
      <c r="D458" t="s">
        <v>3109</v>
      </c>
      <c r="E458">
        <v>1234</v>
      </c>
      <c r="F458" t="s">
        <v>3105</v>
      </c>
      <c r="G458">
        <v>2013</v>
      </c>
      <c r="H458" t="s">
        <v>25</v>
      </c>
      <c r="L458">
        <v>97</v>
      </c>
      <c r="M458">
        <v>104</v>
      </c>
      <c r="N458">
        <v>65</v>
      </c>
      <c r="O458" t="s">
        <v>3107</v>
      </c>
      <c r="P458" t="s">
        <v>3108</v>
      </c>
      <c r="Q458" t="s">
        <v>3110</v>
      </c>
      <c r="R458" t="s">
        <v>31</v>
      </c>
      <c r="S458" t="s">
        <v>32</v>
      </c>
      <c r="U458" t="s">
        <v>33</v>
      </c>
      <c r="V458" t="s">
        <v>3111</v>
      </c>
    </row>
    <row r="459" spans="1:22" x14ac:dyDescent="0.3">
      <c r="A459" t="s">
        <v>3490</v>
      </c>
      <c r="B459" t="s">
        <v>66</v>
      </c>
      <c r="C459" t="s">
        <v>3113</v>
      </c>
      <c r="D459" t="s">
        <v>3116</v>
      </c>
      <c r="E459">
        <v>5369</v>
      </c>
      <c r="F459" t="s">
        <v>3112</v>
      </c>
      <c r="G459">
        <v>2014</v>
      </c>
      <c r="H459" t="s">
        <v>189</v>
      </c>
      <c r="I459">
        <v>9</v>
      </c>
      <c r="J459">
        <v>2</v>
      </c>
      <c r="K459" s="2"/>
      <c r="L459">
        <v>48</v>
      </c>
      <c r="M459">
        <v>63</v>
      </c>
      <c r="N459">
        <v>2</v>
      </c>
      <c r="O459" t="s">
        <v>3114</v>
      </c>
      <c r="P459" t="s">
        <v>3115</v>
      </c>
      <c r="Q459" t="s">
        <v>3117</v>
      </c>
      <c r="R459" t="s">
        <v>31</v>
      </c>
      <c r="S459" t="s">
        <v>49</v>
      </c>
      <c r="T459" t="s">
        <v>565</v>
      </c>
      <c r="U459" t="s">
        <v>68</v>
      </c>
      <c r="V459" t="s">
        <v>3118</v>
      </c>
    </row>
    <row r="460" spans="1:22" x14ac:dyDescent="0.3">
      <c r="A460" t="s">
        <v>3492</v>
      </c>
      <c r="B460" t="s">
        <v>66</v>
      </c>
      <c r="C460" t="s">
        <v>3120</v>
      </c>
      <c r="D460" t="s">
        <v>3123</v>
      </c>
      <c r="E460">
        <v>6118</v>
      </c>
      <c r="F460" t="s">
        <v>3119</v>
      </c>
      <c r="G460">
        <v>2012</v>
      </c>
      <c r="H460" t="s">
        <v>584</v>
      </c>
      <c r="I460">
        <v>4</v>
      </c>
      <c r="J460">
        <v>2</v>
      </c>
      <c r="K460" s="2"/>
      <c r="L460">
        <v>575</v>
      </c>
      <c r="M460">
        <v>591</v>
      </c>
      <c r="N460">
        <v>24</v>
      </c>
      <c r="O460" t="s">
        <v>3121</v>
      </c>
      <c r="P460" t="s">
        <v>3122</v>
      </c>
      <c r="Q460" t="s">
        <v>3124</v>
      </c>
      <c r="R460" t="s">
        <v>31</v>
      </c>
      <c r="S460" t="s">
        <v>49</v>
      </c>
      <c r="T460" t="s">
        <v>76</v>
      </c>
      <c r="U460" t="s">
        <v>68</v>
      </c>
      <c r="V460" t="s">
        <v>3125</v>
      </c>
    </row>
    <row r="461" spans="1:22" x14ac:dyDescent="0.3">
      <c r="A461" t="s">
        <v>3493</v>
      </c>
      <c r="B461" t="s">
        <v>66</v>
      </c>
      <c r="C461" t="s">
        <v>3141</v>
      </c>
      <c r="D461" t="s">
        <v>3144</v>
      </c>
      <c r="E461">
        <v>1328</v>
      </c>
      <c r="F461" t="s">
        <v>3140</v>
      </c>
      <c r="G461">
        <v>2013</v>
      </c>
      <c r="H461" t="s">
        <v>25</v>
      </c>
      <c r="L461">
        <v>242</v>
      </c>
      <c r="M461">
        <v>249</v>
      </c>
      <c r="N461">
        <v>4</v>
      </c>
      <c r="O461" t="s">
        <v>3142</v>
      </c>
      <c r="P461" t="s">
        <v>3143</v>
      </c>
      <c r="Q461" t="s">
        <v>3145</v>
      </c>
      <c r="R461" t="s">
        <v>31</v>
      </c>
      <c r="S461" t="s">
        <v>32</v>
      </c>
      <c r="U461" t="s">
        <v>33</v>
      </c>
      <c r="V461" t="s">
        <v>3146</v>
      </c>
    </row>
    <row r="462" spans="1:22" x14ac:dyDescent="0.3">
      <c r="A462" t="s">
        <v>3494</v>
      </c>
      <c r="B462" t="s">
        <v>66</v>
      </c>
      <c r="C462" t="s">
        <v>3148</v>
      </c>
      <c r="D462" t="s">
        <v>3151</v>
      </c>
      <c r="E462">
        <v>1454</v>
      </c>
      <c r="F462" t="s">
        <v>3147</v>
      </c>
      <c r="G462">
        <v>2012</v>
      </c>
      <c r="H462" t="s">
        <v>25</v>
      </c>
      <c r="L462">
        <v>38</v>
      </c>
      <c r="M462">
        <v>44</v>
      </c>
      <c r="N462">
        <v>2</v>
      </c>
      <c r="O462" t="s">
        <v>3149</v>
      </c>
      <c r="P462" t="s">
        <v>3150</v>
      </c>
      <c r="Q462" t="s">
        <v>3152</v>
      </c>
      <c r="R462" t="s">
        <v>31</v>
      </c>
      <c r="S462" t="s">
        <v>32</v>
      </c>
      <c r="U462" t="s">
        <v>33</v>
      </c>
      <c r="V462" t="s">
        <v>3153</v>
      </c>
    </row>
    <row r="463" spans="1:22" x14ac:dyDescent="0.3">
      <c r="A463" t="s">
        <v>3495</v>
      </c>
      <c r="B463" t="s">
        <v>66</v>
      </c>
      <c r="C463" t="s">
        <v>3155</v>
      </c>
      <c r="D463" t="s">
        <v>3158</v>
      </c>
      <c r="E463">
        <v>2967</v>
      </c>
      <c r="F463" t="s">
        <v>3154</v>
      </c>
      <c r="G463">
        <v>2017</v>
      </c>
      <c r="H463" t="s">
        <v>179</v>
      </c>
      <c r="I463">
        <v>6</v>
      </c>
      <c r="J463">
        <v>11</v>
      </c>
      <c r="K463" s="2">
        <v>368</v>
      </c>
      <c r="N463">
        <v>1</v>
      </c>
      <c r="O463" t="s">
        <v>3156</v>
      </c>
      <c r="P463" t="s">
        <v>3157</v>
      </c>
      <c r="Q463" t="s">
        <v>3159</v>
      </c>
      <c r="R463" t="s">
        <v>31</v>
      </c>
      <c r="S463" t="s">
        <v>49</v>
      </c>
      <c r="T463" t="s">
        <v>76</v>
      </c>
      <c r="U463" t="s">
        <v>68</v>
      </c>
      <c r="V463" t="s">
        <v>3160</v>
      </c>
    </row>
    <row r="464" spans="1:22" x14ac:dyDescent="0.3">
      <c r="A464" t="s">
        <v>3496</v>
      </c>
      <c r="B464" t="s">
        <v>66</v>
      </c>
      <c r="C464" t="s">
        <v>3161</v>
      </c>
      <c r="D464" t="s">
        <v>3164</v>
      </c>
      <c r="E464">
        <v>540</v>
      </c>
      <c r="F464" t="s">
        <v>1118</v>
      </c>
      <c r="G464">
        <v>2016</v>
      </c>
      <c r="H464" t="s">
        <v>117</v>
      </c>
      <c r="I464" t="s">
        <v>933</v>
      </c>
      <c r="K464">
        <v>7427509</v>
      </c>
      <c r="L464">
        <v>2605</v>
      </c>
      <c r="M464">
        <v>2614</v>
      </c>
      <c r="N464">
        <v>11</v>
      </c>
      <c r="O464" t="s">
        <v>3162</v>
      </c>
      <c r="P464" t="s">
        <v>3163</v>
      </c>
      <c r="Q464" t="s">
        <v>3165</v>
      </c>
      <c r="R464" t="s">
        <v>31</v>
      </c>
      <c r="S464" t="s">
        <v>32</v>
      </c>
      <c r="U464" t="s">
        <v>33</v>
      </c>
      <c r="V464" t="s">
        <v>3166</v>
      </c>
    </row>
    <row r="465" spans="1:22" x14ac:dyDescent="0.3">
      <c r="A465" t="s">
        <v>3497</v>
      </c>
      <c r="B465" t="s">
        <v>66</v>
      </c>
      <c r="C465" t="s">
        <v>3174</v>
      </c>
      <c r="D465" t="s">
        <v>3178</v>
      </c>
      <c r="E465">
        <v>474</v>
      </c>
      <c r="F465" t="s">
        <v>3173</v>
      </c>
      <c r="G465">
        <v>2016</v>
      </c>
      <c r="H465" t="s">
        <v>3175</v>
      </c>
      <c r="I465">
        <v>42</v>
      </c>
      <c r="J465">
        <v>4</v>
      </c>
      <c r="L465">
        <v>536</v>
      </c>
      <c r="M465">
        <v>556</v>
      </c>
      <c r="N465">
        <v>2</v>
      </c>
      <c r="O465" t="s">
        <v>3176</v>
      </c>
      <c r="P465" t="s">
        <v>3177</v>
      </c>
      <c r="Q465" t="s">
        <v>3179</v>
      </c>
      <c r="R465" t="s">
        <v>31</v>
      </c>
      <c r="S465" t="s">
        <v>49</v>
      </c>
      <c r="U465" t="s">
        <v>33</v>
      </c>
      <c r="V465" t="s">
        <v>3180</v>
      </c>
    </row>
    <row r="466" spans="1:22" x14ac:dyDescent="0.3">
      <c r="A466" t="s">
        <v>3498</v>
      </c>
      <c r="B466" t="s">
        <v>66</v>
      </c>
      <c r="C466" t="s">
        <v>3182</v>
      </c>
      <c r="D466" t="s">
        <v>3185</v>
      </c>
      <c r="E466">
        <v>2878</v>
      </c>
      <c r="F466" t="s">
        <v>3181</v>
      </c>
      <c r="G466">
        <v>2018</v>
      </c>
      <c r="H466" t="s">
        <v>189</v>
      </c>
      <c r="I466">
        <v>13</v>
      </c>
      <c r="J466">
        <v>1</v>
      </c>
      <c r="K466" s="2"/>
      <c r="L466">
        <v>91</v>
      </c>
      <c r="M466">
        <v>105</v>
      </c>
      <c r="N466">
        <v>1</v>
      </c>
      <c r="O466" t="s">
        <v>3183</v>
      </c>
      <c r="P466" t="s">
        <v>3184</v>
      </c>
      <c r="Q466" t="s">
        <v>3186</v>
      </c>
      <c r="R466" t="s">
        <v>31</v>
      </c>
      <c r="S466" t="s">
        <v>49</v>
      </c>
      <c r="T466" t="s">
        <v>1068</v>
      </c>
      <c r="U466" t="s">
        <v>68</v>
      </c>
      <c r="V466" t="s">
        <v>3187</v>
      </c>
    </row>
    <row r="467" spans="1:22" x14ac:dyDescent="0.3">
      <c r="A467" t="s">
        <v>3499</v>
      </c>
      <c r="B467" t="s">
        <v>66</v>
      </c>
      <c r="C467" t="s">
        <v>3189</v>
      </c>
      <c r="D467" t="s">
        <v>3192</v>
      </c>
      <c r="E467">
        <v>6420</v>
      </c>
      <c r="F467" t="s">
        <v>3188</v>
      </c>
      <c r="G467">
        <v>2010</v>
      </c>
      <c r="H467" t="s">
        <v>459</v>
      </c>
      <c r="I467">
        <v>2</v>
      </c>
      <c r="J467">
        <v>2</v>
      </c>
      <c r="K467" s="2"/>
      <c r="L467">
        <v>33</v>
      </c>
      <c r="M467">
        <v>59</v>
      </c>
      <c r="N467">
        <v>8</v>
      </c>
      <c r="O467" t="s">
        <v>3190</v>
      </c>
      <c r="P467" t="s">
        <v>3191</v>
      </c>
      <c r="Q467" t="s">
        <v>3193</v>
      </c>
      <c r="R467" t="s">
        <v>31</v>
      </c>
      <c r="S467" t="s">
        <v>49</v>
      </c>
      <c r="U467" t="s">
        <v>68</v>
      </c>
      <c r="V467" t="s">
        <v>3194</v>
      </c>
    </row>
    <row r="468" spans="1:22" x14ac:dyDescent="0.3">
      <c r="A468" t="s">
        <v>3500</v>
      </c>
      <c r="B468" t="s">
        <v>66</v>
      </c>
      <c r="C468" t="s">
        <v>3196</v>
      </c>
      <c r="D468" t="s">
        <v>3199</v>
      </c>
      <c r="E468">
        <v>812</v>
      </c>
      <c r="F468" t="s">
        <v>3195</v>
      </c>
      <c r="G468">
        <v>2015</v>
      </c>
      <c r="H468" t="s">
        <v>543</v>
      </c>
      <c r="I468">
        <v>20</v>
      </c>
      <c r="J468" s="1">
        <v>43499</v>
      </c>
      <c r="L468">
        <v>119</v>
      </c>
      <c r="M468">
        <v>134</v>
      </c>
      <c r="N468">
        <v>2</v>
      </c>
      <c r="O468" t="s">
        <v>3197</v>
      </c>
      <c r="P468" t="s">
        <v>3198</v>
      </c>
      <c r="Q468" t="s">
        <v>3200</v>
      </c>
      <c r="R468" t="s">
        <v>31</v>
      </c>
      <c r="S468" t="s">
        <v>49</v>
      </c>
      <c r="U468" t="s">
        <v>33</v>
      </c>
      <c r="V468" t="s">
        <v>3201</v>
      </c>
    </row>
    <row r="469" spans="1:22" x14ac:dyDescent="0.3">
      <c r="A469" t="s">
        <v>3501</v>
      </c>
      <c r="B469" t="s">
        <v>66</v>
      </c>
      <c r="C469" t="s">
        <v>3203</v>
      </c>
      <c r="D469" t="s">
        <v>3206</v>
      </c>
      <c r="E469">
        <v>1703</v>
      </c>
      <c r="F469" t="s">
        <v>3202</v>
      </c>
      <c r="G469">
        <v>2018</v>
      </c>
      <c r="H469" t="s">
        <v>370</v>
      </c>
      <c r="L469">
        <v>329</v>
      </c>
      <c r="M469">
        <v>332</v>
      </c>
      <c r="O469" t="s">
        <v>3204</v>
      </c>
      <c r="P469" t="s">
        <v>3205</v>
      </c>
      <c r="Q469" t="s">
        <v>3207</v>
      </c>
      <c r="R469" t="s">
        <v>31</v>
      </c>
      <c r="S469" t="s">
        <v>32</v>
      </c>
      <c r="U469" t="s">
        <v>33</v>
      </c>
      <c r="V469" t="s">
        <v>3208</v>
      </c>
    </row>
    <row r="470" spans="1:22" x14ac:dyDescent="0.3">
      <c r="A470" t="s">
        <v>3502</v>
      </c>
      <c r="B470" t="s">
        <v>66</v>
      </c>
      <c r="C470" t="s">
        <v>3210</v>
      </c>
      <c r="D470" t="s">
        <v>3213</v>
      </c>
      <c r="E470">
        <v>2626</v>
      </c>
      <c r="F470" t="s">
        <v>3209</v>
      </c>
      <c r="G470">
        <v>2018</v>
      </c>
      <c r="H470" t="s">
        <v>450</v>
      </c>
      <c r="I470">
        <v>23</v>
      </c>
      <c r="J470">
        <v>4</v>
      </c>
      <c r="K470" s="2"/>
      <c r="L470">
        <v>361</v>
      </c>
      <c r="M470">
        <v>378</v>
      </c>
      <c r="N470">
        <v>0</v>
      </c>
      <c r="O470" t="s">
        <v>3211</v>
      </c>
      <c r="P470" t="s">
        <v>3212</v>
      </c>
      <c r="Q470" t="s">
        <v>3214</v>
      </c>
      <c r="R470" t="s">
        <v>31</v>
      </c>
      <c r="S470" t="s">
        <v>49</v>
      </c>
      <c r="U470" t="s">
        <v>68</v>
      </c>
      <c r="V470" t="s">
        <v>3215</v>
      </c>
    </row>
    <row r="471" spans="1:22" x14ac:dyDescent="0.3">
      <c r="A471" t="s">
        <v>3364</v>
      </c>
      <c r="B471" t="s">
        <v>66</v>
      </c>
      <c r="C471" t="s">
        <v>3217</v>
      </c>
      <c r="D471" t="s">
        <v>3220</v>
      </c>
      <c r="E471">
        <v>2166</v>
      </c>
      <c r="F471" t="s">
        <v>3216</v>
      </c>
      <c r="G471">
        <v>2018</v>
      </c>
      <c r="H471" t="s">
        <v>378</v>
      </c>
      <c r="I471">
        <v>9</v>
      </c>
      <c r="J471">
        <v>10</v>
      </c>
      <c r="K471" s="2">
        <v>251</v>
      </c>
      <c r="N471">
        <v>0</v>
      </c>
      <c r="O471" t="s">
        <v>3218</v>
      </c>
      <c r="P471" t="s">
        <v>3219</v>
      </c>
      <c r="Q471" t="s">
        <v>3221</v>
      </c>
      <c r="R471" t="s">
        <v>31</v>
      </c>
      <c r="S471" t="s">
        <v>49</v>
      </c>
      <c r="T471" t="s">
        <v>76</v>
      </c>
      <c r="U471" t="s">
        <v>68</v>
      </c>
      <c r="V471" t="s">
        <v>3222</v>
      </c>
    </row>
    <row r="472" spans="1:22" x14ac:dyDescent="0.3">
      <c r="A472" t="s">
        <v>3503</v>
      </c>
      <c r="B472" t="s">
        <v>66</v>
      </c>
      <c r="C472" t="s">
        <v>3224</v>
      </c>
      <c r="D472" t="s">
        <v>3227</v>
      </c>
      <c r="E472">
        <v>793</v>
      </c>
      <c r="F472" t="s">
        <v>3223</v>
      </c>
      <c r="G472">
        <v>2015</v>
      </c>
      <c r="H472" t="s">
        <v>354</v>
      </c>
      <c r="L472">
        <v>1023</v>
      </c>
      <c r="M472">
        <v>1028</v>
      </c>
      <c r="N472">
        <v>8</v>
      </c>
      <c r="O472" t="s">
        <v>3225</v>
      </c>
      <c r="P472" t="s">
        <v>3226</v>
      </c>
      <c r="Q472" t="s">
        <v>3228</v>
      </c>
      <c r="R472" t="s">
        <v>31</v>
      </c>
      <c r="S472" t="s">
        <v>32</v>
      </c>
      <c r="U472" t="s">
        <v>33</v>
      </c>
      <c r="V472" t="s">
        <v>3229</v>
      </c>
    </row>
    <row r="473" spans="1:22" x14ac:dyDescent="0.3">
      <c r="A473" t="s">
        <v>3504</v>
      </c>
      <c r="B473" t="s">
        <v>66</v>
      </c>
      <c r="C473" t="s">
        <v>3231</v>
      </c>
      <c r="D473" t="s">
        <v>3235</v>
      </c>
      <c r="E473">
        <v>1508</v>
      </c>
      <c r="F473" t="s">
        <v>3230</v>
      </c>
      <c r="G473">
        <v>2011</v>
      </c>
      <c r="H473" t="s">
        <v>3232</v>
      </c>
      <c r="I473">
        <v>62</v>
      </c>
      <c r="J473">
        <v>11</v>
      </c>
      <c r="L473">
        <v>2085</v>
      </c>
      <c r="M473">
        <v>2094</v>
      </c>
      <c r="N473">
        <v>56</v>
      </c>
      <c r="O473" t="s">
        <v>3233</v>
      </c>
      <c r="P473" t="s">
        <v>3234</v>
      </c>
      <c r="R473" t="s">
        <v>31</v>
      </c>
      <c r="S473" t="s">
        <v>49</v>
      </c>
      <c r="U473" t="s">
        <v>33</v>
      </c>
      <c r="V473" t="s">
        <v>3236</v>
      </c>
    </row>
    <row r="474" spans="1:22" x14ac:dyDescent="0.3">
      <c r="A474" t="s">
        <v>3505</v>
      </c>
      <c r="B474" t="s">
        <v>66</v>
      </c>
      <c r="C474" t="s">
        <v>3238</v>
      </c>
      <c r="D474" t="s">
        <v>3241</v>
      </c>
      <c r="E474">
        <v>1070</v>
      </c>
      <c r="F474" t="s">
        <v>3237</v>
      </c>
      <c r="G474">
        <v>2014</v>
      </c>
      <c r="H474" t="s">
        <v>919</v>
      </c>
      <c r="I474">
        <v>24</v>
      </c>
      <c r="J474">
        <v>2</v>
      </c>
      <c r="L474">
        <v>99</v>
      </c>
      <c r="M474">
        <v>121</v>
      </c>
      <c r="N474">
        <v>18</v>
      </c>
      <c r="O474" t="s">
        <v>3239</v>
      </c>
      <c r="P474" t="s">
        <v>3240</v>
      </c>
      <c r="Q474" t="s">
        <v>3242</v>
      </c>
      <c r="R474" t="s">
        <v>31</v>
      </c>
      <c r="S474" t="s">
        <v>49</v>
      </c>
      <c r="U474" t="s">
        <v>33</v>
      </c>
      <c r="V474" t="s">
        <v>3243</v>
      </c>
    </row>
    <row r="475" spans="1:22" x14ac:dyDescent="0.3">
      <c r="A475" t="s">
        <v>3506</v>
      </c>
      <c r="B475" t="s">
        <v>66</v>
      </c>
      <c r="C475" t="s">
        <v>3245</v>
      </c>
      <c r="D475" t="s">
        <v>3248</v>
      </c>
      <c r="E475">
        <v>451</v>
      </c>
      <c r="F475" t="s">
        <v>3244</v>
      </c>
      <c r="G475">
        <v>2016</v>
      </c>
      <c r="H475" t="s">
        <v>522</v>
      </c>
      <c r="I475">
        <v>8</v>
      </c>
      <c r="J475">
        <v>3</v>
      </c>
      <c r="L475">
        <v>225</v>
      </c>
      <c r="M475">
        <v>247</v>
      </c>
      <c r="N475">
        <v>8</v>
      </c>
      <c r="O475" t="s">
        <v>3246</v>
      </c>
      <c r="P475" t="s">
        <v>3247</v>
      </c>
      <c r="Q475" t="s">
        <v>3249</v>
      </c>
      <c r="R475" t="s">
        <v>31</v>
      </c>
      <c r="S475" t="s">
        <v>49</v>
      </c>
      <c r="U475" t="s">
        <v>33</v>
      </c>
      <c r="V475" t="s">
        <v>3250</v>
      </c>
    </row>
    <row r="476" spans="1:22" x14ac:dyDescent="0.3">
      <c r="A476" t="s">
        <v>3270</v>
      </c>
      <c r="B476" t="s">
        <v>66</v>
      </c>
      <c r="C476" t="s">
        <v>3598</v>
      </c>
      <c r="D476" t="s">
        <v>3601</v>
      </c>
      <c r="E476">
        <v>947</v>
      </c>
      <c r="F476" t="s">
        <v>3597</v>
      </c>
      <c r="G476">
        <v>2015</v>
      </c>
      <c r="H476" t="s">
        <v>3599</v>
      </c>
      <c r="I476">
        <v>1359</v>
      </c>
      <c r="L476">
        <v>22</v>
      </c>
      <c r="M476">
        <v>32</v>
      </c>
      <c r="N476">
        <v>11</v>
      </c>
      <c r="P476" t="s">
        <v>3600</v>
      </c>
      <c r="R476" t="s">
        <v>31</v>
      </c>
      <c r="S476" t="s">
        <v>32</v>
      </c>
      <c r="U476" t="s">
        <v>33</v>
      </c>
      <c r="V476" t="s">
        <v>3602</v>
      </c>
    </row>
    <row r="477" spans="1:22" x14ac:dyDescent="0.3">
      <c r="A477" t="s">
        <v>5613</v>
      </c>
      <c r="B477" t="s">
        <v>66</v>
      </c>
      <c r="C477" t="s">
        <v>3756</v>
      </c>
      <c r="D477" t="s">
        <v>3759</v>
      </c>
      <c r="E477">
        <v>6863</v>
      </c>
      <c r="F477" t="s">
        <v>3755</v>
      </c>
      <c r="G477">
        <v>2018</v>
      </c>
      <c r="H477" t="s">
        <v>3757</v>
      </c>
      <c r="I477">
        <v>42</v>
      </c>
      <c r="J477">
        <v>1</v>
      </c>
      <c r="K477">
        <v>0</v>
      </c>
      <c r="L477">
        <v>107</v>
      </c>
      <c r="M477">
        <v>123</v>
      </c>
      <c r="N477">
        <v>43</v>
      </c>
      <c r="O477" t="s">
        <v>3758</v>
      </c>
      <c r="P477">
        <v>0</v>
      </c>
      <c r="Q477" t="s">
        <v>3760</v>
      </c>
      <c r="R477" t="s">
        <v>31</v>
      </c>
      <c r="S477" t="s">
        <v>3595</v>
      </c>
      <c r="T477">
        <v>0</v>
      </c>
      <c r="U477" t="s">
        <v>68</v>
      </c>
      <c r="V477" t="s">
        <v>3761</v>
      </c>
    </row>
    <row r="478" spans="1:22" x14ac:dyDescent="0.3">
      <c r="A478" t="s">
        <v>5613</v>
      </c>
      <c r="B478" t="s">
        <v>66</v>
      </c>
      <c r="C478" t="s">
        <v>4423</v>
      </c>
      <c r="D478" t="s">
        <v>4426</v>
      </c>
      <c r="E478">
        <v>6756</v>
      </c>
      <c r="F478" t="s">
        <v>4422</v>
      </c>
      <c r="G478">
        <v>2015</v>
      </c>
      <c r="H478" t="s">
        <v>3757</v>
      </c>
      <c r="I478">
        <v>39</v>
      </c>
      <c r="J478">
        <v>5</v>
      </c>
      <c r="K478">
        <v>0</v>
      </c>
      <c r="L478">
        <v>664</v>
      </c>
      <c r="M478">
        <v>681</v>
      </c>
      <c r="N478">
        <v>27</v>
      </c>
      <c r="O478" t="s">
        <v>4424</v>
      </c>
      <c r="P478" t="s">
        <v>4425</v>
      </c>
      <c r="Q478" t="s">
        <v>4427</v>
      </c>
      <c r="R478" t="s">
        <v>31</v>
      </c>
      <c r="S478" t="s">
        <v>3595</v>
      </c>
      <c r="T478">
        <v>0</v>
      </c>
      <c r="U478" t="s">
        <v>68</v>
      </c>
      <c r="V478" t="s">
        <v>4428</v>
      </c>
    </row>
    <row r="479" spans="1:22" x14ac:dyDescent="0.3">
      <c r="A479" t="s">
        <v>5613</v>
      </c>
      <c r="B479" t="s">
        <v>66</v>
      </c>
      <c r="C479" t="s">
        <v>4943</v>
      </c>
      <c r="D479" t="s">
        <v>4945</v>
      </c>
      <c r="E479">
        <v>6757</v>
      </c>
      <c r="F479" t="s">
        <v>4942</v>
      </c>
      <c r="G479">
        <v>2015</v>
      </c>
      <c r="H479" t="s">
        <v>3757</v>
      </c>
      <c r="I479">
        <v>39</v>
      </c>
      <c r="J479">
        <v>5</v>
      </c>
      <c r="K479">
        <v>0</v>
      </c>
      <c r="L479">
        <v>733</v>
      </c>
      <c r="M479">
        <v>752</v>
      </c>
      <c r="N479">
        <v>55</v>
      </c>
      <c r="O479" t="s">
        <v>4944</v>
      </c>
      <c r="P479">
        <v>0</v>
      </c>
      <c r="Q479" t="s">
        <v>4946</v>
      </c>
      <c r="R479" t="s">
        <v>31</v>
      </c>
      <c r="S479" t="s">
        <v>3595</v>
      </c>
      <c r="T479">
        <v>0</v>
      </c>
      <c r="U479" t="s">
        <v>68</v>
      </c>
      <c r="V479" t="s">
        <v>4947</v>
      </c>
    </row>
    <row r="480" spans="1:22" x14ac:dyDescent="0.3">
      <c r="A480" t="s">
        <v>5613</v>
      </c>
      <c r="B480" t="s">
        <v>66</v>
      </c>
      <c r="C480" t="s">
        <v>3590</v>
      </c>
      <c r="D480" t="s">
        <v>3593</v>
      </c>
      <c r="E480">
        <v>6760</v>
      </c>
      <c r="F480" t="s">
        <v>3589</v>
      </c>
      <c r="G480">
        <v>2016</v>
      </c>
      <c r="H480" t="s">
        <v>3591</v>
      </c>
      <c r="I480">
        <v>26</v>
      </c>
      <c r="J480">
        <v>43467</v>
      </c>
      <c r="K480">
        <v>0</v>
      </c>
      <c r="L480">
        <v>170</v>
      </c>
      <c r="M480">
        <v>192</v>
      </c>
      <c r="N480">
        <v>100</v>
      </c>
      <c r="O480" t="s">
        <v>3592</v>
      </c>
      <c r="P480">
        <v>0</v>
      </c>
      <c r="Q480" t="s">
        <v>3594</v>
      </c>
      <c r="R480" t="s">
        <v>31</v>
      </c>
      <c r="S480" t="s">
        <v>3595</v>
      </c>
      <c r="T480">
        <v>0</v>
      </c>
      <c r="U480" t="s">
        <v>68</v>
      </c>
      <c r="V480" t="s">
        <v>3596</v>
      </c>
    </row>
    <row r="481" spans="1:22" x14ac:dyDescent="0.3">
      <c r="A481" t="str">
        <f t="shared" ref="A481:A498" si="2">IF(IFERROR(SEARCH("sparql",D481),"")="","","topic: technical")</f>
        <v>topic: technical</v>
      </c>
      <c r="B481" t="str">
        <f t="shared" ref="B481:B512" si="3">IF(A481="topic: technical","v","")</f>
        <v>v</v>
      </c>
      <c r="C481" t="s">
        <v>3630</v>
      </c>
      <c r="D481" t="s">
        <v>3632</v>
      </c>
      <c r="E481">
        <v>1380</v>
      </c>
      <c r="F481" t="s">
        <v>3629</v>
      </c>
      <c r="G481">
        <v>2012</v>
      </c>
      <c r="H481" t="s">
        <v>3599</v>
      </c>
      <c r="I481">
        <v>905</v>
      </c>
      <c r="N481">
        <v>10</v>
      </c>
      <c r="P481" t="s">
        <v>3631</v>
      </c>
      <c r="R481" t="s">
        <v>31</v>
      </c>
      <c r="S481" t="s">
        <v>32</v>
      </c>
      <c r="U481" t="s">
        <v>33</v>
      </c>
      <c r="V481" t="s">
        <v>3633</v>
      </c>
    </row>
    <row r="482" spans="1:22" x14ac:dyDescent="0.3">
      <c r="A482" t="str">
        <f t="shared" si="2"/>
        <v>topic: technical</v>
      </c>
      <c r="B482" t="str">
        <f t="shared" si="3"/>
        <v>v</v>
      </c>
      <c r="C482" t="s">
        <v>3857</v>
      </c>
      <c r="D482" t="s">
        <v>3859</v>
      </c>
      <c r="E482">
        <v>7162</v>
      </c>
      <c r="F482" t="s">
        <v>3856</v>
      </c>
      <c r="G482">
        <v>2019</v>
      </c>
      <c r="H482" t="s">
        <v>3599</v>
      </c>
      <c r="I482">
        <v>2496</v>
      </c>
      <c r="L482">
        <v>51</v>
      </c>
      <c r="M482">
        <v>66</v>
      </c>
      <c r="P482" t="s">
        <v>3858</v>
      </c>
      <c r="R482" t="s">
        <v>31</v>
      </c>
      <c r="S482" t="s">
        <v>32</v>
      </c>
      <c r="U482" t="s">
        <v>33</v>
      </c>
      <c r="V482" t="s">
        <v>3860</v>
      </c>
    </row>
    <row r="483" spans="1:22" x14ac:dyDescent="0.3">
      <c r="A483" t="str">
        <f t="shared" si="2"/>
        <v>topic: technical</v>
      </c>
      <c r="B483" t="str">
        <f t="shared" si="3"/>
        <v>v</v>
      </c>
      <c r="C483" t="s">
        <v>3886</v>
      </c>
      <c r="D483" t="s">
        <v>3889</v>
      </c>
      <c r="E483">
        <v>908</v>
      </c>
      <c r="F483" t="s">
        <v>3223</v>
      </c>
      <c r="G483">
        <v>2015</v>
      </c>
      <c r="H483" t="s">
        <v>3618</v>
      </c>
      <c r="I483">
        <v>548</v>
      </c>
      <c r="L483">
        <v>129</v>
      </c>
      <c r="M483">
        <v>141</v>
      </c>
      <c r="N483">
        <v>6</v>
      </c>
      <c r="O483" t="s">
        <v>3887</v>
      </c>
      <c r="P483" t="s">
        <v>3888</v>
      </c>
      <c r="R483" t="s">
        <v>31</v>
      </c>
      <c r="S483" t="s">
        <v>32</v>
      </c>
      <c r="U483" t="s">
        <v>33</v>
      </c>
      <c r="V483" t="s">
        <v>3890</v>
      </c>
    </row>
    <row r="484" spans="1:22" x14ac:dyDescent="0.3">
      <c r="A484" t="str">
        <f t="shared" si="2"/>
        <v>topic: technical</v>
      </c>
      <c r="B484" t="str">
        <f t="shared" si="3"/>
        <v>v</v>
      </c>
      <c r="C484" t="s">
        <v>3905</v>
      </c>
      <c r="D484" t="s">
        <v>3906</v>
      </c>
      <c r="E484">
        <v>887</v>
      </c>
      <c r="F484" t="s">
        <v>3597</v>
      </c>
      <c r="G484">
        <v>2015</v>
      </c>
      <c r="H484" t="s">
        <v>3599</v>
      </c>
      <c r="I484">
        <v>1486</v>
      </c>
      <c r="P484" t="s">
        <v>3600</v>
      </c>
      <c r="R484" t="s">
        <v>31</v>
      </c>
      <c r="S484" t="s">
        <v>32</v>
      </c>
      <c r="U484" t="s">
        <v>33</v>
      </c>
      <c r="V484" t="s">
        <v>3907</v>
      </c>
    </row>
    <row r="485" spans="1:22" x14ac:dyDescent="0.3">
      <c r="A485" t="str">
        <f t="shared" si="2"/>
        <v>topic: technical</v>
      </c>
      <c r="B485" t="str">
        <f t="shared" si="3"/>
        <v>v</v>
      </c>
      <c r="C485" t="s">
        <v>3992</v>
      </c>
      <c r="D485" t="s">
        <v>3994</v>
      </c>
      <c r="E485">
        <v>7096</v>
      </c>
      <c r="F485" t="s">
        <v>3991</v>
      </c>
      <c r="G485">
        <v>2019</v>
      </c>
      <c r="H485" t="s">
        <v>3599</v>
      </c>
      <c r="I485">
        <v>2456</v>
      </c>
      <c r="L485">
        <v>333</v>
      </c>
      <c r="M485">
        <v>337</v>
      </c>
      <c r="P485" t="s">
        <v>3993</v>
      </c>
      <c r="Q485" t="s">
        <v>3995</v>
      </c>
      <c r="R485" t="s">
        <v>31</v>
      </c>
      <c r="S485" t="s">
        <v>32</v>
      </c>
      <c r="U485" t="s">
        <v>33</v>
      </c>
      <c r="V485" t="s">
        <v>3996</v>
      </c>
    </row>
    <row r="486" spans="1:22" x14ac:dyDescent="0.3">
      <c r="A486" t="str">
        <f t="shared" si="2"/>
        <v>topic: technical</v>
      </c>
      <c r="B486" t="str">
        <f t="shared" si="3"/>
        <v>v</v>
      </c>
      <c r="C486" t="s">
        <v>4108</v>
      </c>
      <c r="D486" t="s">
        <v>4112</v>
      </c>
      <c r="E486">
        <v>8357</v>
      </c>
      <c r="F486" t="s">
        <v>4107</v>
      </c>
      <c r="G486">
        <v>2019</v>
      </c>
      <c r="H486" t="s">
        <v>4109</v>
      </c>
      <c r="L486">
        <v>952</v>
      </c>
      <c r="M486">
        <v>953</v>
      </c>
      <c r="O486" t="s">
        <v>4110</v>
      </c>
      <c r="P486" t="s">
        <v>4111</v>
      </c>
      <c r="Q486" t="s">
        <v>4113</v>
      </c>
      <c r="R486" t="s">
        <v>31</v>
      </c>
      <c r="S486" t="s">
        <v>123</v>
      </c>
      <c r="U486" t="s">
        <v>68</v>
      </c>
      <c r="V486" t="s">
        <v>4114</v>
      </c>
    </row>
    <row r="487" spans="1:22" x14ac:dyDescent="0.3">
      <c r="A487" t="str">
        <f t="shared" si="2"/>
        <v>topic: technical</v>
      </c>
      <c r="B487" t="str">
        <f t="shared" si="3"/>
        <v>v</v>
      </c>
      <c r="C487" t="s">
        <v>4116</v>
      </c>
      <c r="D487" t="s">
        <v>4118</v>
      </c>
      <c r="E487">
        <v>318</v>
      </c>
      <c r="F487" t="s">
        <v>4115</v>
      </c>
      <c r="G487">
        <v>2017</v>
      </c>
      <c r="H487" t="s">
        <v>3599</v>
      </c>
      <c r="I487">
        <v>1934</v>
      </c>
      <c r="P487" t="s">
        <v>4117</v>
      </c>
      <c r="R487" t="s">
        <v>31</v>
      </c>
      <c r="S487" t="s">
        <v>32</v>
      </c>
      <c r="U487" t="s">
        <v>33</v>
      </c>
      <c r="V487" t="s">
        <v>4119</v>
      </c>
    </row>
    <row r="488" spans="1:22" x14ac:dyDescent="0.3">
      <c r="A488" t="str">
        <f t="shared" si="2"/>
        <v>topic: technical</v>
      </c>
      <c r="B488" t="str">
        <f t="shared" si="3"/>
        <v>v</v>
      </c>
      <c r="C488" t="s">
        <v>4327</v>
      </c>
      <c r="D488" t="s">
        <v>4328</v>
      </c>
      <c r="E488">
        <v>834</v>
      </c>
      <c r="F488" t="s">
        <v>1118</v>
      </c>
      <c r="G488">
        <v>2015</v>
      </c>
      <c r="H488" t="s">
        <v>3599</v>
      </c>
      <c r="I488">
        <v>1486</v>
      </c>
      <c r="P488" t="s">
        <v>3163</v>
      </c>
      <c r="Q488" t="s">
        <v>4329</v>
      </c>
      <c r="R488" t="s">
        <v>31</v>
      </c>
      <c r="S488" t="s">
        <v>32</v>
      </c>
      <c r="U488" t="s">
        <v>33</v>
      </c>
      <c r="V488" t="s">
        <v>4330</v>
      </c>
    </row>
    <row r="489" spans="1:22" x14ac:dyDescent="0.3">
      <c r="A489" t="str">
        <f t="shared" si="2"/>
        <v>topic: technical</v>
      </c>
      <c r="B489" t="str">
        <f t="shared" si="3"/>
        <v>v</v>
      </c>
      <c r="C489" t="s">
        <v>4344</v>
      </c>
      <c r="D489" t="s">
        <v>4346</v>
      </c>
      <c r="E489">
        <v>1554</v>
      </c>
      <c r="F489" t="s">
        <v>4343</v>
      </c>
      <c r="G489">
        <v>2010</v>
      </c>
      <c r="H489" t="s">
        <v>3599</v>
      </c>
      <c r="I489">
        <v>628</v>
      </c>
      <c r="N489">
        <v>2</v>
      </c>
      <c r="P489" t="s">
        <v>4345</v>
      </c>
      <c r="R489" t="s">
        <v>31</v>
      </c>
      <c r="S489" t="s">
        <v>32</v>
      </c>
      <c r="U489" t="s">
        <v>33</v>
      </c>
      <c r="V489" t="s">
        <v>4347</v>
      </c>
    </row>
    <row r="490" spans="1:22" x14ac:dyDescent="0.3">
      <c r="A490" t="str">
        <f t="shared" si="2"/>
        <v>topic: technical</v>
      </c>
      <c r="B490" t="str">
        <f t="shared" si="3"/>
        <v>v</v>
      </c>
      <c r="C490" t="s">
        <v>4438</v>
      </c>
      <c r="D490" t="s">
        <v>4441</v>
      </c>
      <c r="E490">
        <v>8356</v>
      </c>
      <c r="F490" t="s">
        <v>4437</v>
      </c>
      <c r="G490">
        <v>2019</v>
      </c>
      <c r="H490" t="s">
        <v>4109</v>
      </c>
      <c r="L490">
        <v>904</v>
      </c>
      <c r="M490">
        <v>912</v>
      </c>
      <c r="O490" t="s">
        <v>4439</v>
      </c>
      <c r="P490" t="s">
        <v>4440</v>
      </c>
      <c r="Q490" t="s">
        <v>4442</v>
      </c>
      <c r="R490" t="s">
        <v>31</v>
      </c>
      <c r="S490" t="s">
        <v>123</v>
      </c>
      <c r="U490" t="s">
        <v>68</v>
      </c>
      <c r="V490" t="s">
        <v>4443</v>
      </c>
    </row>
    <row r="491" spans="1:22" x14ac:dyDescent="0.3">
      <c r="A491" t="str">
        <f t="shared" si="2"/>
        <v>topic: technical</v>
      </c>
      <c r="B491" t="str">
        <f t="shared" si="3"/>
        <v>v</v>
      </c>
      <c r="C491" t="s">
        <v>4633</v>
      </c>
      <c r="D491" t="s">
        <v>4637</v>
      </c>
      <c r="E491">
        <v>7368</v>
      </c>
      <c r="F491" t="s">
        <v>4632</v>
      </c>
      <c r="G491">
        <v>2019</v>
      </c>
      <c r="H491" t="s">
        <v>4634</v>
      </c>
      <c r="K491">
        <v>8791867</v>
      </c>
      <c r="L491">
        <v>117</v>
      </c>
      <c r="M491">
        <v>122</v>
      </c>
      <c r="O491" t="s">
        <v>4635</v>
      </c>
      <c r="P491" t="s">
        <v>4636</v>
      </c>
      <c r="Q491" t="s">
        <v>4638</v>
      </c>
      <c r="R491" t="s">
        <v>31</v>
      </c>
      <c r="S491" t="s">
        <v>32</v>
      </c>
      <c r="U491" t="s">
        <v>33</v>
      </c>
      <c r="V491" t="s">
        <v>4639</v>
      </c>
    </row>
    <row r="492" spans="1:22" x14ac:dyDescent="0.3">
      <c r="A492" t="str">
        <f t="shared" si="2"/>
        <v>topic: technical</v>
      </c>
      <c r="B492" t="str">
        <f t="shared" si="3"/>
        <v>v</v>
      </c>
      <c r="C492" t="s">
        <v>4720</v>
      </c>
      <c r="D492" t="s">
        <v>4724</v>
      </c>
      <c r="E492">
        <v>7843</v>
      </c>
      <c r="F492" t="s">
        <v>4719</v>
      </c>
      <c r="G492">
        <v>2019</v>
      </c>
      <c r="H492" t="s">
        <v>4721</v>
      </c>
      <c r="I492">
        <v>8</v>
      </c>
      <c r="J492">
        <v>8</v>
      </c>
      <c r="O492" t="s">
        <v>4722</v>
      </c>
      <c r="P492" t="s">
        <v>4723</v>
      </c>
      <c r="Q492" t="s">
        <v>4725</v>
      </c>
      <c r="R492" t="s">
        <v>31</v>
      </c>
      <c r="S492" t="s">
        <v>49</v>
      </c>
      <c r="U492" t="s">
        <v>68</v>
      </c>
      <c r="V492" t="s">
        <v>4726</v>
      </c>
    </row>
    <row r="493" spans="1:22" x14ac:dyDescent="0.3">
      <c r="A493" t="str">
        <f t="shared" si="2"/>
        <v>topic: technical</v>
      </c>
      <c r="B493" t="str">
        <f t="shared" si="3"/>
        <v>v</v>
      </c>
      <c r="C493" t="s">
        <v>4745</v>
      </c>
      <c r="D493" t="s">
        <v>4747</v>
      </c>
      <c r="E493">
        <v>272</v>
      </c>
      <c r="F493" t="s">
        <v>4744</v>
      </c>
      <c r="G493">
        <v>2017</v>
      </c>
      <c r="H493" t="s">
        <v>3599</v>
      </c>
      <c r="I493">
        <v>1951</v>
      </c>
      <c r="N493">
        <v>2</v>
      </c>
      <c r="P493" t="s">
        <v>4746</v>
      </c>
      <c r="Q493" t="s">
        <v>4748</v>
      </c>
      <c r="R493" t="s">
        <v>31</v>
      </c>
      <c r="S493" t="s">
        <v>32</v>
      </c>
      <c r="U493" t="s">
        <v>33</v>
      </c>
      <c r="V493" t="s">
        <v>4749</v>
      </c>
    </row>
    <row r="494" spans="1:22" x14ac:dyDescent="0.3">
      <c r="A494" t="str">
        <f t="shared" si="2"/>
        <v>topic: technical</v>
      </c>
      <c r="B494" t="str">
        <f t="shared" si="3"/>
        <v>v</v>
      </c>
      <c r="C494" t="s">
        <v>5090</v>
      </c>
      <c r="D494" t="s">
        <v>5092</v>
      </c>
      <c r="E494">
        <v>1057</v>
      </c>
      <c r="F494" t="s">
        <v>5089</v>
      </c>
      <c r="G494">
        <v>2014</v>
      </c>
      <c r="H494" t="s">
        <v>3599</v>
      </c>
      <c r="I494">
        <v>1550</v>
      </c>
      <c r="P494" t="s">
        <v>5091</v>
      </c>
      <c r="R494" t="s">
        <v>31</v>
      </c>
      <c r="S494" t="s">
        <v>32</v>
      </c>
      <c r="U494" t="s">
        <v>33</v>
      </c>
      <c r="V494" t="s">
        <v>5093</v>
      </c>
    </row>
    <row r="495" spans="1:22" x14ac:dyDescent="0.3">
      <c r="A495" t="str">
        <f t="shared" si="2"/>
        <v>topic: technical</v>
      </c>
      <c r="B495" t="str">
        <f t="shared" si="3"/>
        <v>v</v>
      </c>
      <c r="C495" t="s">
        <v>5150</v>
      </c>
      <c r="D495" t="s">
        <v>5153</v>
      </c>
      <c r="E495">
        <v>892</v>
      </c>
      <c r="F495" t="s">
        <v>5149</v>
      </c>
      <c r="G495">
        <v>2015</v>
      </c>
      <c r="H495" t="s">
        <v>3618</v>
      </c>
      <c r="I495">
        <v>544</v>
      </c>
      <c r="L495">
        <v>457</v>
      </c>
      <c r="M495">
        <v>460</v>
      </c>
      <c r="N495">
        <v>1</v>
      </c>
      <c r="O495" t="s">
        <v>5151</v>
      </c>
      <c r="P495" t="s">
        <v>5152</v>
      </c>
      <c r="R495" t="s">
        <v>31</v>
      </c>
      <c r="S495" t="s">
        <v>32</v>
      </c>
      <c r="U495" t="s">
        <v>33</v>
      </c>
      <c r="V495" t="s">
        <v>5154</v>
      </c>
    </row>
    <row r="496" spans="1:22" x14ac:dyDescent="0.3">
      <c r="A496" t="str">
        <f t="shared" si="2"/>
        <v>topic: technical</v>
      </c>
      <c r="B496" t="str">
        <f t="shared" si="3"/>
        <v>v</v>
      </c>
      <c r="C496" t="s">
        <v>5177</v>
      </c>
      <c r="D496" t="s">
        <v>5179</v>
      </c>
      <c r="E496">
        <v>622</v>
      </c>
      <c r="F496" t="s">
        <v>5176</v>
      </c>
      <c r="G496">
        <v>2016</v>
      </c>
      <c r="H496" t="s">
        <v>3599</v>
      </c>
      <c r="I496">
        <v>1766</v>
      </c>
      <c r="L496">
        <v>49</v>
      </c>
      <c r="M496">
        <v>60</v>
      </c>
      <c r="N496">
        <v>5</v>
      </c>
      <c r="P496" t="s">
        <v>5178</v>
      </c>
      <c r="R496" t="s">
        <v>31</v>
      </c>
      <c r="S496" t="s">
        <v>32</v>
      </c>
      <c r="U496" t="s">
        <v>33</v>
      </c>
      <c r="V496" t="s">
        <v>5180</v>
      </c>
    </row>
    <row r="497" spans="1:22" x14ac:dyDescent="0.3">
      <c r="A497" t="str">
        <f t="shared" si="2"/>
        <v>topic: technical</v>
      </c>
      <c r="B497" t="str">
        <f t="shared" si="3"/>
        <v>v</v>
      </c>
      <c r="C497" t="s">
        <v>5268</v>
      </c>
      <c r="D497" t="s">
        <v>5270</v>
      </c>
      <c r="E497">
        <v>1323</v>
      </c>
      <c r="F497" t="s">
        <v>5267</v>
      </c>
      <c r="G497">
        <v>2013</v>
      </c>
      <c r="H497" t="s">
        <v>3599</v>
      </c>
      <c r="I497">
        <v>1179</v>
      </c>
      <c r="P497" t="s">
        <v>5269</v>
      </c>
      <c r="R497" t="s">
        <v>31</v>
      </c>
      <c r="S497" t="s">
        <v>32</v>
      </c>
      <c r="U497" t="s">
        <v>33</v>
      </c>
      <c r="V497" t="s">
        <v>5271</v>
      </c>
    </row>
    <row r="498" spans="1:22" x14ac:dyDescent="0.3">
      <c r="A498" t="str">
        <f t="shared" si="2"/>
        <v>topic: technical</v>
      </c>
      <c r="B498" t="str">
        <f t="shared" si="3"/>
        <v>v</v>
      </c>
      <c r="C498" t="s">
        <v>5481</v>
      </c>
      <c r="D498" t="s">
        <v>5485</v>
      </c>
      <c r="E498">
        <v>1326</v>
      </c>
      <c r="F498" t="s">
        <v>5480</v>
      </c>
      <c r="G498">
        <v>2013</v>
      </c>
      <c r="H498" t="s">
        <v>3618</v>
      </c>
      <c r="I498" t="s">
        <v>5482</v>
      </c>
      <c r="L498">
        <v>342</v>
      </c>
      <c r="M498">
        <v>354</v>
      </c>
      <c r="N498">
        <v>4</v>
      </c>
      <c r="O498" t="s">
        <v>5483</v>
      </c>
      <c r="P498" t="s">
        <v>5484</v>
      </c>
      <c r="Q498" t="s">
        <v>5486</v>
      </c>
      <c r="R498" t="s">
        <v>31</v>
      </c>
      <c r="S498" t="s">
        <v>32</v>
      </c>
      <c r="U498" t="s">
        <v>33</v>
      </c>
      <c r="V498" t="s">
        <v>5487</v>
      </c>
    </row>
    <row r="499" spans="1:22" x14ac:dyDescent="0.3">
      <c r="A499" t="str">
        <f t="shared" ref="A499:A525" si="4">IF(IFERROR(SEARCH("rdf",D499),"")="","","topic: technical")</f>
        <v>topic: technical</v>
      </c>
      <c r="B499" t="str">
        <f t="shared" si="3"/>
        <v>v</v>
      </c>
      <c r="C499" t="s">
        <v>3704</v>
      </c>
      <c r="D499" t="s">
        <v>3707</v>
      </c>
      <c r="E499">
        <v>279</v>
      </c>
      <c r="F499" t="s">
        <v>3703</v>
      </c>
      <c r="G499">
        <v>2017</v>
      </c>
      <c r="H499" t="s">
        <v>3618</v>
      </c>
      <c r="I499">
        <v>755</v>
      </c>
      <c r="L499">
        <v>123</v>
      </c>
      <c r="M499">
        <v>133</v>
      </c>
      <c r="N499">
        <v>1</v>
      </c>
      <c r="O499" t="s">
        <v>3705</v>
      </c>
      <c r="P499" t="s">
        <v>3706</v>
      </c>
      <c r="Q499" t="s">
        <v>3708</v>
      </c>
      <c r="R499" t="s">
        <v>31</v>
      </c>
      <c r="S499" t="s">
        <v>32</v>
      </c>
      <c r="U499" t="s">
        <v>33</v>
      </c>
      <c r="V499" t="s">
        <v>3709</v>
      </c>
    </row>
    <row r="500" spans="1:22" x14ac:dyDescent="0.3">
      <c r="A500" t="str">
        <f t="shared" si="4"/>
        <v>topic: technical</v>
      </c>
      <c r="B500" t="str">
        <f t="shared" si="3"/>
        <v>v</v>
      </c>
      <c r="C500" t="s">
        <v>3787</v>
      </c>
      <c r="D500" t="s">
        <v>3789</v>
      </c>
      <c r="E500">
        <v>876</v>
      </c>
      <c r="F500" t="s">
        <v>3786</v>
      </c>
      <c r="G500">
        <v>2015</v>
      </c>
      <c r="H500" t="s">
        <v>3599</v>
      </c>
      <c r="I500">
        <v>1472</v>
      </c>
      <c r="P500" t="s">
        <v>3788</v>
      </c>
      <c r="R500" t="s">
        <v>31</v>
      </c>
      <c r="S500" t="s">
        <v>32</v>
      </c>
      <c r="U500" t="s">
        <v>33</v>
      </c>
      <c r="V500" t="s">
        <v>3790</v>
      </c>
    </row>
    <row r="501" spans="1:22" x14ac:dyDescent="0.3">
      <c r="A501" t="str">
        <f t="shared" si="4"/>
        <v>topic: technical</v>
      </c>
      <c r="B501" t="str">
        <f t="shared" si="3"/>
        <v>v</v>
      </c>
      <c r="C501" t="s">
        <v>3937</v>
      </c>
      <c r="D501" t="s">
        <v>3940</v>
      </c>
      <c r="E501">
        <v>7537</v>
      </c>
      <c r="F501" t="s">
        <v>3936</v>
      </c>
      <c r="G501">
        <v>2019</v>
      </c>
      <c r="H501" t="s">
        <v>3728</v>
      </c>
      <c r="I501">
        <v>86</v>
      </c>
      <c r="L501">
        <v>1</v>
      </c>
      <c r="M501">
        <v>8</v>
      </c>
      <c r="O501" t="s">
        <v>3938</v>
      </c>
      <c r="P501" t="s">
        <v>3939</v>
      </c>
      <c r="Q501" t="s">
        <v>3941</v>
      </c>
      <c r="R501" t="s">
        <v>31</v>
      </c>
      <c r="S501" t="s">
        <v>49</v>
      </c>
      <c r="U501" t="s">
        <v>33</v>
      </c>
      <c r="V501" t="s">
        <v>3942</v>
      </c>
    </row>
    <row r="502" spans="1:22" x14ac:dyDescent="0.3">
      <c r="A502" t="str">
        <f t="shared" si="4"/>
        <v>topic: technical</v>
      </c>
      <c r="B502" t="str">
        <f t="shared" si="3"/>
        <v>v</v>
      </c>
      <c r="C502" t="s">
        <v>3944</v>
      </c>
      <c r="D502" t="s">
        <v>3946</v>
      </c>
      <c r="E502">
        <v>1382</v>
      </c>
      <c r="F502" t="s">
        <v>3943</v>
      </c>
      <c r="G502">
        <v>2012</v>
      </c>
      <c r="H502" t="s">
        <v>3599</v>
      </c>
      <c r="I502">
        <v>914</v>
      </c>
      <c r="L502">
        <v>93</v>
      </c>
      <c r="M502">
        <v>96</v>
      </c>
      <c r="P502" t="s">
        <v>3945</v>
      </c>
      <c r="Q502" t="s">
        <v>3947</v>
      </c>
      <c r="R502" t="s">
        <v>31</v>
      </c>
      <c r="S502" t="s">
        <v>32</v>
      </c>
      <c r="U502" t="s">
        <v>33</v>
      </c>
      <c r="V502" t="s">
        <v>3948</v>
      </c>
    </row>
    <row r="503" spans="1:22" x14ac:dyDescent="0.3">
      <c r="A503" t="str">
        <f t="shared" si="4"/>
        <v>topic: technical</v>
      </c>
      <c r="B503" t="str">
        <f t="shared" si="3"/>
        <v>v</v>
      </c>
      <c r="C503" t="s">
        <v>3949</v>
      </c>
      <c r="D503" t="s">
        <v>3951</v>
      </c>
      <c r="E503">
        <v>1473</v>
      </c>
      <c r="F503" t="s">
        <v>3147</v>
      </c>
      <c r="G503">
        <v>2012</v>
      </c>
      <c r="H503" t="s">
        <v>3599</v>
      </c>
      <c r="I503">
        <v>952</v>
      </c>
      <c r="N503">
        <v>1</v>
      </c>
      <c r="P503" t="s">
        <v>3950</v>
      </c>
      <c r="Q503" t="s">
        <v>3952</v>
      </c>
      <c r="R503" t="s">
        <v>31</v>
      </c>
      <c r="S503" t="s">
        <v>32</v>
      </c>
      <c r="U503" t="s">
        <v>33</v>
      </c>
      <c r="V503" t="s">
        <v>3953</v>
      </c>
    </row>
    <row r="504" spans="1:22" x14ac:dyDescent="0.3">
      <c r="A504" t="str">
        <f t="shared" si="4"/>
        <v>topic: technical</v>
      </c>
      <c r="B504" t="str">
        <f t="shared" si="3"/>
        <v>v</v>
      </c>
      <c r="C504" t="s">
        <v>4020</v>
      </c>
      <c r="D504" t="s">
        <v>4022</v>
      </c>
      <c r="E504">
        <v>277</v>
      </c>
      <c r="F504" t="s">
        <v>4019</v>
      </c>
      <c r="G504">
        <v>2017</v>
      </c>
      <c r="H504" t="s">
        <v>3599</v>
      </c>
      <c r="I504">
        <v>1963</v>
      </c>
      <c r="P504" t="s">
        <v>4021</v>
      </c>
      <c r="R504" t="s">
        <v>31</v>
      </c>
      <c r="S504" t="s">
        <v>32</v>
      </c>
      <c r="U504" t="s">
        <v>33</v>
      </c>
      <c r="V504" t="s">
        <v>4023</v>
      </c>
    </row>
    <row r="505" spans="1:22" x14ac:dyDescent="0.3">
      <c r="A505" t="str">
        <f t="shared" si="4"/>
        <v>topic: technical</v>
      </c>
      <c r="B505" t="str">
        <f t="shared" si="3"/>
        <v>v</v>
      </c>
      <c r="C505" t="s">
        <v>4040</v>
      </c>
      <c r="D505" t="s">
        <v>4042</v>
      </c>
      <c r="E505">
        <v>1145</v>
      </c>
      <c r="F505" t="s">
        <v>4039</v>
      </c>
      <c r="G505">
        <v>2014</v>
      </c>
      <c r="H505" t="s">
        <v>3599</v>
      </c>
      <c r="I505">
        <v>1550</v>
      </c>
      <c r="N505">
        <v>3</v>
      </c>
      <c r="P505" t="s">
        <v>4041</v>
      </c>
      <c r="Q505" t="s">
        <v>4043</v>
      </c>
      <c r="R505" t="s">
        <v>31</v>
      </c>
      <c r="S505" t="s">
        <v>32</v>
      </c>
      <c r="U505" t="s">
        <v>33</v>
      </c>
      <c r="V505" t="s">
        <v>4044</v>
      </c>
    </row>
    <row r="506" spans="1:22" x14ac:dyDescent="0.3">
      <c r="A506" t="str">
        <f t="shared" si="4"/>
        <v>topic: technical</v>
      </c>
      <c r="B506" t="str">
        <f t="shared" si="3"/>
        <v>v</v>
      </c>
      <c r="C506" t="s">
        <v>4102</v>
      </c>
      <c r="D506" t="s">
        <v>4104</v>
      </c>
      <c r="E506">
        <v>854</v>
      </c>
      <c r="F506" t="s">
        <v>4101</v>
      </c>
      <c r="G506">
        <v>2015</v>
      </c>
      <c r="H506" t="s">
        <v>3599</v>
      </c>
      <c r="I506">
        <v>1656</v>
      </c>
      <c r="L506">
        <v>44</v>
      </c>
      <c r="M506">
        <v>54</v>
      </c>
      <c r="P506" t="s">
        <v>4103</v>
      </c>
      <c r="Q506" t="s">
        <v>4105</v>
      </c>
      <c r="R506" t="s">
        <v>31</v>
      </c>
      <c r="S506" t="s">
        <v>32</v>
      </c>
      <c r="U506" t="s">
        <v>33</v>
      </c>
      <c r="V506" t="s">
        <v>4106</v>
      </c>
    </row>
    <row r="507" spans="1:22" x14ac:dyDescent="0.3">
      <c r="A507" t="str">
        <f t="shared" si="4"/>
        <v>topic: technical</v>
      </c>
      <c r="B507" t="str">
        <f t="shared" si="3"/>
        <v>v</v>
      </c>
      <c r="C507" t="s">
        <v>4121</v>
      </c>
      <c r="D507" t="s">
        <v>4123</v>
      </c>
      <c r="E507">
        <v>1339</v>
      </c>
      <c r="F507" t="s">
        <v>4120</v>
      </c>
      <c r="G507">
        <v>2013</v>
      </c>
      <c r="H507" t="s">
        <v>3599</v>
      </c>
      <c r="I507">
        <v>1549</v>
      </c>
      <c r="P507" t="s">
        <v>4122</v>
      </c>
      <c r="Q507" t="s">
        <v>4124</v>
      </c>
      <c r="R507" t="s">
        <v>31</v>
      </c>
      <c r="S507" t="s">
        <v>32</v>
      </c>
      <c r="U507" t="s">
        <v>33</v>
      </c>
      <c r="V507" t="s">
        <v>4125</v>
      </c>
    </row>
    <row r="508" spans="1:22" x14ac:dyDescent="0.3">
      <c r="A508" t="str">
        <f t="shared" si="4"/>
        <v>topic: technical</v>
      </c>
      <c r="B508" t="str">
        <f t="shared" si="3"/>
        <v>v</v>
      </c>
      <c r="C508" t="s">
        <v>4182</v>
      </c>
      <c r="D508" t="s">
        <v>4184</v>
      </c>
      <c r="E508">
        <v>7086</v>
      </c>
      <c r="F508" t="s">
        <v>4181</v>
      </c>
      <c r="G508">
        <v>2019</v>
      </c>
      <c r="H508" t="s">
        <v>3599</v>
      </c>
      <c r="I508">
        <v>2532</v>
      </c>
      <c r="L508">
        <v>7</v>
      </c>
      <c r="M508">
        <v>14</v>
      </c>
      <c r="P508" t="s">
        <v>4183</v>
      </c>
      <c r="Q508" t="s">
        <v>4185</v>
      </c>
      <c r="R508" t="s">
        <v>31</v>
      </c>
      <c r="S508" t="s">
        <v>32</v>
      </c>
      <c r="U508" t="s">
        <v>33</v>
      </c>
      <c r="V508" t="s">
        <v>4186</v>
      </c>
    </row>
    <row r="509" spans="1:22" x14ac:dyDescent="0.3">
      <c r="A509" t="str">
        <f t="shared" si="4"/>
        <v>topic: technical</v>
      </c>
      <c r="B509" t="str">
        <f t="shared" si="3"/>
        <v>v</v>
      </c>
      <c r="C509" t="s">
        <v>4224</v>
      </c>
      <c r="D509" t="s">
        <v>4227</v>
      </c>
      <c r="E509">
        <v>664</v>
      </c>
      <c r="F509" t="s">
        <v>4223</v>
      </c>
      <c r="G509">
        <v>2016</v>
      </c>
      <c r="H509" t="s">
        <v>3618</v>
      </c>
      <c r="I509">
        <v>611</v>
      </c>
      <c r="L509">
        <v>667</v>
      </c>
      <c r="M509">
        <v>677</v>
      </c>
      <c r="N509">
        <v>1</v>
      </c>
      <c r="O509" t="s">
        <v>4225</v>
      </c>
      <c r="P509" t="s">
        <v>4226</v>
      </c>
      <c r="R509" t="s">
        <v>31</v>
      </c>
      <c r="S509" t="s">
        <v>32</v>
      </c>
      <c r="U509" t="s">
        <v>33</v>
      </c>
      <c r="V509" t="s">
        <v>4228</v>
      </c>
    </row>
    <row r="510" spans="1:22" x14ac:dyDescent="0.3">
      <c r="A510" t="str">
        <f t="shared" si="4"/>
        <v>topic: technical</v>
      </c>
      <c r="B510" t="str">
        <f t="shared" si="3"/>
        <v>v</v>
      </c>
      <c r="C510" t="s">
        <v>4300</v>
      </c>
      <c r="D510" t="s">
        <v>4302</v>
      </c>
      <c r="E510">
        <v>1957</v>
      </c>
      <c r="F510" t="s">
        <v>4299</v>
      </c>
      <c r="G510">
        <v>2018</v>
      </c>
      <c r="H510" t="s">
        <v>3599</v>
      </c>
      <c r="I510">
        <v>2275</v>
      </c>
      <c r="P510" t="s">
        <v>4301</v>
      </c>
      <c r="Q510" t="s">
        <v>4303</v>
      </c>
      <c r="R510" t="s">
        <v>31</v>
      </c>
      <c r="S510" t="s">
        <v>32</v>
      </c>
      <c r="U510" t="s">
        <v>33</v>
      </c>
      <c r="V510" t="s">
        <v>4304</v>
      </c>
    </row>
    <row r="511" spans="1:22" x14ac:dyDescent="0.3">
      <c r="A511" t="str">
        <f t="shared" si="4"/>
        <v>topic: technical</v>
      </c>
      <c r="B511" t="str">
        <f t="shared" si="3"/>
        <v>v</v>
      </c>
      <c r="C511" t="s">
        <v>4306</v>
      </c>
      <c r="D511" t="s">
        <v>4308</v>
      </c>
      <c r="E511">
        <v>1972</v>
      </c>
      <c r="F511" t="s">
        <v>4305</v>
      </c>
      <c r="G511">
        <v>2018</v>
      </c>
      <c r="H511" t="s">
        <v>3599</v>
      </c>
      <c r="I511">
        <v>2112</v>
      </c>
      <c r="L511">
        <v>21</v>
      </c>
      <c r="M511">
        <v>35</v>
      </c>
      <c r="P511" t="s">
        <v>4307</v>
      </c>
      <c r="Q511" t="s">
        <v>4309</v>
      </c>
      <c r="R511" t="s">
        <v>31</v>
      </c>
      <c r="S511" t="s">
        <v>32</v>
      </c>
      <c r="U511" t="s">
        <v>33</v>
      </c>
      <c r="V511" t="s">
        <v>4310</v>
      </c>
    </row>
    <row r="512" spans="1:22" x14ac:dyDescent="0.3">
      <c r="A512" t="str">
        <f t="shared" si="4"/>
        <v>topic: technical</v>
      </c>
      <c r="B512" t="str">
        <f t="shared" si="3"/>
        <v>v</v>
      </c>
      <c r="C512" t="s">
        <v>4356</v>
      </c>
      <c r="D512" t="s">
        <v>4358</v>
      </c>
      <c r="E512">
        <v>1078</v>
      </c>
      <c r="F512" t="s">
        <v>4355</v>
      </c>
      <c r="G512">
        <v>2014</v>
      </c>
      <c r="H512" t="s">
        <v>3599</v>
      </c>
      <c r="I512">
        <v>1265</v>
      </c>
      <c r="L512">
        <v>139</v>
      </c>
      <c r="M512">
        <v>144</v>
      </c>
      <c r="P512" t="s">
        <v>4357</v>
      </c>
      <c r="R512" t="s">
        <v>31</v>
      </c>
      <c r="S512" t="s">
        <v>32</v>
      </c>
      <c r="U512" t="s">
        <v>33</v>
      </c>
      <c r="V512" t="s">
        <v>4359</v>
      </c>
    </row>
    <row r="513" spans="1:22" x14ac:dyDescent="0.3">
      <c r="A513" t="str">
        <f t="shared" si="4"/>
        <v>topic: technical</v>
      </c>
      <c r="B513" t="str">
        <f t="shared" ref="B513:B544" si="5">IF(A513="topic: technical","v","")</f>
        <v>v</v>
      </c>
      <c r="C513" t="s">
        <v>4465</v>
      </c>
      <c r="D513" t="s">
        <v>4468</v>
      </c>
      <c r="E513">
        <v>8351</v>
      </c>
      <c r="F513" t="s">
        <v>4464</v>
      </c>
      <c r="G513">
        <v>2019</v>
      </c>
      <c r="H513" t="s">
        <v>4109</v>
      </c>
      <c r="L513">
        <v>714</v>
      </c>
      <c r="M513">
        <v>721</v>
      </c>
      <c r="O513" t="s">
        <v>4466</v>
      </c>
      <c r="P513" t="s">
        <v>4467</v>
      </c>
      <c r="Q513" t="s">
        <v>4469</v>
      </c>
      <c r="R513" t="s">
        <v>31</v>
      </c>
      <c r="S513" t="s">
        <v>123</v>
      </c>
      <c r="U513" t="s">
        <v>68</v>
      </c>
      <c r="V513" t="s">
        <v>4470</v>
      </c>
    </row>
    <row r="514" spans="1:22" x14ac:dyDescent="0.3">
      <c r="A514" t="str">
        <f t="shared" si="4"/>
        <v>topic: technical</v>
      </c>
      <c r="B514" t="str">
        <f t="shared" si="5"/>
        <v>v</v>
      </c>
      <c r="C514" t="s">
        <v>4492</v>
      </c>
      <c r="D514" t="s">
        <v>4495</v>
      </c>
      <c r="E514">
        <v>849</v>
      </c>
      <c r="F514" t="s">
        <v>4491</v>
      </c>
      <c r="G514">
        <v>2015</v>
      </c>
      <c r="H514" t="s">
        <v>3618</v>
      </c>
      <c r="I514">
        <v>518</v>
      </c>
      <c r="L514">
        <v>48</v>
      </c>
      <c r="M514">
        <v>62</v>
      </c>
      <c r="N514">
        <v>5</v>
      </c>
      <c r="O514" t="s">
        <v>4493</v>
      </c>
      <c r="P514" t="s">
        <v>4494</v>
      </c>
      <c r="Q514" t="s">
        <v>4496</v>
      </c>
      <c r="R514" t="s">
        <v>31</v>
      </c>
      <c r="S514" t="s">
        <v>32</v>
      </c>
      <c r="U514" t="s">
        <v>33</v>
      </c>
      <c r="V514" t="s">
        <v>4497</v>
      </c>
    </row>
    <row r="515" spans="1:22" x14ac:dyDescent="0.3">
      <c r="A515" t="str">
        <f t="shared" si="4"/>
        <v>topic: technical</v>
      </c>
      <c r="B515" t="str">
        <f t="shared" si="5"/>
        <v>v</v>
      </c>
      <c r="C515" t="s">
        <v>4615</v>
      </c>
      <c r="D515" t="s">
        <v>4617</v>
      </c>
      <c r="E515">
        <v>291</v>
      </c>
      <c r="F515" t="s">
        <v>4614</v>
      </c>
      <c r="G515">
        <v>2017</v>
      </c>
      <c r="H515" t="s">
        <v>3599</v>
      </c>
      <c r="I515">
        <v>1937</v>
      </c>
      <c r="L515">
        <v>6</v>
      </c>
      <c r="M515">
        <v>13</v>
      </c>
      <c r="P515" t="s">
        <v>4616</v>
      </c>
      <c r="Q515" t="s">
        <v>4618</v>
      </c>
      <c r="R515" t="s">
        <v>31</v>
      </c>
      <c r="S515" t="s">
        <v>32</v>
      </c>
      <c r="U515" t="s">
        <v>33</v>
      </c>
      <c r="V515" t="s">
        <v>4619</v>
      </c>
    </row>
    <row r="516" spans="1:22" x14ac:dyDescent="0.3">
      <c r="A516" t="str">
        <f t="shared" si="4"/>
        <v>topic: technical</v>
      </c>
      <c r="B516" t="str">
        <f t="shared" si="5"/>
        <v>v</v>
      </c>
      <c r="C516" t="s">
        <v>4621</v>
      </c>
      <c r="D516" t="s">
        <v>4623</v>
      </c>
      <c r="E516">
        <v>1374</v>
      </c>
      <c r="F516" t="s">
        <v>4620</v>
      </c>
      <c r="G516">
        <v>2012</v>
      </c>
      <c r="H516" t="s">
        <v>3599</v>
      </c>
      <c r="I516">
        <v>913</v>
      </c>
      <c r="L516">
        <v>75</v>
      </c>
      <c r="M516">
        <v>86</v>
      </c>
      <c r="N516">
        <v>3</v>
      </c>
      <c r="P516" t="s">
        <v>4622</v>
      </c>
      <c r="R516" t="s">
        <v>31</v>
      </c>
      <c r="S516" t="s">
        <v>32</v>
      </c>
      <c r="U516" t="s">
        <v>33</v>
      </c>
      <c r="V516" t="s">
        <v>4624</v>
      </c>
    </row>
    <row r="517" spans="1:22" x14ac:dyDescent="0.3">
      <c r="A517" t="str">
        <f t="shared" si="4"/>
        <v>topic: technical</v>
      </c>
      <c r="B517" t="str">
        <f t="shared" si="5"/>
        <v>v</v>
      </c>
      <c r="C517" t="s">
        <v>4658</v>
      </c>
      <c r="D517" t="s">
        <v>4661</v>
      </c>
      <c r="E517">
        <v>548</v>
      </c>
      <c r="F517" t="s">
        <v>4657</v>
      </c>
      <c r="G517">
        <v>2016</v>
      </c>
      <c r="H517" t="s">
        <v>3728</v>
      </c>
      <c r="I517">
        <v>56</v>
      </c>
      <c r="L517">
        <v>174</v>
      </c>
      <c r="M517">
        <v>197</v>
      </c>
      <c r="N517">
        <v>26</v>
      </c>
      <c r="O517" t="s">
        <v>4659</v>
      </c>
      <c r="P517" t="s">
        <v>4660</v>
      </c>
      <c r="Q517" t="s">
        <v>4662</v>
      </c>
      <c r="R517" t="s">
        <v>31</v>
      </c>
      <c r="S517" t="s">
        <v>49</v>
      </c>
      <c r="U517" t="s">
        <v>33</v>
      </c>
      <c r="V517" t="s">
        <v>4663</v>
      </c>
    </row>
    <row r="518" spans="1:22" x14ac:dyDescent="0.3">
      <c r="A518" t="str">
        <f t="shared" si="4"/>
        <v>topic: technical</v>
      </c>
      <c r="B518" t="str">
        <f t="shared" si="5"/>
        <v>v</v>
      </c>
      <c r="C518" t="s">
        <v>4671</v>
      </c>
      <c r="D518" t="s">
        <v>4673</v>
      </c>
      <c r="E518">
        <v>1309</v>
      </c>
      <c r="F518" t="s">
        <v>4670</v>
      </c>
      <c r="G518">
        <v>2013</v>
      </c>
      <c r="H518" t="s">
        <v>3599</v>
      </c>
      <c r="I518">
        <v>1124</v>
      </c>
      <c r="P518" t="s">
        <v>4672</v>
      </c>
      <c r="R518" t="s">
        <v>31</v>
      </c>
      <c r="S518" t="s">
        <v>32</v>
      </c>
      <c r="U518" t="s">
        <v>33</v>
      </c>
      <c r="V518" t="s">
        <v>4674</v>
      </c>
    </row>
    <row r="519" spans="1:22" x14ac:dyDescent="0.3">
      <c r="A519" t="str">
        <f t="shared" si="4"/>
        <v>topic: technical</v>
      </c>
      <c r="B519" t="str">
        <f t="shared" si="5"/>
        <v>v</v>
      </c>
      <c r="C519" t="s">
        <v>4924</v>
      </c>
      <c r="D519" t="s">
        <v>4926</v>
      </c>
      <c r="E519">
        <v>7218</v>
      </c>
      <c r="F519" t="s">
        <v>4923</v>
      </c>
      <c r="G519">
        <v>2019</v>
      </c>
      <c r="H519" t="s">
        <v>3599</v>
      </c>
      <c r="I519">
        <v>2456</v>
      </c>
      <c r="L519">
        <v>329</v>
      </c>
      <c r="M519">
        <v>330</v>
      </c>
      <c r="P519" t="s">
        <v>4925</v>
      </c>
      <c r="Q519" t="s">
        <v>4927</v>
      </c>
      <c r="R519" t="s">
        <v>31</v>
      </c>
      <c r="S519" t="s">
        <v>32</v>
      </c>
      <c r="U519" t="s">
        <v>33</v>
      </c>
      <c r="V519" t="s">
        <v>4928</v>
      </c>
    </row>
    <row r="520" spans="1:22" x14ac:dyDescent="0.3">
      <c r="A520" t="str">
        <f t="shared" si="4"/>
        <v>topic: technical</v>
      </c>
      <c r="B520" t="str">
        <f t="shared" si="5"/>
        <v>v</v>
      </c>
      <c r="C520" t="s">
        <v>5076</v>
      </c>
      <c r="D520" t="s">
        <v>5080</v>
      </c>
      <c r="E520">
        <v>1516</v>
      </c>
      <c r="F520" t="s">
        <v>5075</v>
      </c>
      <c r="G520">
        <v>2011</v>
      </c>
      <c r="H520" t="s">
        <v>3618</v>
      </c>
      <c r="I520" t="s">
        <v>5077</v>
      </c>
      <c r="L520">
        <v>478</v>
      </c>
      <c r="M520">
        <v>488</v>
      </c>
      <c r="N520">
        <v>4</v>
      </c>
      <c r="O520" t="s">
        <v>5078</v>
      </c>
      <c r="P520" t="s">
        <v>5079</v>
      </c>
      <c r="Q520" t="s">
        <v>5081</v>
      </c>
      <c r="R520" t="s">
        <v>31</v>
      </c>
      <c r="S520" t="s">
        <v>32</v>
      </c>
      <c r="U520" t="s">
        <v>33</v>
      </c>
      <c r="V520" t="s">
        <v>5082</v>
      </c>
    </row>
    <row r="521" spans="1:22" x14ac:dyDescent="0.3">
      <c r="A521" t="str">
        <f t="shared" si="4"/>
        <v>topic: technical</v>
      </c>
      <c r="B521" t="str">
        <f t="shared" si="5"/>
        <v>v</v>
      </c>
      <c r="C521" t="s">
        <v>5144</v>
      </c>
      <c r="D521" t="s">
        <v>5146</v>
      </c>
      <c r="E521">
        <v>1606</v>
      </c>
      <c r="F521" t="s">
        <v>5143</v>
      </c>
      <c r="G521">
        <v>2009</v>
      </c>
      <c r="H521" t="s">
        <v>3599</v>
      </c>
      <c r="I521">
        <v>538</v>
      </c>
      <c r="P521" t="s">
        <v>5145</v>
      </c>
      <c r="Q521" t="s">
        <v>5147</v>
      </c>
      <c r="R521" t="s">
        <v>31</v>
      </c>
      <c r="S521" t="s">
        <v>32</v>
      </c>
      <c r="U521" t="s">
        <v>33</v>
      </c>
      <c r="V521" t="s">
        <v>5148</v>
      </c>
    </row>
    <row r="522" spans="1:22" x14ac:dyDescent="0.3">
      <c r="A522" t="str">
        <f t="shared" si="4"/>
        <v>topic: technical</v>
      </c>
      <c r="B522" t="str">
        <f t="shared" si="5"/>
        <v>v</v>
      </c>
      <c r="C522" t="s">
        <v>5337</v>
      </c>
      <c r="D522" t="s">
        <v>5339</v>
      </c>
      <c r="E522">
        <v>7089</v>
      </c>
      <c r="F522" t="s">
        <v>5336</v>
      </c>
      <c r="G522">
        <v>2019</v>
      </c>
      <c r="H522" t="s">
        <v>3599</v>
      </c>
      <c r="I522">
        <v>2456</v>
      </c>
      <c r="L522">
        <v>321</v>
      </c>
      <c r="M522">
        <v>322</v>
      </c>
      <c r="P522" t="s">
        <v>5338</v>
      </c>
      <c r="Q522" t="s">
        <v>5340</v>
      </c>
      <c r="R522" t="s">
        <v>31</v>
      </c>
      <c r="S522" t="s">
        <v>32</v>
      </c>
      <c r="U522" t="s">
        <v>33</v>
      </c>
      <c r="V522" t="s">
        <v>5341</v>
      </c>
    </row>
    <row r="523" spans="1:22" x14ac:dyDescent="0.3">
      <c r="A523" t="str">
        <f t="shared" si="4"/>
        <v>topic: technical</v>
      </c>
      <c r="B523" t="str">
        <f t="shared" si="5"/>
        <v>v</v>
      </c>
      <c r="C523" t="s">
        <v>5343</v>
      </c>
      <c r="D523" t="s">
        <v>5347</v>
      </c>
      <c r="E523">
        <v>1338</v>
      </c>
      <c r="F523" t="s">
        <v>5342</v>
      </c>
      <c r="G523">
        <v>2013</v>
      </c>
      <c r="H523" t="s">
        <v>3618</v>
      </c>
      <c r="I523" t="s">
        <v>5344</v>
      </c>
      <c r="L523">
        <v>241</v>
      </c>
      <c r="M523">
        <v>248</v>
      </c>
      <c r="N523">
        <v>1</v>
      </c>
      <c r="O523" t="s">
        <v>5345</v>
      </c>
      <c r="P523" t="s">
        <v>5346</v>
      </c>
      <c r="Q523" t="s">
        <v>5348</v>
      </c>
      <c r="R523" t="s">
        <v>31</v>
      </c>
      <c r="S523" t="s">
        <v>32</v>
      </c>
      <c r="U523" t="s">
        <v>33</v>
      </c>
      <c r="V523" t="s">
        <v>5349</v>
      </c>
    </row>
    <row r="524" spans="1:22" x14ac:dyDescent="0.3">
      <c r="A524" t="str">
        <f t="shared" si="4"/>
        <v>topic: technical</v>
      </c>
      <c r="B524" t="str">
        <f t="shared" si="5"/>
        <v>v</v>
      </c>
      <c r="C524" t="s">
        <v>5358</v>
      </c>
      <c r="D524" t="s">
        <v>5360</v>
      </c>
      <c r="E524">
        <v>1558</v>
      </c>
      <c r="F524" t="s">
        <v>5357</v>
      </c>
      <c r="G524">
        <v>2010</v>
      </c>
      <c r="H524" t="s">
        <v>3599</v>
      </c>
      <c r="I524">
        <v>637</v>
      </c>
      <c r="N524">
        <v>4</v>
      </c>
      <c r="P524" t="s">
        <v>5359</v>
      </c>
      <c r="Q524" t="s">
        <v>5361</v>
      </c>
      <c r="R524" t="s">
        <v>31</v>
      </c>
      <c r="S524" t="s">
        <v>32</v>
      </c>
      <c r="U524" t="s">
        <v>33</v>
      </c>
      <c r="V524" t="s">
        <v>5362</v>
      </c>
    </row>
    <row r="525" spans="1:22" x14ac:dyDescent="0.3">
      <c r="A525" t="str">
        <f t="shared" si="4"/>
        <v>topic: technical</v>
      </c>
      <c r="B525" t="str">
        <f t="shared" si="5"/>
        <v>v</v>
      </c>
      <c r="C525" t="s">
        <v>5557</v>
      </c>
      <c r="D525" t="s">
        <v>5560</v>
      </c>
      <c r="E525">
        <v>7098</v>
      </c>
      <c r="F525" t="s">
        <v>5556</v>
      </c>
      <c r="G525">
        <v>2019</v>
      </c>
      <c r="H525" t="s">
        <v>3618</v>
      </c>
      <c r="I525">
        <v>926</v>
      </c>
      <c r="L525">
        <v>123</v>
      </c>
      <c r="M525">
        <v>138</v>
      </c>
      <c r="O525" t="s">
        <v>5558</v>
      </c>
      <c r="P525" t="s">
        <v>5559</v>
      </c>
      <c r="Q525" t="s">
        <v>5561</v>
      </c>
      <c r="R525" t="s">
        <v>31</v>
      </c>
      <c r="S525" t="s">
        <v>32</v>
      </c>
      <c r="U525" t="s">
        <v>33</v>
      </c>
      <c r="V525" t="s">
        <v>5562</v>
      </c>
    </row>
    <row r="526" spans="1:22" x14ac:dyDescent="0.3">
      <c r="A526" t="str">
        <f t="shared" ref="A526:A556" si="6">IF(IFERROR(SEARCH("Linked Open Data",D526),"")="","","topic: technical")</f>
        <v>topic: technical</v>
      </c>
      <c r="B526" t="str">
        <f t="shared" si="5"/>
        <v>v</v>
      </c>
      <c r="C526" t="s">
        <v>3625</v>
      </c>
      <c r="D526" t="s">
        <v>3627</v>
      </c>
      <c r="E526">
        <v>1061</v>
      </c>
      <c r="F526" t="s">
        <v>3624</v>
      </c>
      <c r="G526">
        <v>2014</v>
      </c>
      <c r="H526" t="s">
        <v>3599</v>
      </c>
      <c r="I526">
        <v>1264</v>
      </c>
      <c r="P526" t="s">
        <v>3626</v>
      </c>
      <c r="R526" t="s">
        <v>31</v>
      </c>
      <c r="S526" t="s">
        <v>32</v>
      </c>
      <c r="U526" t="s">
        <v>33</v>
      </c>
      <c r="V526" t="s">
        <v>3628</v>
      </c>
    </row>
    <row r="527" spans="1:22" x14ac:dyDescent="0.3">
      <c r="A527" t="str">
        <f t="shared" si="6"/>
        <v>topic: technical</v>
      </c>
      <c r="B527" t="str">
        <f t="shared" si="5"/>
        <v>v</v>
      </c>
      <c r="C527" t="s">
        <v>3641</v>
      </c>
      <c r="D527" t="s">
        <v>3645</v>
      </c>
      <c r="E527">
        <v>7610</v>
      </c>
      <c r="F527" t="s">
        <v>3640</v>
      </c>
      <c r="G527">
        <v>2019</v>
      </c>
      <c r="H527" t="s">
        <v>3642</v>
      </c>
      <c r="I527">
        <v>45</v>
      </c>
      <c r="J527">
        <v>6</v>
      </c>
      <c r="L527">
        <v>756</v>
      </c>
      <c r="M527">
        <v>766</v>
      </c>
      <c r="O527" t="s">
        <v>3643</v>
      </c>
      <c r="P527" t="s">
        <v>3644</v>
      </c>
      <c r="Q527" t="s">
        <v>3646</v>
      </c>
      <c r="R527" t="s">
        <v>31</v>
      </c>
      <c r="S527" t="s">
        <v>49</v>
      </c>
      <c r="U527" t="s">
        <v>68</v>
      </c>
      <c r="V527" t="s">
        <v>3647</v>
      </c>
    </row>
    <row r="528" spans="1:22" x14ac:dyDescent="0.3">
      <c r="A528" t="str">
        <f t="shared" si="6"/>
        <v>topic: technical</v>
      </c>
      <c r="B528" t="str">
        <f t="shared" si="5"/>
        <v>v</v>
      </c>
      <c r="C528" t="s">
        <v>3698</v>
      </c>
      <c r="D528" t="s">
        <v>3700</v>
      </c>
      <c r="E528">
        <v>839</v>
      </c>
      <c r="F528" t="s">
        <v>3697</v>
      </c>
      <c r="G528">
        <v>2015</v>
      </c>
      <c r="H528" t="s">
        <v>3599</v>
      </c>
      <c r="I528">
        <v>1551</v>
      </c>
      <c r="P528" t="s">
        <v>3699</v>
      </c>
      <c r="Q528" t="s">
        <v>3701</v>
      </c>
      <c r="R528" t="s">
        <v>31</v>
      </c>
      <c r="S528" t="s">
        <v>32</v>
      </c>
      <c r="U528" t="s">
        <v>33</v>
      </c>
      <c r="V528" t="s">
        <v>3702</v>
      </c>
    </row>
    <row r="529" spans="1:22" x14ac:dyDescent="0.3">
      <c r="A529" t="str">
        <f t="shared" si="6"/>
        <v>topic: technical</v>
      </c>
      <c r="B529" t="str">
        <f t="shared" si="5"/>
        <v>v</v>
      </c>
      <c r="C529" t="s">
        <v>3840</v>
      </c>
      <c r="D529" t="s">
        <v>3845</v>
      </c>
      <c r="E529">
        <v>1865</v>
      </c>
      <c r="F529" t="s">
        <v>3839</v>
      </c>
      <c r="G529">
        <v>2018</v>
      </c>
      <c r="H529" t="s">
        <v>3841</v>
      </c>
      <c r="I529" t="s">
        <v>3842</v>
      </c>
      <c r="J529">
        <v>4</v>
      </c>
      <c r="L529">
        <v>884</v>
      </c>
      <c r="M529">
        <v>891</v>
      </c>
      <c r="N529">
        <v>1</v>
      </c>
      <c r="O529" t="s">
        <v>3843</v>
      </c>
      <c r="P529" t="s">
        <v>3844</v>
      </c>
      <c r="Q529" t="s">
        <v>3846</v>
      </c>
      <c r="R529" t="s">
        <v>31</v>
      </c>
      <c r="S529" t="s">
        <v>49</v>
      </c>
      <c r="T529" t="s">
        <v>130</v>
      </c>
      <c r="U529" t="s">
        <v>33</v>
      </c>
      <c r="V529" t="s">
        <v>3847</v>
      </c>
    </row>
    <row r="530" spans="1:22" x14ac:dyDescent="0.3">
      <c r="A530" t="str">
        <f t="shared" si="6"/>
        <v>topic: technical</v>
      </c>
      <c r="B530" t="str">
        <f t="shared" si="5"/>
        <v>v</v>
      </c>
      <c r="C530" t="s">
        <v>4046</v>
      </c>
      <c r="D530" t="s">
        <v>4048</v>
      </c>
      <c r="E530">
        <v>1325</v>
      </c>
      <c r="F530" t="s">
        <v>4045</v>
      </c>
      <c r="G530">
        <v>2013</v>
      </c>
      <c r="H530" t="s">
        <v>3599</v>
      </c>
      <c r="I530">
        <v>992</v>
      </c>
      <c r="L530">
        <v>21</v>
      </c>
      <c r="M530">
        <v>32</v>
      </c>
      <c r="N530">
        <v>6</v>
      </c>
      <c r="P530" t="s">
        <v>4047</v>
      </c>
      <c r="R530" t="s">
        <v>31</v>
      </c>
      <c r="S530" t="s">
        <v>32</v>
      </c>
      <c r="U530" t="s">
        <v>33</v>
      </c>
      <c r="V530" t="s">
        <v>4049</v>
      </c>
    </row>
    <row r="531" spans="1:22" x14ac:dyDescent="0.3">
      <c r="A531" t="str">
        <f t="shared" si="6"/>
        <v>topic: technical</v>
      </c>
      <c r="B531" t="str">
        <f t="shared" si="5"/>
        <v>v</v>
      </c>
      <c r="C531" t="s">
        <v>4086</v>
      </c>
      <c r="D531" t="s">
        <v>4090</v>
      </c>
      <c r="E531">
        <v>8389</v>
      </c>
      <c r="F531" t="s">
        <v>4085</v>
      </c>
      <c r="G531">
        <v>2019</v>
      </c>
      <c r="H531" t="s">
        <v>4087</v>
      </c>
      <c r="I531">
        <v>947</v>
      </c>
      <c r="L531">
        <v>439</v>
      </c>
      <c r="M531">
        <v>454</v>
      </c>
      <c r="O531" t="s">
        <v>4088</v>
      </c>
      <c r="P531" t="s">
        <v>4089</v>
      </c>
      <c r="Q531" t="s">
        <v>4091</v>
      </c>
      <c r="R531" t="s">
        <v>31</v>
      </c>
      <c r="S531" t="s">
        <v>123</v>
      </c>
      <c r="U531" t="s">
        <v>68</v>
      </c>
      <c r="V531" t="s">
        <v>4092</v>
      </c>
    </row>
    <row r="532" spans="1:22" x14ac:dyDescent="0.3">
      <c r="A532" t="str">
        <f t="shared" si="6"/>
        <v>topic: technical</v>
      </c>
      <c r="B532" t="str">
        <f t="shared" si="5"/>
        <v>v</v>
      </c>
      <c r="C532" t="s">
        <v>4173</v>
      </c>
      <c r="D532" t="s">
        <v>4178</v>
      </c>
      <c r="E532">
        <v>7367</v>
      </c>
      <c r="F532" t="s">
        <v>4172</v>
      </c>
      <c r="G532">
        <v>2019</v>
      </c>
      <c r="H532" t="s">
        <v>4174</v>
      </c>
      <c r="I532" t="s">
        <v>4175</v>
      </c>
      <c r="K532">
        <v>8757196</v>
      </c>
      <c r="L532">
        <v>1037</v>
      </c>
      <c r="M532">
        <v>1042</v>
      </c>
      <c r="N532">
        <v>1</v>
      </c>
      <c r="O532" t="s">
        <v>4176</v>
      </c>
      <c r="P532" t="s">
        <v>4177</v>
      </c>
      <c r="Q532" t="s">
        <v>4179</v>
      </c>
      <c r="R532" t="s">
        <v>31</v>
      </c>
      <c r="S532" t="s">
        <v>32</v>
      </c>
      <c r="U532" t="s">
        <v>33</v>
      </c>
      <c r="V532" t="s">
        <v>4180</v>
      </c>
    </row>
    <row r="533" spans="1:22" x14ac:dyDescent="0.3">
      <c r="A533" t="str">
        <f t="shared" si="6"/>
        <v>topic: technical</v>
      </c>
      <c r="B533" t="str">
        <f t="shared" si="5"/>
        <v>v</v>
      </c>
      <c r="C533" t="s">
        <v>4294</v>
      </c>
      <c r="D533" t="s">
        <v>4296</v>
      </c>
      <c r="E533">
        <v>1317</v>
      </c>
      <c r="F533" t="s">
        <v>4293</v>
      </c>
      <c r="G533">
        <v>2013</v>
      </c>
      <c r="H533" t="s">
        <v>3599</v>
      </c>
      <c r="I533">
        <v>1036</v>
      </c>
      <c r="L533">
        <v>140</v>
      </c>
      <c r="M533">
        <v>144</v>
      </c>
      <c r="P533" t="s">
        <v>4295</v>
      </c>
      <c r="Q533" t="s">
        <v>4297</v>
      </c>
      <c r="R533" t="s">
        <v>31</v>
      </c>
      <c r="S533" t="s">
        <v>32</v>
      </c>
      <c r="U533" t="s">
        <v>33</v>
      </c>
      <c r="V533" t="s">
        <v>4298</v>
      </c>
    </row>
    <row r="534" spans="1:22" x14ac:dyDescent="0.3">
      <c r="A534" t="str">
        <f t="shared" si="6"/>
        <v>topic: technical</v>
      </c>
      <c r="B534" t="str">
        <f t="shared" si="5"/>
        <v>v</v>
      </c>
      <c r="C534" t="s">
        <v>4339</v>
      </c>
      <c r="D534" t="s">
        <v>4341</v>
      </c>
      <c r="E534">
        <v>836</v>
      </c>
      <c r="F534" t="s">
        <v>4338</v>
      </c>
      <c r="G534">
        <v>2015</v>
      </c>
      <c r="H534" t="s">
        <v>3599</v>
      </c>
      <c r="I534">
        <v>1279</v>
      </c>
      <c r="P534" t="s">
        <v>4340</v>
      </c>
      <c r="R534" t="s">
        <v>31</v>
      </c>
      <c r="S534" t="s">
        <v>32</v>
      </c>
      <c r="U534" t="s">
        <v>33</v>
      </c>
      <c r="V534" t="s">
        <v>4342</v>
      </c>
    </row>
    <row r="535" spans="1:22" x14ac:dyDescent="0.3">
      <c r="A535" t="str">
        <f t="shared" si="6"/>
        <v>topic: technical</v>
      </c>
      <c r="B535" t="str">
        <f t="shared" si="5"/>
        <v>v</v>
      </c>
      <c r="C535" t="s">
        <v>4430</v>
      </c>
      <c r="D535" t="s">
        <v>4434</v>
      </c>
      <c r="E535">
        <v>7933</v>
      </c>
      <c r="F535" t="s">
        <v>4429</v>
      </c>
      <c r="G535">
        <v>2019</v>
      </c>
      <c r="H535" t="s">
        <v>4431</v>
      </c>
      <c r="I535">
        <v>22</v>
      </c>
      <c r="J535">
        <v>4</v>
      </c>
      <c r="L535">
        <v>1611</v>
      </c>
      <c r="M535">
        <v>1638</v>
      </c>
      <c r="O535" t="s">
        <v>4432</v>
      </c>
      <c r="P535" t="s">
        <v>4433</v>
      </c>
      <c r="Q535" t="s">
        <v>4435</v>
      </c>
      <c r="R535" t="s">
        <v>31</v>
      </c>
      <c r="S535" t="s">
        <v>49</v>
      </c>
      <c r="U535" t="s">
        <v>68</v>
      </c>
      <c r="V535" t="s">
        <v>4436</v>
      </c>
    </row>
    <row r="536" spans="1:22" x14ac:dyDescent="0.3">
      <c r="A536" t="str">
        <f t="shared" si="6"/>
        <v>topic: technical</v>
      </c>
      <c r="B536" t="str">
        <f t="shared" si="5"/>
        <v>v</v>
      </c>
      <c r="C536" t="s">
        <v>4486</v>
      </c>
      <c r="D536" t="s">
        <v>4488</v>
      </c>
      <c r="E536">
        <v>1094</v>
      </c>
      <c r="F536" t="s">
        <v>4485</v>
      </c>
      <c r="G536">
        <v>2014</v>
      </c>
      <c r="H536" t="s">
        <v>3599</v>
      </c>
      <c r="I536">
        <v>1306</v>
      </c>
      <c r="L536">
        <v>16</v>
      </c>
      <c r="M536">
        <v>27</v>
      </c>
      <c r="N536">
        <v>2</v>
      </c>
      <c r="P536" t="s">
        <v>4487</v>
      </c>
      <c r="Q536" t="s">
        <v>4489</v>
      </c>
      <c r="R536" t="s">
        <v>31</v>
      </c>
      <c r="S536" t="s">
        <v>32</v>
      </c>
      <c r="U536" t="s">
        <v>33</v>
      </c>
      <c r="V536" t="s">
        <v>4490</v>
      </c>
    </row>
    <row r="537" spans="1:22" x14ac:dyDescent="0.3">
      <c r="A537" t="str">
        <f t="shared" si="6"/>
        <v>topic: technical</v>
      </c>
      <c r="B537" t="str">
        <f t="shared" si="5"/>
        <v>v</v>
      </c>
      <c r="C537" t="s">
        <v>4513</v>
      </c>
      <c r="D537" t="s">
        <v>4516</v>
      </c>
      <c r="E537">
        <v>853</v>
      </c>
      <c r="F537" t="s">
        <v>4512</v>
      </c>
      <c r="G537">
        <v>2015</v>
      </c>
      <c r="H537" t="s">
        <v>3618</v>
      </c>
      <c r="I537">
        <v>539</v>
      </c>
      <c r="L537">
        <v>498</v>
      </c>
      <c r="M537">
        <v>504</v>
      </c>
      <c r="N537">
        <v>4</v>
      </c>
      <c r="O537" t="s">
        <v>4514</v>
      </c>
      <c r="P537" t="s">
        <v>4515</v>
      </c>
      <c r="R537" t="s">
        <v>31</v>
      </c>
      <c r="S537" t="s">
        <v>32</v>
      </c>
      <c r="U537" t="s">
        <v>33</v>
      </c>
      <c r="V537" t="s">
        <v>4517</v>
      </c>
    </row>
    <row r="538" spans="1:22" x14ac:dyDescent="0.3">
      <c r="A538" t="str">
        <f t="shared" si="6"/>
        <v>topic: technical</v>
      </c>
      <c r="B538" t="str">
        <f t="shared" si="5"/>
        <v>v</v>
      </c>
      <c r="C538" t="s">
        <v>4552</v>
      </c>
      <c r="D538" t="s">
        <v>4554</v>
      </c>
      <c r="E538">
        <v>1082</v>
      </c>
      <c r="F538" t="s">
        <v>4551</v>
      </c>
      <c r="G538">
        <v>2014</v>
      </c>
      <c r="H538" t="s">
        <v>3618</v>
      </c>
      <c r="I538">
        <v>465</v>
      </c>
      <c r="L538">
        <v>324</v>
      </c>
      <c r="M538">
        <v>333</v>
      </c>
      <c r="N538">
        <v>4</v>
      </c>
      <c r="P538" t="s">
        <v>4553</v>
      </c>
      <c r="Q538" t="s">
        <v>4555</v>
      </c>
      <c r="R538" t="s">
        <v>31</v>
      </c>
      <c r="S538" t="s">
        <v>49</v>
      </c>
      <c r="U538" t="s">
        <v>33</v>
      </c>
      <c r="V538" t="s">
        <v>4556</v>
      </c>
    </row>
    <row r="539" spans="1:22" x14ac:dyDescent="0.3">
      <c r="A539" t="str">
        <f t="shared" si="6"/>
        <v>topic: technical</v>
      </c>
      <c r="B539" t="str">
        <f t="shared" si="5"/>
        <v>v</v>
      </c>
      <c r="C539" t="s">
        <v>4626</v>
      </c>
      <c r="D539" t="s">
        <v>4629</v>
      </c>
      <c r="E539">
        <v>288</v>
      </c>
      <c r="F539" t="s">
        <v>4625</v>
      </c>
      <c r="G539">
        <v>2017</v>
      </c>
      <c r="H539" t="s">
        <v>3618</v>
      </c>
      <c r="I539">
        <v>755</v>
      </c>
      <c r="L539">
        <v>224</v>
      </c>
      <c r="M539">
        <v>229</v>
      </c>
      <c r="N539">
        <v>2</v>
      </c>
      <c r="O539" t="s">
        <v>4627</v>
      </c>
      <c r="P539" t="s">
        <v>4628</v>
      </c>
      <c r="Q539" t="s">
        <v>4630</v>
      </c>
      <c r="R539" t="s">
        <v>31</v>
      </c>
      <c r="S539" t="s">
        <v>32</v>
      </c>
      <c r="U539" t="s">
        <v>33</v>
      </c>
      <c r="V539" t="s">
        <v>4631</v>
      </c>
    </row>
    <row r="540" spans="1:22" x14ac:dyDescent="0.3">
      <c r="A540" t="str">
        <f t="shared" si="6"/>
        <v>topic: technical</v>
      </c>
      <c r="B540" t="str">
        <f t="shared" si="5"/>
        <v>v</v>
      </c>
      <c r="C540" t="s">
        <v>4646</v>
      </c>
      <c r="D540" t="s">
        <v>4648</v>
      </c>
      <c r="E540">
        <v>1362</v>
      </c>
      <c r="F540" t="s">
        <v>4645</v>
      </c>
      <c r="G540">
        <v>2012</v>
      </c>
      <c r="H540" t="s">
        <v>3599</v>
      </c>
      <c r="I540">
        <v>932</v>
      </c>
      <c r="L540">
        <v>26</v>
      </c>
      <c r="M540">
        <v>30</v>
      </c>
      <c r="P540" t="s">
        <v>4647</v>
      </c>
      <c r="Q540" t="s">
        <v>4649</v>
      </c>
      <c r="R540" t="s">
        <v>31</v>
      </c>
      <c r="S540" t="s">
        <v>32</v>
      </c>
      <c r="U540" t="s">
        <v>33</v>
      </c>
      <c r="V540" t="s">
        <v>4650</v>
      </c>
    </row>
    <row r="541" spans="1:22" x14ac:dyDescent="0.3">
      <c r="A541" t="str">
        <f t="shared" si="6"/>
        <v>topic: technical</v>
      </c>
      <c r="B541" t="str">
        <f t="shared" si="5"/>
        <v>v</v>
      </c>
      <c r="C541" t="s">
        <v>4652</v>
      </c>
      <c r="D541" t="s">
        <v>4654</v>
      </c>
      <c r="E541">
        <v>1076</v>
      </c>
      <c r="F541" t="s">
        <v>4651</v>
      </c>
      <c r="G541">
        <v>2014</v>
      </c>
      <c r="H541" t="s">
        <v>3618</v>
      </c>
      <c r="I541">
        <v>492</v>
      </c>
      <c r="L541">
        <v>109</v>
      </c>
      <c r="M541">
        <v>117</v>
      </c>
      <c r="P541" t="s">
        <v>4653</v>
      </c>
      <c r="Q541" t="s">
        <v>4655</v>
      </c>
      <c r="R541" t="s">
        <v>31</v>
      </c>
      <c r="S541" t="s">
        <v>49</v>
      </c>
      <c r="U541" t="s">
        <v>33</v>
      </c>
      <c r="V541" t="s">
        <v>4656</v>
      </c>
    </row>
    <row r="542" spans="1:22" x14ac:dyDescent="0.3">
      <c r="A542" t="str">
        <f t="shared" si="6"/>
        <v>topic: technical</v>
      </c>
      <c r="B542" t="str">
        <f t="shared" si="5"/>
        <v>v</v>
      </c>
      <c r="C542" t="s">
        <v>4688</v>
      </c>
      <c r="D542" t="s">
        <v>4690</v>
      </c>
      <c r="E542">
        <v>1370</v>
      </c>
      <c r="F542" t="s">
        <v>4687</v>
      </c>
      <c r="G542">
        <v>2012</v>
      </c>
      <c r="H542" t="s">
        <v>3599</v>
      </c>
      <c r="I542">
        <v>925</v>
      </c>
      <c r="L542">
        <v>11</v>
      </c>
      <c r="M542">
        <v>22</v>
      </c>
      <c r="N542">
        <v>9</v>
      </c>
      <c r="P542" t="s">
        <v>4689</v>
      </c>
      <c r="R542" t="s">
        <v>31</v>
      </c>
      <c r="S542" t="s">
        <v>32</v>
      </c>
      <c r="U542" t="s">
        <v>33</v>
      </c>
      <c r="V542" t="s">
        <v>4691</v>
      </c>
    </row>
    <row r="543" spans="1:22" x14ac:dyDescent="0.3">
      <c r="A543" t="str">
        <f t="shared" si="6"/>
        <v>topic: technical</v>
      </c>
      <c r="B543" t="str">
        <f t="shared" si="5"/>
        <v>v</v>
      </c>
      <c r="C543" t="s">
        <v>4706</v>
      </c>
      <c r="D543" t="s">
        <v>4708</v>
      </c>
      <c r="E543">
        <v>877</v>
      </c>
      <c r="F543" t="s">
        <v>4705</v>
      </c>
      <c r="G543">
        <v>2015</v>
      </c>
      <c r="H543" t="s">
        <v>3599</v>
      </c>
      <c r="I543">
        <v>1486</v>
      </c>
      <c r="N543">
        <v>1</v>
      </c>
      <c r="P543" t="s">
        <v>4707</v>
      </c>
      <c r="Q543" t="s">
        <v>4709</v>
      </c>
      <c r="R543" t="s">
        <v>31</v>
      </c>
      <c r="S543" t="s">
        <v>32</v>
      </c>
      <c r="U543" t="s">
        <v>33</v>
      </c>
      <c r="V543" t="s">
        <v>4710</v>
      </c>
    </row>
    <row r="544" spans="1:22" x14ac:dyDescent="0.3">
      <c r="A544" t="str">
        <f t="shared" si="6"/>
        <v>topic: technical</v>
      </c>
      <c r="B544" t="str">
        <f t="shared" si="5"/>
        <v>v</v>
      </c>
      <c r="C544" t="s">
        <v>4786</v>
      </c>
      <c r="D544" t="s">
        <v>4788</v>
      </c>
      <c r="E544">
        <v>7124</v>
      </c>
      <c r="F544" t="s">
        <v>4785</v>
      </c>
      <c r="G544">
        <v>2019</v>
      </c>
      <c r="H544" t="s">
        <v>3599</v>
      </c>
      <c r="I544">
        <v>2518</v>
      </c>
      <c r="P544" t="s">
        <v>4787</v>
      </c>
      <c r="Q544" t="s">
        <v>4789</v>
      </c>
      <c r="R544" t="s">
        <v>31</v>
      </c>
      <c r="S544" t="s">
        <v>32</v>
      </c>
      <c r="U544" t="s">
        <v>33</v>
      </c>
      <c r="V544" t="s">
        <v>4790</v>
      </c>
    </row>
    <row r="545" spans="1:22" x14ac:dyDescent="0.3">
      <c r="A545" t="str">
        <f t="shared" si="6"/>
        <v>topic: technical</v>
      </c>
      <c r="B545" t="str">
        <f t="shared" ref="B545:B557" si="7">IF(A545="topic: technical","v","")</f>
        <v>v</v>
      </c>
      <c r="C545" t="s">
        <v>5034</v>
      </c>
      <c r="D545" t="s">
        <v>5035</v>
      </c>
      <c r="E545">
        <v>632</v>
      </c>
      <c r="F545" t="s">
        <v>5033</v>
      </c>
      <c r="G545">
        <v>2016</v>
      </c>
      <c r="H545" t="s">
        <v>3599</v>
      </c>
      <c r="I545">
        <v>1704</v>
      </c>
      <c r="L545">
        <v>17</v>
      </c>
      <c r="M545">
        <v>27</v>
      </c>
      <c r="N545">
        <v>2</v>
      </c>
      <c r="P545" t="s">
        <v>404</v>
      </c>
      <c r="Q545" t="s">
        <v>5036</v>
      </c>
      <c r="R545" t="s">
        <v>31</v>
      </c>
      <c r="S545" t="s">
        <v>32</v>
      </c>
      <c r="U545" t="s">
        <v>33</v>
      </c>
      <c r="V545" t="s">
        <v>5037</v>
      </c>
    </row>
    <row r="546" spans="1:22" x14ac:dyDescent="0.3">
      <c r="A546" t="str">
        <f t="shared" si="6"/>
        <v>topic: technical</v>
      </c>
      <c r="B546" t="str">
        <f t="shared" si="7"/>
        <v>v</v>
      </c>
      <c r="C546" t="s">
        <v>5046</v>
      </c>
      <c r="D546" t="s">
        <v>5048</v>
      </c>
      <c r="E546">
        <v>1373</v>
      </c>
      <c r="F546" t="s">
        <v>5045</v>
      </c>
      <c r="G546">
        <v>2012</v>
      </c>
      <c r="H546" t="s">
        <v>3599</v>
      </c>
      <c r="I546">
        <v>905</v>
      </c>
      <c r="N546">
        <v>8</v>
      </c>
      <c r="P546" t="s">
        <v>5047</v>
      </c>
      <c r="R546" t="s">
        <v>31</v>
      </c>
      <c r="S546" t="s">
        <v>32</v>
      </c>
      <c r="U546" t="s">
        <v>33</v>
      </c>
      <c r="V546" t="s">
        <v>5049</v>
      </c>
    </row>
    <row r="547" spans="1:22" x14ac:dyDescent="0.3">
      <c r="A547" t="str">
        <f t="shared" si="6"/>
        <v>topic: technical</v>
      </c>
      <c r="B547" t="str">
        <f t="shared" si="7"/>
        <v>v</v>
      </c>
      <c r="C547" t="s">
        <v>5058</v>
      </c>
      <c r="D547" t="s">
        <v>5060</v>
      </c>
      <c r="E547">
        <v>831</v>
      </c>
      <c r="F547" t="s">
        <v>5057</v>
      </c>
      <c r="G547">
        <v>2015</v>
      </c>
      <c r="H547" t="s">
        <v>3599</v>
      </c>
      <c r="I547">
        <v>1491</v>
      </c>
      <c r="P547" t="s">
        <v>5059</v>
      </c>
      <c r="Q547" t="s">
        <v>5061</v>
      </c>
      <c r="R547" t="s">
        <v>31</v>
      </c>
      <c r="S547" t="s">
        <v>32</v>
      </c>
      <c r="U547" t="s">
        <v>33</v>
      </c>
      <c r="V547" t="s">
        <v>5062</v>
      </c>
    </row>
    <row r="548" spans="1:22" x14ac:dyDescent="0.3">
      <c r="A548" t="str">
        <f t="shared" si="6"/>
        <v>topic: technical</v>
      </c>
      <c r="B548" t="str">
        <f t="shared" si="7"/>
        <v>v</v>
      </c>
      <c r="C548" t="s">
        <v>5115</v>
      </c>
      <c r="D548" t="s">
        <v>5117</v>
      </c>
      <c r="E548">
        <v>278</v>
      </c>
      <c r="F548" t="s">
        <v>5114</v>
      </c>
      <c r="G548">
        <v>2017</v>
      </c>
      <c r="H548" t="s">
        <v>3599</v>
      </c>
      <c r="I548">
        <v>1905</v>
      </c>
      <c r="P548" t="s">
        <v>5116</v>
      </c>
      <c r="R548" t="s">
        <v>31</v>
      </c>
      <c r="S548" t="s">
        <v>32</v>
      </c>
      <c r="U548" t="s">
        <v>33</v>
      </c>
      <c r="V548" t="s">
        <v>5118</v>
      </c>
    </row>
    <row r="549" spans="1:22" x14ac:dyDescent="0.3">
      <c r="A549" t="str">
        <f t="shared" si="6"/>
        <v>topic: technical</v>
      </c>
      <c r="B549" t="str">
        <f t="shared" si="7"/>
        <v>v</v>
      </c>
      <c r="C549" t="s">
        <v>5120</v>
      </c>
      <c r="D549" t="s">
        <v>5122</v>
      </c>
      <c r="E549">
        <v>604</v>
      </c>
      <c r="F549" t="s">
        <v>5119</v>
      </c>
      <c r="G549">
        <v>2016</v>
      </c>
      <c r="H549" t="s">
        <v>3599</v>
      </c>
      <c r="I549">
        <v>1690</v>
      </c>
      <c r="P549" t="s">
        <v>5121</v>
      </c>
      <c r="R549" t="s">
        <v>31</v>
      </c>
      <c r="S549" t="s">
        <v>32</v>
      </c>
      <c r="U549" t="s">
        <v>33</v>
      </c>
      <c r="V549" t="s">
        <v>5123</v>
      </c>
    </row>
    <row r="550" spans="1:22" x14ac:dyDescent="0.3">
      <c r="A550" t="str">
        <f t="shared" si="6"/>
        <v>topic: technical</v>
      </c>
      <c r="B550" t="str">
        <f t="shared" si="7"/>
        <v>v</v>
      </c>
      <c r="C550" t="s">
        <v>5202</v>
      </c>
      <c r="D550" t="s">
        <v>5204</v>
      </c>
      <c r="E550">
        <v>2002</v>
      </c>
      <c r="F550" t="s">
        <v>5201</v>
      </c>
      <c r="G550">
        <v>2018</v>
      </c>
      <c r="H550" t="s">
        <v>3599</v>
      </c>
      <c r="I550">
        <v>2180</v>
      </c>
      <c r="P550" t="s">
        <v>5203</v>
      </c>
      <c r="Q550" t="s">
        <v>5205</v>
      </c>
      <c r="R550" t="s">
        <v>31</v>
      </c>
      <c r="S550" t="s">
        <v>32</v>
      </c>
      <c r="U550" t="s">
        <v>33</v>
      </c>
      <c r="V550" t="s">
        <v>5206</v>
      </c>
    </row>
    <row r="551" spans="1:22" x14ac:dyDescent="0.3">
      <c r="A551" t="str">
        <f t="shared" si="6"/>
        <v>topic: technical</v>
      </c>
      <c r="B551" t="str">
        <f t="shared" si="7"/>
        <v>v</v>
      </c>
      <c r="C551" t="s">
        <v>5215</v>
      </c>
      <c r="D551" t="s">
        <v>5219</v>
      </c>
      <c r="E551">
        <v>8419</v>
      </c>
      <c r="F551" t="s">
        <v>5214</v>
      </c>
      <c r="G551">
        <v>2019</v>
      </c>
      <c r="H551" t="s">
        <v>5216</v>
      </c>
      <c r="I551">
        <v>37</v>
      </c>
      <c r="J551">
        <v>1</v>
      </c>
      <c r="O551" t="s">
        <v>5217</v>
      </c>
      <c r="P551" t="s">
        <v>5218</v>
      </c>
      <c r="Q551" t="s">
        <v>5220</v>
      </c>
      <c r="R551" t="s">
        <v>31</v>
      </c>
      <c r="S551" t="s">
        <v>49</v>
      </c>
      <c r="U551" t="s">
        <v>68</v>
      </c>
      <c r="V551" t="s">
        <v>5221</v>
      </c>
    </row>
    <row r="552" spans="1:22" x14ac:dyDescent="0.3">
      <c r="A552" t="str">
        <f t="shared" si="6"/>
        <v>topic: technical</v>
      </c>
      <c r="B552" t="str">
        <f t="shared" si="7"/>
        <v>v</v>
      </c>
      <c r="C552" t="s">
        <v>5252</v>
      </c>
      <c r="D552" t="s">
        <v>5256</v>
      </c>
      <c r="E552">
        <v>63</v>
      </c>
      <c r="F552" t="s">
        <v>5251</v>
      </c>
      <c r="G552">
        <v>2017</v>
      </c>
      <c r="H552" t="s">
        <v>3841</v>
      </c>
      <c r="I552" t="s">
        <v>5253</v>
      </c>
      <c r="J552">
        <v>10</v>
      </c>
      <c r="L552">
        <v>2556</v>
      </c>
      <c r="M552">
        <v>2566</v>
      </c>
      <c r="O552" t="s">
        <v>5254</v>
      </c>
      <c r="P552" t="s">
        <v>5255</v>
      </c>
      <c r="Q552" t="s">
        <v>5257</v>
      </c>
      <c r="R552" t="s">
        <v>31</v>
      </c>
      <c r="S552" t="s">
        <v>49</v>
      </c>
      <c r="T552" t="s">
        <v>130</v>
      </c>
      <c r="U552" t="s">
        <v>33</v>
      </c>
      <c r="V552" t="s">
        <v>5258</v>
      </c>
    </row>
    <row r="553" spans="1:22" x14ac:dyDescent="0.3">
      <c r="A553" t="str">
        <f t="shared" si="6"/>
        <v>topic: technical</v>
      </c>
      <c r="B553" t="str">
        <f t="shared" si="7"/>
        <v>v</v>
      </c>
      <c r="C553" t="s">
        <v>5371</v>
      </c>
      <c r="D553" t="s">
        <v>5374</v>
      </c>
      <c r="E553">
        <v>7105</v>
      </c>
      <c r="F553" t="s">
        <v>5370</v>
      </c>
      <c r="G553">
        <v>2019</v>
      </c>
      <c r="H553" t="s">
        <v>3618</v>
      </c>
      <c r="I553">
        <v>976</v>
      </c>
      <c r="L553">
        <v>294</v>
      </c>
      <c r="M553">
        <v>319</v>
      </c>
      <c r="O553" t="s">
        <v>5372</v>
      </c>
      <c r="P553" t="s">
        <v>5373</v>
      </c>
      <c r="R553" t="s">
        <v>31</v>
      </c>
      <c r="S553" t="s">
        <v>32</v>
      </c>
      <c r="U553" t="s">
        <v>33</v>
      </c>
      <c r="V553" t="s">
        <v>5375</v>
      </c>
    </row>
    <row r="554" spans="1:22" x14ac:dyDescent="0.3">
      <c r="A554" t="str">
        <f t="shared" si="6"/>
        <v>topic: technical</v>
      </c>
      <c r="B554" t="str">
        <f t="shared" si="7"/>
        <v>v</v>
      </c>
      <c r="C554" t="s">
        <v>5450</v>
      </c>
      <c r="D554" t="s">
        <v>5452</v>
      </c>
      <c r="E554">
        <v>1085</v>
      </c>
      <c r="F554" t="s">
        <v>1276</v>
      </c>
      <c r="G554">
        <v>2014</v>
      </c>
      <c r="H554" t="s">
        <v>3599</v>
      </c>
      <c r="I554">
        <v>1329</v>
      </c>
      <c r="L554">
        <v>31</v>
      </c>
      <c r="M554">
        <v>42</v>
      </c>
      <c r="N554">
        <v>2</v>
      </c>
      <c r="P554" t="s">
        <v>5451</v>
      </c>
      <c r="Q554" t="s">
        <v>5453</v>
      </c>
      <c r="R554" t="s">
        <v>31</v>
      </c>
      <c r="S554" t="s">
        <v>32</v>
      </c>
      <c r="U554" t="s">
        <v>33</v>
      </c>
      <c r="V554" t="s">
        <v>5454</v>
      </c>
    </row>
    <row r="555" spans="1:22" x14ac:dyDescent="0.3">
      <c r="A555" t="str">
        <f t="shared" si="6"/>
        <v>topic: technical</v>
      </c>
      <c r="B555" t="str">
        <f t="shared" si="7"/>
        <v>v</v>
      </c>
      <c r="C555" t="s">
        <v>5578</v>
      </c>
      <c r="D555" t="s">
        <v>5581</v>
      </c>
      <c r="E555">
        <v>1327</v>
      </c>
      <c r="F555" t="s">
        <v>5577</v>
      </c>
      <c r="G555">
        <v>2013</v>
      </c>
      <c r="H555" t="s">
        <v>3618</v>
      </c>
      <c r="I555">
        <v>394</v>
      </c>
      <c r="L555">
        <v>202</v>
      </c>
      <c r="M555">
        <v>213</v>
      </c>
      <c r="O555" t="s">
        <v>5579</v>
      </c>
      <c r="P555" t="s">
        <v>5580</v>
      </c>
      <c r="Q555" t="s">
        <v>5582</v>
      </c>
      <c r="R555" t="s">
        <v>31</v>
      </c>
      <c r="S555" t="s">
        <v>32</v>
      </c>
      <c r="U555" t="s">
        <v>33</v>
      </c>
      <c r="V555" t="s">
        <v>5583</v>
      </c>
    </row>
    <row r="556" spans="1:22" x14ac:dyDescent="0.3">
      <c r="A556" t="str">
        <f t="shared" si="6"/>
        <v>topic: technical</v>
      </c>
      <c r="B556" t="str">
        <f t="shared" si="7"/>
        <v>v</v>
      </c>
      <c r="C556" t="s">
        <v>5608</v>
      </c>
      <c r="D556" t="s">
        <v>5610</v>
      </c>
      <c r="E556">
        <v>843</v>
      </c>
      <c r="F556" t="s">
        <v>5607</v>
      </c>
      <c r="G556">
        <v>2015</v>
      </c>
      <c r="H556" t="s">
        <v>3599</v>
      </c>
      <c r="I556">
        <v>1362</v>
      </c>
      <c r="L556">
        <v>85</v>
      </c>
      <c r="M556">
        <v>90</v>
      </c>
      <c r="N556">
        <v>1</v>
      </c>
      <c r="P556" t="s">
        <v>5609</v>
      </c>
      <c r="Q556" t="s">
        <v>5611</v>
      </c>
      <c r="R556" t="s">
        <v>31</v>
      </c>
      <c r="S556" t="s">
        <v>32</v>
      </c>
      <c r="U556" t="s">
        <v>33</v>
      </c>
      <c r="V556" t="s">
        <v>5612</v>
      </c>
    </row>
    <row r="557" spans="1:22" x14ac:dyDescent="0.3">
      <c r="A557" t="str">
        <f>IF(IFERROR(SEARCH("Machine Leaning",D557),"")="","","topic: technical")</f>
        <v>topic: technical</v>
      </c>
      <c r="B557" t="str">
        <f t="shared" si="7"/>
        <v>v</v>
      </c>
      <c r="C557" t="s">
        <v>3649</v>
      </c>
      <c r="D557" t="s">
        <v>3653</v>
      </c>
      <c r="E557">
        <v>7303</v>
      </c>
      <c r="F557" t="s">
        <v>3648</v>
      </c>
      <c r="G557">
        <v>2019</v>
      </c>
      <c r="H557" t="s">
        <v>3650</v>
      </c>
      <c r="K557">
        <v>8821756</v>
      </c>
      <c r="L557">
        <v>9</v>
      </c>
      <c r="M557">
        <v>13</v>
      </c>
      <c r="O557" t="s">
        <v>3651</v>
      </c>
      <c r="P557" t="s">
        <v>3652</v>
      </c>
      <c r="Q557" t="s">
        <v>3654</v>
      </c>
      <c r="R557" t="s">
        <v>31</v>
      </c>
      <c r="S557" t="s">
        <v>32</v>
      </c>
      <c r="U557" t="s">
        <v>33</v>
      </c>
      <c r="V557" t="s">
        <v>3655</v>
      </c>
    </row>
    <row r="558" spans="1:22" x14ac:dyDescent="0.3">
      <c r="A558" t="str">
        <f>IF(IFERROR(SEARCH("Bayesian",D558),"")="","","topic: simulation modeling")</f>
        <v>topic: simulation modeling</v>
      </c>
      <c r="B558" t="str">
        <f t="shared" ref="B558:B589" si="8">IF(A558&lt;&gt;"","v","")</f>
        <v>v</v>
      </c>
      <c r="C558" t="s">
        <v>3617</v>
      </c>
      <c r="D558" t="s">
        <v>3621</v>
      </c>
      <c r="E558">
        <v>262</v>
      </c>
      <c r="F558" t="s">
        <v>3616</v>
      </c>
      <c r="G558">
        <v>2017</v>
      </c>
      <c r="H558" t="s">
        <v>3618</v>
      </c>
      <c r="I558">
        <v>792</v>
      </c>
      <c r="L558">
        <v>95</v>
      </c>
      <c r="M558">
        <v>105</v>
      </c>
      <c r="N558">
        <v>2</v>
      </c>
      <c r="O558" t="s">
        <v>3619</v>
      </c>
      <c r="P558" t="s">
        <v>3620</v>
      </c>
      <c r="Q558" t="s">
        <v>3622</v>
      </c>
      <c r="R558" t="s">
        <v>31</v>
      </c>
      <c r="S558" t="s">
        <v>32</v>
      </c>
      <c r="U558" t="s">
        <v>33</v>
      </c>
      <c r="V558" t="s">
        <v>3623</v>
      </c>
    </row>
    <row r="559" spans="1:22" x14ac:dyDescent="0.3">
      <c r="A559" t="s">
        <v>5613</v>
      </c>
      <c r="B559" t="str">
        <f t="shared" si="8"/>
        <v>v</v>
      </c>
      <c r="C559" t="s">
        <v>3749</v>
      </c>
      <c r="D559" t="s">
        <v>3752</v>
      </c>
      <c r="E559">
        <v>7067</v>
      </c>
      <c r="F559" t="s">
        <v>2932</v>
      </c>
      <c r="G559">
        <v>2019</v>
      </c>
      <c r="H559" t="s">
        <v>3750</v>
      </c>
      <c r="O559" t="s">
        <v>3751</v>
      </c>
      <c r="P559" t="s">
        <v>1268</v>
      </c>
      <c r="Q559" t="s">
        <v>3753</v>
      </c>
      <c r="R559" t="s">
        <v>31</v>
      </c>
      <c r="S559" t="s">
        <v>49</v>
      </c>
      <c r="T559" t="s">
        <v>130</v>
      </c>
      <c r="U559" t="s">
        <v>33</v>
      </c>
      <c r="V559" t="s">
        <v>3754</v>
      </c>
    </row>
    <row r="560" spans="1:22" x14ac:dyDescent="0.3">
      <c r="A560" t="str">
        <f>IF(IFERROR(SEARCH("losd",D560),"")="","","topic: technical")</f>
        <v>topic: technical</v>
      </c>
      <c r="B560" t="str">
        <f t="shared" si="8"/>
        <v>v</v>
      </c>
      <c r="C560" t="s">
        <v>3998</v>
      </c>
      <c r="D560" t="s">
        <v>4000</v>
      </c>
      <c r="E560">
        <v>2019</v>
      </c>
      <c r="F560" t="s">
        <v>3997</v>
      </c>
      <c r="G560">
        <v>2018</v>
      </c>
      <c r="H560" t="s">
        <v>3599</v>
      </c>
      <c r="I560">
        <v>2317</v>
      </c>
      <c r="P560" t="s">
        <v>3999</v>
      </c>
      <c r="Q560" t="s">
        <v>4001</v>
      </c>
      <c r="R560" t="s">
        <v>31</v>
      </c>
      <c r="S560" t="s">
        <v>32</v>
      </c>
      <c r="U560" t="s">
        <v>33</v>
      </c>
      <c r="V560" t="s">
        <v>4002</v>
      </c>
    </row>
    <row r="561" spans="1:22" x14ac:dyDescent="0.3">
      <c r="A561" t="str">
        <f>IF(IFERROR(SEARCH("losd",D561),"")="","","topic: technical")</f>
        <v>topic: technical</v>
      </c>
      <c r="B561" t="str">
        <f t="shared" si="8"/>
        <v>v</v>
      </c>
      <c r="C561" t="s">
        <v>4570</v>
      </c>
      <c r="D561" t="s">
        <v>4573</v>
      </c>
      <c r="E561">
        <v>7841</v>
      </c>
      <c r="F561" t="s">
        <v>4569</v>
      </c>
      <c r="G561">
        <v>2019</v>
      </c>
      <c r="H561" t="s">
        <v>378</v>
      </c>
      <c r="I561">
        <v>10</v>
      </c>
      <c r="J561">
        <v>8</v>
      </c>
      <c r="O561" t="s">
        <v>4571</v>
      </c>
      <c r="P561" t="s">
        <v>4572</v>
      </c>
      <c r="Q561" t="s">
        <v>4574</v>
      </c>
      <c r="R561" t="s">
        <v>31</v>
      </c>
      <c r="S561" t="s">
        <v>49</v>
      </c>
      <c r="U561" t="s">
        <v>68</v>
      </c>
      <c r="V561" t="s">
        <v>4575</v>
      </c>
    </row>
    <row r="562" spans="1:22" x14ac:dyDescent="0.3">
      <c r="A562" t="str">
        <f>IF(IFERROR(SEARCH("losd",D562),"")="","","topic: technical")</f>
        <v>topic: technical</v>
      </c>
      <c r="B562" t="str">
        <f t="shared" si="8"/>
        <v>v</v>
      </c>
      <c r="C562" t="s">
        <v>4728</v>
      </c>
      <c r="D562" t="s">
        <v>4730</v>
      </c>
      <c r="E562">
        <v>7087</v>
      </c>
      <c r="F562" t="s">
        <v>4727</v>
      </c>
      <c r="G562">
        <v>2019</v>
      </c>
      <c r="H562" t="s">
        <v>25</v>
      </c>
      <c r="I562" t="s">
        <v>4189</v>
      </c>
      <c r="L562">
        <v>156</v>
      </c>
      <c r="M562">
        <v>163</v>
      </c>
      <c r="N562">
        <v>1</v>
      </c>
      <c r="O562" t="s">
        <v>4729</v>
      </c>
      <c r="P562" t="s">
        <v>404</v>
      </c>
      <c r="Q562" t="s">
        <v>4731</v>
      </c>
      <c r="R562" t="s">
        <v>31</v>
      </c>
      <c r="S562" t="s">
        <v>32</v>
      </c>
      <c r="U562" t="s">
        <v>33</v>
      </c>
      <c r="V562" t="s">
        <v>4732</v>
      </c>
    </row>
    <row r="563" spans="1:22" x14ac:dyDescent="0.3">
      <c r="A563" t="str">
        <f>IF(IFERROR(SEARCH("logd",D563),"")="","","topic: technical")</f>
        <v>topic: technical</v>
      </c>
      <c r="B563" t="str">
        <f t="shared" si="8"/>
        <v>v</v>
      </c>
      <c r="C563" t="s">
        <v>3898</v>
      </c>
      <c r="D563" t="s">
        <v>3902</v>
      </c>
      <c r="E563">
        <v>7885</v>
      </c>
      <c r="F563" t="s">
        <v>3897</v>
      </c>
      <c r="G563">
        <v>2019</v>
      </c>
      <c r="H563" t="s">
        <v>3899</v>
      </c>
      <c r="I563">
        <v>32</v>
      </c>
      <c r="J563">
        <v>5</v>
      </c>
      <c r="L563">
        <v>457</v>
      </c>
      <c r="M563">
        <v>472</v>
      </c>
      <c r="O563" t="s">
        <v>3900</v>
      </c>
      <c r="P563" t="s">
        <v>3901</v>
      </c>
      <c r="Q563" t="s">
        <v>3903</v>
      </c>
      <c r="R563" t="s">
        <v>31</v>
      </c>
      <c r="S563" t="s">
        <v>49</v>
      </c>
      <c r="U563" t="s">
        <v>68</v>
      </c>
      <c r="V563" t="s">
        <v>3904</v>
      </c>
    </row>
    <row r="564" spans="1:22" x14ac:dyDescent="0.3">
      <c r="A564" t="str">
        <f t="shared" ref="A564:A569" si="9">IF(IFERROR(SEARCH("neural network",D564),"")="","","topic: simulation modeling")</f>
        <v>topic: simulation modeling</v>
      </c>
      <c r="B564" t="str">
        <f t="shared" si="8"/>
        <v>v</v>
      </c>
      <c r="C564" t="s">
        <v>3635</v>
      </c>
      <c r="D564" t="s">
        <v>3638</v>
      </c>
      <c r="E564">
        <v>7161</v>
      </c>
      <c r="F564" t="s">
        <v>3634</v>
      </c>
      <c r="G564">
        <v>2019</v>
      </c>
      <c r="H564" t="s">
        <v>3018</v>
      </c>
      <c r="O564" t="s">
        <v>3636</v>
      </c>
      <c r="P564" t="s">
        <v>3637</v>
      </c>
      <c r="R564" t="s">
        <v>31</v>
      </c>
      <c r="S564" t="s">
        <v>49</v>
      </c>
      <c r="U564" t="s">
        <v>33</v>
      </c>
      <c r="V564" t="s">
        <v>3639</v>
      </c>
    </row>
    <row r="565" spans="1:22" x14ac:dyDescent="0.3">
      <c r="A565" t="str">
        <f t="shared" si="9"/>
        <v>topic: simulation modeling</v>
      </c>
      <c r="B565" t="str">
        <f t="shared" si="8"/>
        <v>v</v>
      </c>
      <c r="C565" t="s">
        <v>3780</v>
      </c>
      <c r="D565" t="s">
        <v>3783</v>
      </c>
      <c r="E565">
        <v>1982</v>
      </c>
      <c r="F565" t="s">
        <v>3779</v>
      </c>
      <c r="G565">
        <v>2018</v>
      </c>
      <c r="H565" t="s">
        <v>3618</v>
      </c>
      <c r="I565">
        <v>848</v>
      </c>
      <c r="L565">
        <v>318</v>
      </c>
      <c r="M565">
        <v>326</v>
      </c>
      <c r="O565" t="s">
        <v>3781</v>
      </c>
      <c r="P565" t="s">
        <v>3782</v>
      </c>
      <c r="Q565" t="s">
        <v>3784</v>
      </c>
      <c r="R565" t="s">
        <v>31</v>
      </c>
      <c r="S565" t="s">
        <v>32</v>
      </c>
      <c r="U565" t="s">
        <v>33</v>
      </c>
      <c r="V565" t="s">
        <v>3785</v>
      </c>
    </row>
    <row r="566" spans="1:22" x14ac:dyDescent="0.3">
      <c r="A566" t="str">
        <f t="shared" si="9"/>
        <v>topic: simulation modeling</v>
      </c>
      <c r="B566" t="str">
        <f t="shared" si="8"/>
        <v>v</v>
      </c>
      <c r="C566" t="s">
        <v>4025</v>
      </c>
      <c r="D566" t="s">
        <v>4029</v>
      </c>
      <c r="E566">
        <v>8370</v>
      </c>
      <c r="F566" t="s">
        <v>4024</v>
      </c>
      <c r="G566">
        <v>2019</v>
      </c>
      <c r="H566" t="s">
        <v>4026</v>
      </c>
      <c r="I566">
        <v>147</v>
      </c>
      <c r="L566">
        <v>314</v>
      </c>
      <c r="M566">
        <v>318</v>
      </c>
      <c r="O566" t="s">
        <v>4027</v>
      </c>
      <c r="P566" t="s">
        <v>4028</v>
      </c>
      <c r="Q566" t="s">
        <v>4030</v>
      </c>
      <c r="R566" t="s">
        <v>31</v>
      </c>
      <c r="S566" t="s">
        <v>123</v>
      </c>
      <c r="U566" t="s">
        <v>68</v>
      </c>
      <c r="V566" t="s">
        <v>4031</v>
      </c>
    </row>
    <row r="567" spans="1:22" x14ac:dyDescent="0.3">
      <c r="A567" t="str">
        <f t="shared" si="9"/>
        <v>topic: simulation modeling</v>
      </c>
      <c r="B567" t="str">
        <f t="shared" si="8"/>
        <v>v</v>
      </c>
      <c r="C567" t="s">
        <v>4216</v>
      </c>
      <c r="D567" t="s">
        <v>4220</v>
      </c>
      <c r="E567">
        <v>7262</v>
      </c>
      <c r="F567" t="s">
        <v>4215</v>
      </c>
      <c r="G567">
        <v>2019</v>
      </c>
      <c r="H567" t="s">
        <v>25</v>
      </c>
      <c r="I567" t="s">
        <v>4217</v>
      </c>
      <c r="K567">
        <v>44</v>
      </c>
      <c r="O567" t="s">
        <v>4218</v>
      </c>
      <c r="P567" t="s">
        <v>4219</v>
      </c>
      <c r="Q567" t="s">
        <v>4221</v>
      </c>
      <c r="R567" t="s">
        <v>31</v>
      </c>
      <c r="S567" t="s">
        <v>32</v>
      </c>
      <c r="U567" t="s">
        <v>33</v>
      </c>
      <c r="V567" t="s">
        <v>4222</v>
      </c>
    </row>
    <row r="568" spans="1:22" x14ac:dyDescent="0.3">
      <c r="A568" t="str">
        <f t="shared" si="9"/>
        <v>topic: simulation modeling</v>
      </c>
      <c r="B568" t="str">
        <f t="shared" si="8"/>
        <v>v</v>
      </c>
      <c r="C568" t="s">
        <v>4384</v>
      </c>
      <c r="D568" t="s">
        <v>4387</v>
      </c>
      <c r="E568">
        <v>8375</v>
      </c>
      <c r="F568" t="s">
        <v>4383</v>
      </c>
      <c r="G568">
        <v>2019</v>
      </c>
      <c r="H568" t="s">
        <v>4385</v>
      </c>
      <c r="L568">
        <v>456</v>
      </c>
      <c r="M568">
        <v>459</v>
      </c>
      <c r="P568" t="s">
        <v>4386</v>
      </c>
      <c r="Q568" t="s">
        <v>4388</v>
      </c>
      <c r="R568" t="s">
        <v>31</v>
      </c>
      <c r="S568" t="s">
        <v>123</v>
      </c>
      <c r="U568" t="s">
        <v>68</v>
      </c>
      <c r="V568" t="s">
        <v>4389</v>
      </c>
    </row>
    <row r="569" spans="1:22" x14ac:dyDescent="0.3">
      <c r="A569" t="str">
        <f t="shared" si="9"/>
        <v>topic: simulation modeling</v>
      </c>
      <c r="B569" t="str">
        <f t="shared" si="8"/>
        <v>v</v>
      </c>
      <c r="C569" t="s">
        <v>5208</v>
      </c>
      <c r="D569" t="s">
        <v>5211</v>
      </c>
      <c r="E569">
        <v>8318</v>
      </c>
      <c r="F569" t="s">
        <v>5207</v>
      </c>
      <c r="G569">
        <v>2019</v>
      </c>
      <c r="H569" t="s">
        <v>5209</v>
      </c>
      <c r="L569">
        <v>795</v>
      </c>
      <c r="M569">
        <v>806</v>
      </c>
      <c r="P569" t="s">
        <v>5210</v>
      </c>
      <c r="Q569" t="s">
        <v>5212</v>
      </c>
      <c r="R569" t="s">
        <v>31</v>
      </c>
      <c r="S569" t="s">
        <v>123</v>
      </c>
      <c r="U569" t="s">
        <v>68</v>
      </c>
      <c r="V569" t="s">
        <v>5213</v>
      </c>
    </row>
    <row r="570" spans="1:22" x14ac:dyDescent="0.3">
      <c r="A570" t="str">
        <f t="shared" ref="A570:A582" si="10">IF(IFERROR(SEARCH("ontolog",D570),"")="","","topic: semantics")</f>
        <v>topic: semantics</v>
      </c>
      <c r="B570" t="str">
        <f t="shared" si="8"/>
        <v>v</v>
      </c>
      <c r="C570" t="s">
        <v>3735</v>
      </c>
      <c r="D570" t="s">
        <v>3738</v>
      </c>
      <c r="E570">
        <v>7186</v>
      </c>
      <c r="F570" t="s">
        <v>3734</v>
      </c>
      <c r="G570">
        <v>2019</v>
      </c>
      <c r="H570" t="s">
        <v>3618</v>
      </c>
      <c r="I570">
        <v>846</v>
      </c>
      <c r="L570">
        <v>3</v>
      </c>
      <c r="M570">
        <v>12</v>
      </c>
      <c r="O570" t="s">
        <v>3736</v>
      </c>
      <c r="P570" t="s">
        <v>3737</v>
      </c>
      <c r="Q570" t="s">
        <v>3739</v>
      </c>
      <c r="R570" t="s">
        <v>31</v>
      </c>
      <c r="S570" t="s">
        <v>32</v>
      </c>
      <c r="U570" t="s">
        <v>33</v>
      </c>
      <c r="V570" t="s">
        <v>3740</v>
      </c>
    </row>
    <row r="571" spans="1:22" x14ac:dyDescent="0.3">
      <c r="A571" t="str">
        <f t="shared" si="10"/>
        <v>topic: semantics</v>
      </c>
      <c r="B571" t="str">
        <f t="shared" si="8"/>
        <v>v</v>
      </c>
      <c r="C571" t="s">
        <v>3827</v>
      </c>
      <c r="D571" t="s">
        <v>3829</v>
      </c>
      <c r="E571">
        <v>7221</v>
      </c>
      <c r="F571" t="s">
        <v>3826</v>
      </c>
      <c r="G571">
        <v>2019</v>
      </c>
      <c r="H571" t="s">
        <v>3599</v>
      </c>
      <c r="I571">
        <v>2375</v>
      </c>
      <c r="L571">
        <v>49</v>
      </c>
      <c r="M571">
        <v>60</v>
      </c>
      <c r="P571" t="s">
        <v>3828</v>
      </c>
      <c r="R571" t="s">
        <v>31</v>
      </c>
      <c r="S571" t="s">
        <v>32</v>
      </c>
      <c r="U571" t="s">
        <v>33</v>
      </c>
      <c r="V571" t="s">
        <v>3830</v>
      </c>
    </row>
    <row r="572" spans="1:22" x14ac:dyDescent="0.3">
      <c r="A572" t="str">
        <f t="shared" si="10"/>
        <v>topic: semantics</v>
      </c>
      <c r="B572" t="str">
        <f t="shared" si="8"/>
        <v>v</v>
      </c>
      <c r="C572" t="s">
        <v>3832</v>
      </c>
      <c r="D572" t="s">
        <v>3836</v>
      </c>
      <c r="E572">
        <v>6583</v>
      </c>
      <c r="F572" t="s">
        <v>3831</v>
      </c>
      <c r="G572">
        <v>2012</v>
      </c>
      <c r="H572" t="s">
        <v>3618</v>
      </c>
      <c r="I572" t="s">
        <v>3833</v>
      </c>
      <c r="J572">
        <v>0</v>
      </c>
      <c r="K572">
        <v>0</v>
      </c>
      <c r="L572">
        <v>113</v>
      </c>
      <c r="M572">
        <v>120</v>
      </c>
      <c r="N572">
        <v>0</v>
      </c>
      <c r="O572" t="s">
        <v>3834</v>
      </c>
      <c r="P572" t="s">
        <v>3835</v>
      </c>
      <c r="Q572" t="s">
        <v>3837</v>
      </c>
      <c r="R572" t="s">
        <v>31</v>
      </c>
      <c r="S572" t="s">
        <v>32</v>
      </c>
      <c r="T572">
        <v>0</v>
      </c>
      <c r="U572" t="s">
        <v>33</v>
      </c>
      <c r="V572" t="s">
        <v>3838</v>
      </c>
    </row>
    <row r="573" spans="1:22" x14ac:dyDescent="0.3">
      <c r="A573" t="str">
        <f t="shared" si="10"/>
        <v>topic: semantics</v>
      </c>
      <c r="B573" t="str">
        <f t="shared" si="8"/>
        <v>v</v>
      </c>
      <c r="C573" t="s">
        <v>3874</v>
      </c>
      <c r="D573" t="s">
        <v>3876</v>
      </c>
      <c r="E573">
        <v>7205</v>
      </c>
      <c r="F573" t="s">
        <v>3873</v>
      </c>
      <c r="G573">
        <v>2019</v>
      </c>
      <c r="H573" t="s">
        <v>3599</v>
      </c>
      <c r="I573">
        <v>2375</v>
      </c>
      <c r="L573">
        <v>97</v>
      </c>
      <c r="M573">
        <v>102</v>
      </c>
      <c r="P573" t="s">
        <v>3875</v>
      </c>
      <c r="R573" t="s">
        <v>31</v>
      </c>
      <c r="S573" t="s">
        <v>32</v>
      </c>
      <c r="U573" t="s">
        <v>33</v>
      </c>
      <c r="V573" t="s">
        <v>3877</v>
      </c>
    </row>
    <row r="574" spans="1:22" x14ac:dyDescent="0.3">
      <c r="A574" t="str">
        <f t="shared" si="10"/>
        <v>topic: semantics</v>
      </c>
      <c r="B574" t="str">
        <f t="shared" si="8"/>
        <v>v</v>
      </c>
      <c r="C574" t="s">
        <v>4281</v>
      </c>
      <c r="D574" t="s">
        <v>4283</v>
      </c>
      <c r="E574">
        <v>1075</v>
      </c>
      <c r="F574" t="s">
        <v>4280</v>
      </c>
      <c r="G574">
        <v>2014</v>
      </c>
      <c r="H574" t="s">
        <v>3618</v>
      </c>
      <c r="I574">
        <v>478</v>
      </c>
      <c r="L574">
        <v>95</v>
      </c>
      <c r="M574">
        <v>106</v>
      </c>
      <c r="N574">
        <v>2</v>
      </c>
      <c r="P574" t="s">
        <v>4282</v>
      </c>
      <c r="Q574" t="s">
        <v>4284</v>
      </c>
      <c r="R574" t="s">
        <v>31</v>
      </c>
      <c r="S574" t="s">
        <v>32</v>
      </c>
      <c r="U574" t="s">
        <v>33</v>
      </c>
      <c r="V574" t="s">
        <v>4285</v>
      </c>
    </row>
    <row r="575" spans="1:22" x14ac:dyDescent="0.3">
      <c r="A575" t="str">
        <f t="shared" si="10"/>
        <v>topic: semantics</v>
      </c>
      <c r="B575" t="str">
        <f t="shared" si="8"/>
        <v>v</v>
      </c>
      <c r="C575" t="s">
        <v>4506</v>
      </c>
      <c r="D575" t="s">
        <v>4509</v>
      </c>
      <c r="E575">
        <v>3579</v>
      </c>
      <c r="F575" t="s">
        <v>4505</v>
      </c>
      <c r="G575">
        <v>2017</v>
      </c>
      <c r="H575" t="s">
        <v>3605</v>
      </c>
      <c r="I575">
        <v>13</v>
      </c>
      <c r="J575">
        <v>3</v>
      </c>
      <c r="K575" s="2"/>
      <c r="L575">
        <v>302</v>
      </c>
      <c r="M575">
        <v>323</v>
      </c>
      <c r="N575">
        <v>2</v>
      </c>
      <c r="O575" t="s">
        <v>4507</v>
      </c>
      <c r="P575" t="s">
        <v>4508</v>
      </c>
      <c r="Q575" t="s">
        <v>4510</v>
      </c>
      <c r="R575" t="s">
        <v>31</v>
      </c>
      <c r="S575" t="s">
        <v>49</v>
      </c>
      <c r="U575" t="s">
        <v>68</v>
      </c>
      <c r="V575" t="s">
        <v>4511</v>
      </c>
    </row>
    <row r="576" spans="1:22" x14ac:dyDescent="0.3">
      <c r="A576" t="str">
        <f t="shared" si="10"/>
        <v>topic: semantics</v>
      </c>
      <c r="B576" t="str">
        <f t="shared" si="8"/>
        <v>v</v>
      </c>
      <c r="C576" t="s">
        <v>4519</v>
      </c>
      <c r="D576" t="s">
        <v>4522</v>
      </c>
      <c r="E576">
        <v>1564</v>
      </c>
      <c r="F576" t="s">
        <v>4518</v>
      </c>
      <c r="G576">
        <v>2010</v>
      </c>
      <c r="H576" t="s">
        <v>4520</v>
      </c>
      <c r="P576" t="s">
        <v>4521</v>
      </c>
      <c r="R576" t="s">
        <v>31</v>
      </c>
      <c r="S576" t="s">
        <v>32</v>
      </c>
      <c r="U576" t="s">
        <v>33</v>
      </c>
      <c r="V576" t="s">
        <v>4523</v>
      </c>
    </row>
    <row r="577" spans="1:22" x14ac:dyDescent="0.3">
      <c r="A577" t="str">
        <f t="shared" si="10"/>
        <v>topic: semantics</v>
      </c>
      <c r="B577" t="str">
        <f t="shared" si="8"/>
        <v>v</v>
      </c>
      <c r="C577" t="s">
        <v>4563</v>
      </c>
      <c r="D577" t="s">
        <v>4566</v>
      </c>
      <c r="E577">
        <v>884</v>
      </c>
      <c r="F577" t="s">
        <v>4562</v>
      </c>
      <c r="G577">
        <v>2015</v>
      </c>
      <c r="H577" t="s">
        <v>3618</v>
      </c>
      <c r="I577">
        <v>521</v>
      </c>
      <c r="L577">
        <v>245</v>
      </c>
      <c r="M577">
        <v>255</v>
      </c>
      <c r="N577">
        <v>1</v>
      </c>
      <c r="O577" t="s">
        <v>4564</v>
      </c>
      <c r="P577" t="s">
        <v>4565</v>
      </c>
      <c r="Q577" t="s">
        <v>4567</v>
      </c>
      <c r="R577" t="s">
        <v>31</v>
      </c>
      <c r="S577" t="s">
        <v>49</v>
      </c>
      <c r="U577" t="s">
        <v>33</v>
      </c>
      <c r="V577" t="s">
        <v>4568</v>
      </c>
    </row>
    <row r="578" spans="1:22" x14ac:dyDescent="0.3">
      <c r="A578" t="str">
        <f t="shared" si="10"/>
        <v>topic: semantics</v>
      </c>
      <c r="B578" t="str">
        <f t="shared" si="8"/>
        <v>v</v>
      </c>
      <c r="C578" t="s">
        <v>4583</v>
      </c>
      <c r="D578" t="s">
        <v>4585</v>
      </c>
      <c r="E578">
        <v>7251</v>
      </c>
      <c r="F578" t="s">
        <v>4582</v>
      </c>
      <c r="G578">
        <v>2019</v>
      </c>
      <c r="H578" t="s">
        <v>3599</v>
      </c>
      <c r="I578">
        <v>2375</v>
      </c>
      <c r="L578">
        <v>27</v>
      </c>
      <c r="M578">
        <v>36</v>
      </c>
      <c r="N578">
        <v>1</v>
      </c>
      <c r="P578" t="s">
        <v>4584</v>
      </c>
      <c r="R578" t="s">
        <v>31</v>
      </c>
      <c r="S578" t="s">
        <v>32</v>
      </c>
      <c r="U578" t="s">
        <v>33</v>
      </c>
      <c r="V578" t="s">
        <v>4586</v>
      </c>
    </row>
    <row r="579" spans="1:22" x14ac:dyDescent="0.3">
      <c r="A579" t="str">
        <f t="shared" si="10"/>
        <v>topic: semantics</v>
      </c>
      <c r="B579" t="str">
        <f t="shared" si="8"/>
        <v>v</v>
      </c>
      <c r="C579" t="s">
        <v>4595</v>
      </c>
      <c r="D579" t="s">
        <v>4597</v>
      </c>
      <c r="E579">
        <v>829</v>
      </c>
      <c r="F579" t="s">
        <v>4594</v>
      </c>
      <c r="G579">
        <v>2015</v>
      </c>
      <c r="H579" t="s">
        <v>3599</v>
      </c>
      <c r="I579">
        <v>1486</v>
      </c>
      <c r="P579" t="s">
        <v>4596</v>
      </c>
      <c r="R579" t="s">
        <v>31</v>
      </c>
      <c r="S579" t="s">
        <v>32</v>
      </c>
      <c r="U579" t="s">
        <v>33</v>
      </c>
      <c r="V579" t="s">
        <v>4598</v>
      </c>
    </row>
    <row r="580" spans="1:22" x14ac:dyDescent="0.3">
      <c r="A580" t="str">
        <f t="shared" si="10"/>
        <v>topic: semantics</v>
      </c>
      <c r="B580" t="str">
        <f t="shared" si="8"/>
        <v>v</v>
      </c>
      <c r="C580" t="s">
        <v>4774</v>
      </c>
      <c r="D580" t="s">
        <v>4776</v>
      </c>
      <c r="E580">
        <v>580</v>
      </c>
      <c r="F580" t="s">
        <v>4773</v>
      </c>
      <c r="G580">
        <v>2016</v>
      </c>
      <c r="H580" t="s">
        <v>3599</v>
      </c>
      <c r="I580">
        <v>1862</v>
      </c>
      <c r="L580">
        <v>162</v>
      </c>
      <c r="M580">
        <v>167</v>
      </c>
      <c r="P580" t="s">
        <v>4775</v>
      </c>
      <c r="R580" t="s">
        <v>4777</v>
      </c>
      <c r="S580" t="s">
        <v>32</v>
      </c>
      <c r="U580" t="s">
        <v>33</v>
      </c>
      <c r="V580" t="s">
        <v>4778</v>
      </c>
    </row>
    <row r="581" spans="1:22" x14ac:dyDescent="0.3">
      <c r="A581" t="str">
        <f t="shared" si="10"/>
        <v>topic: semantics</v>
      </c>
      <c r="B581" t="str">
        <f t="shared" si="8"/>
        <v>v</v>
      </c>
      <c r="C581" t="s">
        <v>4792</v>
      </c>
      <c r="D581" t="s">
        <v>4795</v>
      </c>
      <c r="E581">
        <v>344</v>
      </c>
      <c r="F581" t="s">
        <v>4791</v>
      </c>
      <c r="G581">
        <v>2017</v>
      </c>
      <c r="H581" t="s">
        <v>3618</v>
      </c>
      <c r="I581">
        <v>786</v>
      </c>
      <c r="L581">
        <v>195</v>
      </c>
      <c r="M581">
        <v>210</v>
      </c>
      <c r="N581">
        <v>2</v>
      </c>
      <c r="O581" t="s">
        <v>4793</v>
      </c>
      <c r="P581" t="s">
        <v>4794</v>
      </c>
      <c r="Q581" t="s">
        <v>4796</v>
      </c>
      <c r="R581" t="s">
        <v>31</v>
      </c>
      <c r="S581" t="s">
        <v>32</v>
      </c>
      <c r="U581" t="s">
        <v>33</v>
      </c>
      <c r="V581" t="s">
        <v>4797</v>
      </c>
    </row>
    <row r="582" spans="1:22" x14ac:dyDescent="0.3">
      <c r="A582" t="str">
        <f t="shared" si="10"/>
        <v>topic: semantics</v>
      </c>
      <c r="B582" t="str">
        <f t="shared" si="8"/>
        <v>v</v>
      </c>
      <c r="C582" t="s">
        <v>4799</v>
      </c>
      <c r="D582" t="s">
        <v>4803</v>
      </c>
      <c r="E582">
        <v>7121</v>
      </c>
      <c r="F582" t="s">
        <v>4798</v>
      </c>
      <c r="G582">
        <v>2019</v>
      </c>
      <c r="H582" t="s">
        <v>3618</v>
      </c>
      <c r="I582" t="s">
        <v>4800</v>
      </c>
      <c r="L582">
        <v>260</v>
      </c>
      <c r="M582">
        <v>271</v>
      </c>
      <c r="O582" t="s">
        <v>4801</v>
      </c>
      <c r="P582" t="s">
        <v>4802</v>
      </c>
      <c r="Q582" t="s">
        <v>4804</v>
      </c>
      <c r="R582" t="s">
        <v>31</v>
      </c>
      <c r="S582" t="s">
        <v>32</v>
      </c>
      <c r="U582" t="s">
        <v>33</v>
      </c>
      <c r="V582" t="s">
        <v>4805</v>
      </c>
    </row>
    <row r="583" spans="1:22" x14ac:dyDescent="0.3">
      <c r="A583" t="str">
        <f>IF(IFERROR(SEARCH("artificial",D583),"")="","","topic: artificial intelligence")</f>
        <v>topic: artificial intelligence</v>
      </c>
      <c r="B583" t="str">
        <f t="shared" si="8"/>
        <v>v</v>
      </c>
      <c r="C583" t="s">
        <v>3805</v>
      </c>
      <c r="D583" t="s">
        <v>3809</v>
      </c>
      <c r="E583">
        <v>7898</v>
      </c>
      <c r="F583" t="s">
        <v>3804</v>
      </c>
      <c r="G583">
        <v>2019</v>
      </c>
      <c r="H583" t="s">
        <v>3806</v>
      </c>
      <c r="I583">
        <v>21</v>
      </c>
      <c r="J583">
        <v>7</v>
      </c>
      <c r="L583">
        <v>1076</v>
      </c>
      <c r="M583">
        <v>1100</v>
      </c>
      <c r="O583" t="s">
        <v>3807</v>
      </c>
      <c r="P583" t="s">
        <v>3808</v>
      </c>
      <c r="Q583" t="s">
        <v>3810</v>
      </c>
      <c r="R583" t="s">
        <v>31</v>
      </c>
      <c r="S583" t="s">
        <v>49</v>
      </c>
      <c r="U583" t="s">
        <v>68</v>
      </c>
      <c r="V583" t="s">
        <v>3811</v>
      </c>
    </row>
    <row r="584" spans="1:22" x14ac:dyDescent="0.3">
      <c r="A584" t="str">
        <f>IF(IFERROR(SEARCH("artificial",D584),"")="","","topic: artificial intelligence")</f>
        <v>topic: artificial intelligence</v>
      </c>
      <c r="B584" t="str">
        <f t="shared" si="8"/>
        <v>v</v>
      </c>
      <c r="C584" t="s">
        <v>4051</v>
      </c>
      <c r="D584" t="s">
        <v>4054</v>
      </c>
      <c r="E584">
        <v>354</v>
      </c>
      <c r="F584" t="s">
        <v>4050</v>
      </c>
      <c r="G584">
        <v>2017</v>
      </c>
      <c r="H584" t="s">
        <v>3618</v>
      </c>
      <c r="I584">
        <v>728</v>
      </c>
      <c r="L584">
        <v>516</v>
      </c>
      <c r="M584">
        <v>527</v>
      </c>
      <c r="O584" t="s">
        <v>4052</v>
      </c>
      <c r="P584" t="s">
        <v>4053</v>
      </c>
      <c r="Q584" t="s">
        <v>4055</v>
      </c>
      <c r="R584" t="s">
        <v>31</v>
      </c>
      <c r="S584" t="s">
        <v>32</v>
      </c>
      <c r="U584" t="s">
        <v>33</v>
      </c>
      <c r="V584" t="s">
        <v>4056</v>
      </c>
    </row>
    <row r="585" spans="1:22" x14ac:dyDescent="0.3">
      <c r="A585" t="str">
        <f>IF(IFERROR(SEARCH("artificial",D585),"")="","","topic: artificial intelligence")</f>
        <v>topic: artificial intelligence</v>
      </c>
      <c r="B585" t="str">
        <f t="shared" si="8"/>
        <v>v</v>
      </c>
      <c r="C585" t="s">
        <v>4250</v>
      </c>
      <c r="D585" t="s">
        <v>4254</v>
      </c>
      <c r="E585">
        <v>7233</v>
      </c>
      <c r="F585" t="s">
        <v>4249</v>
      </c>
      <c r="G585">
        <v>2019</v>
      </c>
      <c r="H585" t="s">
        <v>4251</v>
      </c>
      <c r="I585">
        <v>46</v>
      </c>
      <c r="J585">
        <v>3</v>
      </c>
      <c r="L585">
        <v>369</v>
      </c>
      <c r="M585">
        <v>380</v>
      </c>
      <c r="O585" t="s">
        <v>4252</v>
      </c>
      <c r="P585" t="s">
        <v>4253</v>
      </c>
      <c r="Q585" t="s">
        <v>4255</v>
      </c>
      <c r="R585" t="s">
        <v>31</v>
      </c>
      <c r="S585" t="s">
        <v>49</v>
      </c>
      <c r="T585" t="s">
        <v>130</v>
      </c>
      <c r="U585" t="s">
        <v>33</v>
      </c>
      <c r="V585" t="s">
        <v>4256</v>
      </c>
    </row>
    <row r="586" spans="1:22" x14ac:dyDescent="0.3">
      <c r="A586" t="str">
        <f>IF(IFERROR(SEARCH("artificial",D586),"")="","","topic: artificial intelligence")</f>
        <v>topic: artificial intelligence</v>
      </c>
      <c r="B586" t="str">
        <f t="shared" si="8"/>
        <v>v</v>
      </c>
      <c r="C586" t="s">
        <v>4962</v>
      </c>
      <c r="D586" t="s">
        <v>4966</v>
      </c>
      <c r="E586">
        <v>8330</v>
      </c>
      <c r="F586" t="s">
        <v>4961</v>
      </c>
      <c r="G586">
        <v>2019</v>
      </c>
      <c r="H586" t="s">
        <v>4963</v>
      </c>
      <c r="L586">
        <v>140</v>
      </c>
      <c r="M586">
        <v>143</v>
      </c>
      <c r="O586" t="s">
        <v>4964</v>
      </c>
      <c r="P586" t="s">
        <v>4965</v>
      </c>
      <c r="Q586" t="s">
        <v>4967</v>
      </c>
      <c r="R586" t="s">
        <v>31</v>
      </c>
      <c r="S586" t="s">
        <v>123</v>
      </c>
      <c r="U586" t="s">
        <v>68</v>
      </c>
      <c r="V586" t="s">
        <v>4968</v>
      </c>
    </row>
    <row r="587" spans="1:22" x14ac:dyDescent="0.3">
      <c r="A587" t="str">
        <f>IF(IFERROR(SEARCH("artificial",D587),"")="","","topic: artificial intelligence")</f>
        <v>topic: artificial intelligence</v>
      </c>
      <c r="B587" t="str">
        <f t="shared" si="8"/>
        <v>v</v>
      </c>
      <c r="C587" t="s">
        <v>5571</v>
      </c>
      <c r="D587" t="s">
        <v>5574</v>
      </c>
      <c r="E587">
        <v>8388</v>
      </c>
      <c r="F587" t="s">
        <v>5570</v>
      </c>
      <c r="G587">
        <v>2019</v>
      </c>
      <c r="H587" t="s">
        <v>4087</v>
      </c>
      <c r="I587">
        <v>947</v>
      </c>
      <c r="L587">
        <v>401</v>
      </c>
      <c r="M587">
        <v>414</v>
      </c>
      <c r="O587" t="s">
        <v>5572</v>
      </c>
      <c r="P587" t="s">
        <v>5573</v>
      </c>
      <c r="Q587" t="s">
        <v>5575</v>
      </c>
      <c r="R587" t="s">
        <v>31</v>
      </c>
      <c r="S587" t="s">
        <v>123</v>
      </c>
      <c r="U587" t="s">
        <v>68</v>
      </c>
      <c r="V587" t="s">
        <v>5576</v>
      </c>
    </row>
    <row r="588" spans="1:22" x14ac:dyDescent="0.3">
      <c r="A588" t="str">
        <f>IF(IFERROR(SEARCH("Linking Open Data",D588),"")="","","topic: technical")</f>
        <v>topic: technical</v>
      </c>
      <c r="B588" t="str">
        <f t="shared" si="8"/>
        <v>v</v>
      </c>
      <c r="C588" t="s">
        <v>3813</v>
      </c>
      <c r="D588" t="s">
        <v>3815</v>
      </c>
      <c r="E588">
        <v>2031</v>
      </c>
      <c r="F588" t="s">
        <v>3812</v>
      </c>
      <c r="G588">
        <v>2018</v>
      </c>
      <c r="H588" t="s">
        <v>3599</v>
      </c>
      <c r="I588">
        <v>2083</v>
      </c>
      <c r="L588">
        <v>100</v>
      </c>
      <c r="M588">
        <v>103</v>
      </c>
      <c r="N588">
        <v>1</v>
      </c>
      <c r="P588" t="s">
        <v>3814</v>
      </c>
      <c r="Q588" t="s">
        <v>3816</v>
      </c>
      <c r="R588" t="s">
        <v>31</v>
      </c>
      <c r="S588" t="s">
        <v>32</v>
      </c>
      <c r="U588" t="s">
        <v>33</v>
      </c>
      <c r="V588" t="s">
        <v>3817</v>
      </c>
    </row>
    <row r="589" spans="1:22" x14ac:dyDescent="0.3">
      <c r="A589" t="str">
        <f>IF(IFERROR(SEARCH("Linking Open Data",D589),"")="","","topic: technical")</f>
        <v>topic: technical</v>
      </c>
      <c r="B589" t="str">
        <f t="shared" si="8"/>
        <v>v</v>
      </c>
      <c r="C589" t="s">
        <v>3987</v>
      </c>
      <c r="D589" t="s">
        <v>3989</v>
      </c>
      <c r="E589">
        <v>293</v>
      </c>
      <c r="F589" t="s">
        <v>3986</v>
      </c>
      <c r="G589">
        <v>2017</v>
      </c>
      <c r="H589" t="s">
        <v>3599</v>
      </c>
      <c r="I589">
        <v>1866</v>
      </c>
      <c r="P589" t="s">
        <v>3988</v>
      </c>
      <c r="R589" t="s">
        <v>31</v>
      </c>
      <c r="S589" t="s">
        <v>32</v>
      </c>
      <c r="U589" t="s">
        <v>33</v>
      </c>
      <c r="V589" t="s">
        <v>3990</v>
      </c>
    </row>
    <row r="590" spans="1:22" x14ac:dyDescent="0.3">
      <c r="A590" t="str">
        <f>IF(IFERROR(SEARCH("Linking Open Data",D590),"")="","","topic: technical")</f>
        <v>topic: technical</v>
      </c>
      <c r="B590" t="str">
        <f t="shared" ref="B590:B621" si="11">IF(A590&lt;&gt;"","v","")</f>
        <v>v</v>
      </c>
      <c r="C590" t="s">
        <v>5095</v>
      </c>
      <c r="D590" t="s">
        <v>5097</v>
      </c>
      <c r="E590">
        <v>1322</v>
      </c>
      <c r="F590" t="s">
        <v>5094</v>
      </c>
      <c r="G590">
        <v>2013</v>
      </c>
      <c r="H590" t="s">
        <v>3599</v>
      </c>
      <c r="I590">
        <v>996</v>
      </c>
      <c r="N590">
        <v>1</v>
      </c>
      <c r="P590" t="s">
        <v>5096</v>
      </c>
      <c r="Q590" t="s">
        <v>5098</v>
      </c>
      <c r="R590" t="s">
        <v>31</v>
      </c>
      <c r="S590" t="s">
        <v>32</v>
      </c>
      <c r="U590" t="s">
        <v>33</v>
      </c>
      <c r="V590" t="s">
        <v>5099</v>
      </c>
    </row>
    <row r="591" spans="1:22" x14ac:dyDescent="0.3">
      <c r="A591" t="str">
        <f>IF(IFERROR(SEARCH("Information and Communication Technology",D591),"")="","","topic: general e-government")</f>
        <v>topic: general e-government</v>
      </c>
      <c r="B591" t="str">
        <f t="shared" si="11"/>
        <v>v</v>
      </c>
      <c r="C591" t="s">
        <v>4472</v>
      </c>
      <c r="D591" t="s">
        <v>4475</v>
      </c>
      <c r="E591">
        <v>7082</v>
      </c>
      <c r="F591" t="s">
        <v>4471</v>
      </c>
      <c r="G591">
        <v>2019</v>
      </c>
      <c r="H591" t="s">
        <v>543</v>
      </c>
      <c r="I591">
        <v>24</v>
      </c>
      <c r="J591">
        <v>2</v>
      </c>
      <c r="L591">
        <v>131</v>
      </c>
      <c r="M591">
        <v>146</v>
      </c>
      <c r="O591" t="s">
        <v>4473</v>
      </c>
      <c r="P591" t="s">
        <v>4474</v>
      </c>
      <c r="Q591" t="s">
        <v>4476</v>
      </c>
      <c r="R591" t="s">
        <v>31</v>
      </c>
      <c r="S591" t="s">
        <v>49</v>
      </c>
      <c r="U591" t="s">
        <v>33</v>
      </c>
      <c r="V591" t="s">
        <v>4477</v>
      </c>
    </row>
    <row r="592" spans="1:22" x14ac:dyDescent="0.3">
      <c r="A592" t="str">
        <f>IF(IFERROR(SEARCH("Information and Communication Technology",D592),"")="","","topic: general e-government")</f>
        <v>topic: general e-government</v>
      </c>
      <c r="B592" t="str">
        <f t="shared" si="11"/>
        <v>v</v>
      </c>
      <c r="C592" t="s">
        <v>5489</v>
      </c>
      <c r="D592" t="s">
        <v>5491</v>
      </c>
      <c r="E592">
        <v>8291</v>
      </c>
      <c r="F592" t="s">
        <v>5488</v>
      </c>
      <c r="G592">
        <v>2019</v>
      </c>
      <c r="H592" t="s">
        <v>4197</v>
      </c>
      <c r="L592">
        <v>297</v>
      </c>
      <c r="M592">
        <v>302</v>
      </c>
      <c r="P592" t="s">
        <v>5490</v>
      </c>
      <c r="Q592" t="s">
        <v>5492</v>
      </c>
      <c r="R592" t="s">
        <v>31</v>
      </c>
      <c r="S592" t="s">
        <v>123</v>
      </c>
      <c r="U592" t="s">
        <v>68</v>
      </c>
      <c r="V592" t="s">
        <v>5493</v>
      </c>
    </row>
    <row r="593" spans="1:22" x14ac:dyDescent="0.3">
      <c r="A593" t="str">
        <f>IF(IFERROR(SEARCH("Information and Communication Technology",D593),"")="","","topic: general e-government")</f>
        <v>topic: general e-government</v>
      </c>
      <c r="B593" t="str">
        <f t="shared" si="11"/>
        <v>v</v>
      </c>
      <c r="C593" t="s">
        <v>5601</v>
      </c>
      <c r="D593" t="s">
        <v>5604</v>
      </c>
      <c r="E593">
        <v>8329</v>
      </c>
      <c r="F593" t="s">
        <v>5600</v>
      </c>
      <c r="G593">
        <v>2019</v>
      </c>
      <c r="H593" t="s">
        <v>4963</v>
      </c>
      <c r="L593">
        <v>65</v>
      </c>
      <c r="M593">
        <v>75</v>
      </c>
      <c r="O593" t="s">
        <v>5602</v>
      </c>
      <c r="P593" t="s">
        <v>5603</v>
      </c>
      <c r="Q593" t="s">
        <v>5605</v>
      </c>
      <c r="R593" t="s">
        <v>31</v>
      </c>
      <c r="S593" t="s">
        <v>123</v>
      </c>
      <c r="U593" t="s">
        <v>68</v>
      </c>
      <c r="V593" t="s">
        <v>5606</v>
      </c>
    </row>
    <row r="594" spans="1:22" x14ac:dyDescent="0.3">
      <c r="A594" t="str">
        <f t="shared" ref="A594:A606" si="12">IF(IFERROR(SEARCH("Linked Data",D594),"")="","","topic: technical")</f>
        <v>topic: technical</v>
      </c>
      <c r="B594" t="str">
        <f t="shared" si="11"/>
        <v>v</v>
      </c>
      <c r="C594" t="s">
        <v>4158</v>
      </c>
      <c r="D594" t="s">
        <v>4162</v>
      </c>
      <c r="E594">
        <v>7989</v>
      </c>
      <c r="F594" t="s">
        <v>4157</v>
      </c>
      <c r="G594">
        <v>2019</v>
      </c>
      <c r="H594" t="s">
        <v>4159</v>
      </c>
      <c r="I594">
        <v>46</v>
      </c>
      <c r="L594">
        <v>124</v>
      </c>
      <c r="M594">
        <v>141</v>
      </c>
      <c r="O594" t="s">
        <v>4160</v>
      </c>
      <c r="P594" t="s">
        <v>4161</v>
      </c>
      <c r="Q594" t="s">
        <v>4163</v>
      </c>
      <c r="R594" t="s">
        <v>31</v>
      </c>
      <c r="S594" t="s">
        <v>49</v>
      </c>
      <c r="U594" t="s">
        <v>68</v>
      </c>
      <c r="V594" t="s">
        <v>4164</v>
      </c>
    </row>
    <row r="595" spans="1:22" x14ac:dyDescent="0.3">
      <c r="A595" t="str">
        <f t="shared" si="12"/>
        <v>topic: technical</v>
      </c>
      <c r="B595" t="str">
        <f t="shared" si="11"/>
        <v>v</v>
      </c>
      <c r="C595" t="s">
        <v>4230</v>
      </c>
      <c r="D595" t="s">
        <v>4232</v>
      </c>
      <c r="E595">
        <v>1092</v>
      </c>
      <c r="F595" t="s">
        <v>4229</v>
      </c>
      <c r="G595">
        <v>2014</v>
      </c>
      <c r="H595" t="s">
        <v>3599</v>
      </c>
      <c r="I595">
        <v>1254</v>
      </c>
      <c r="P595" t="s">
        <v>4231</v>
      </c>
      <c r="Q595" t="s">
        <v>4233</v>
      </c>
      <c r="R595" t="s">
        <v>31</v>
      </c>
      <c r="S595" t="s">
        <v>32</v>
      </c>
      <c r="U595" t="s">
        <v>33</v>
      </c>
      <c r="V595" t="s">
        <v>4234</v>
      </c>
    </row>
    <row r="596" spans="1:22" x14ac:dyDescent="0.3">
      <c r="A596" t="str">
        <f t="shared" si="12"/>
        <v>topic: technical</v>
      </c>
      <c r="B596" t="str">
        <f t="shared" si="11"/>
        <v>v</v>
      </c>
      <c r="C596" t="s">
        <v>4287</v>
      </c>
      <c r="D596" t="s">
        <v>4290</v>
      </c>
      <c r="E596">
        <v>7526</v>
      </c>
      <c r="F596" t="s">
        <v>4286</v>
      </c>
      <c r="G596">
        <v>2019</v>
      </c>
      <c r="H596" t="s">
        <v>3685</v>
      </c>
      <c r="L596">
        <v>142</v>
      </c>
      <c r="M596">
        <v>149</v>
      </c>
      <c r="O596" t="s">
        <v>4288</v>
      </c>
      <c r="P596" t="s">
        <v>4289</v>
      </c>
      <c r="Q596" t="s">
        <v>4291</v>
      </c>
      <c r="R596" t="s">
        <v>31</v>
      </c>
      <c r="S596" t="s">
        <v>32</v>
      </c>
      <c r="U596" t="s">
        <v>33</v>
      </c>
      <c r="V596" t="s">
        <v>4292</v>
      </c>
    </row>
    <row r="597" spans="1:22" x14ac:dyDescent="0.3">
      <c r="A597" t="str">
        <f t="shared" si="12"/>
        <v>topic: technical</v>
      </c>
      <c r="B597" t="str">
        <f t="shared" si="11"/>
        <v>v</v>
      </c>
      <c r="C597" t="s">
        <v>4608</v>
      </c>
      <c r="D597" t="s">
        <v>4611</v>
      </c>
      <c r="E597">
        <v>8395</v>
      </c>
      <c r="F597" t="s">
        <v>4607</v>
      </c>
      <c r="G597">
        <v>2019</v>
      </c>
      <c r="H597" t="s">
        <v>4458</v>
      </c>
      <c r="I597">
        <v>36</v>
      </c>
      <c r="J597">
        <v>1</v>
      </c>
      <c r="L597">
        <v>77</v>
      </c>
      <c r="M597">
        <v>87</v>
      </c>
      <c r="O597" t="s">
        <v>4609</v>
      </c>
      <c r="P597" t="s">
        <v>4610</v>
      </c>
      <c r="Q597" t="s">
        <v>4612</v>
      </c>
      <c r="R597" t="s">
        <v>31</v>
      </c>
      <c r="S597" t="s">
        <v>49</v>
      </c>
      <c r="U597" t="s">
        <v>68</v>
      </c>
      <c r="V597" t="s">
        <v>4613</v>
      </c>
    </row>
    <row r="598" spans="1:22" x14ac:dyDescent="0.3">
      <c r="A598" t="str">
        <f t="shared" si="12"/>
        <v>topic: technical</v>
      </c>
      <c r="B598" t="str">
        <f t="shared" si="11"/>
        <v>v</v>
      </c>
      <c r="C598" t="s">
        <v>4641</v>
      </c>
      <c r="D598" t="s">
        <v>4643</v>
      </c>
      <c r="E598">
        <v>650</v>
      </c>
      <c r="F598" t="s">
        <v>4640</v>
      </c>
      <c r="G598">
        <v>2016</v>
      </c>
      <c r="H598" t="s">
        <v>3599</v>
      </c>
      <c r="I598">
        <v>1608</v>
      </c>
      <c r="L598">
        <v>3</v>
      </c>
      <c r="M598">
        <v>14</v>
      </c>
      <c r="N598">
        <v>2</v>
      </c>
      <c r="P598" t="s">
        <v>4642</v>
      </c>
      <c r="R598" t="s">
        <v>31</v>
      </c>
      <c r="S598" t="s">
        <v>32</v>
      </c>
      <c r="U598" t="s">
        <v>33</v>
      </c>
      <c r="V598" t="s">
        <v>4644</v>
      </c>
    </row>
    <row r="599" spans="1:22" x14ac:dyDescent="0.3">
      <c r="A599" t="str">
        <f t="shared" si="12"/>
        <v>topic: technical</v>
      </c>
      <c r="B599" t="str">
        <f t="shared" si="11"/>
        <v>v</v>
      </c>
      <c r="C599" t="s">
        <v>4665</v>
      </c>
      <c r="D599" t="s">
        <v>4667</v>
      </c>
      <c r="E599">
        <v>1562</v>
      </c>
      <c r="F599" t="s">
        <v>4664</v>
      </c>
      <c r="G599">
        <v>2010</v>
      </c>
      <c r="H599" t="s">
        <v>3599</v>
      </c>
      <c r="I599">
        <v>665</v>
      </c>
      <c r="N599">
        <v>4</v>
      </c>
      <c r="P599" t="s">
        <v>4666</v>
      </c>
      <c r="Q599" t="s">
        <v>4668</v>
      </c>
      <c r="R599" t="s">
        <v>31</v>
      </c>
      <c r="S599" t="s">
        <v>32</v>
      </c>
      <c r="U599" t="s">
        <v>33</v>
      </c>
      <c r="V599" t="s">
        <v>4669</v>
      </c>
    </row>
    <row r="600" spans="1:22" x14ac:dyDescent="0.3">
      <c r="A600" t="str">
        <f t="shared" si="12"/>
        <v>topic: technical</v>
      </c>
      <c r="B600" t="str">
        <f t="shared" si="11"/>
        <v>v</v>
      </c>
      <c r="C600" t="s">
        <v>4676</v>
      </c>
      <c r="D600" t="s">
        <v>4678</v>
      </c>
      <c r="E600">
        <v>1334</v>
      </c>
      <c r="F600" t="s">
        <v>4675</v>
      </c>
      <c r="G600">
        <v>2013</v>
      </c>
      <c r="H600" t="s">
        <v>3599</v>
      </c>
      <c r="I600">
        <v>997</v>
      </c>
      <c r="N600">
        <v>2</v>
      </c>
      <c r="P600" t="s">
        <v>4677</v>
      </c>
      <c r="Q600" t="s">
        <v>4679</v>
      </c>
      <c r="R600" t="s">
        <v>31</v>
      </c>
      <c r="S600" t="s">
        <v>32</v>
      </c>
      <c r="U600" t="s">
        <v>33</v>
      </c>
      <c r="V600" t="s">
        <v>4680</v>
      </c>
    </row>
    <row r="601" spans="1:22" x14ac:dyDescent="0.3">
      <c r="A601" t="str">
        <f t="shared" si="12"/>
        <v>topic: technical</v>
      </c>
      <c r="B601" t="str">
        <f t="shared" si="11"/>
        <v>v</v>
      </c>
      <c r="C601" t="s">
        <v>4682</v>
      </c>
      <c r="D601" t="s">
        <v>4684</v>
      </c>
      <c r="E601">
        <v>1555</v>
      </c>
      <c r="F601" t="s">
        <v>4681</v>
      </c>
      <c r="G601">
        <v>2010</v>
      </c>
      <c r="H601" t="s">
        <v>3599</v>
      </c>
      <c r="I601">
        <v>628</v>
      </c>
      <c r="N601">
        <v>5</v>
      </c>
      <c r="P601" t="s">
        <v>4683</v>
      </c>
      <c r="Q601" t="s">
        <v>4685</v>
      </c>
      <c r="R601" t="s">
        <v>31</v>
      </c>
      <c r="S601" t="s">
        <v>32</v>
      </c>
      <c r="U601" t="s">
        <v>33</v>
      </c>
      <c r="V601" t="s">
        <v>4686</v>
      </c>
    </row>
    <row r="602" spans="1:22" x14ac:dyDescent="0.3">
      <c r="A602" t="str">
        <f t="shared" si="12"/>
        <v>topic: technical</v>
      </c>
      <c r="B602" t="str">
        <f t="shared" si="11"/>
        <v>v</v>
      </c>
      <c r="C602" t="s">
        <v>5084</v>
      </c>
      <c r="D602" t="s">
        <v>5086</v>
      </c>
      <c r="E602">
        <v>299</v>
      </c>
      <c r="F602" t="s">
        <v>5083</v>
      </c>
      <c r="G602">
        <v>2017</v>
      </c>
      <c r="H602" t="s">
        <v>3599</v>
      </c>
      <c r="I602">
        <v>1923</v>
      </c>
      <c r="P602" t="s">
        <v>5085</v>
      </c>
      <c r="Q602" t="s">
        <v>5087</v>
      </c>
      <c r="R602" t="s">
        <v>31</v>
      </c>
      <c r="S602" t="s">
        <v>32</v>
      </c>
      <c r="U602" t="s">
        <v>33</v>
      </c>
      <c r="V602" t="s">
        <v>5088</v>
      </c>
    </row>
    <row r="603" spans="1:22" x14ac:dyDescent="0.3">
      <c r="A603" t="str">
        <f t="shared" si="12"/>
        <v>topic: technical</v>
      </c>
      <c r="B603" t="str">
        <f t="shared" si="11"/>
        <v>v</v>
      </c>
      <c r="C603" t="s">
        <v>5324</v>
      </c>
      <c r="D603" t="s">
        <v>5326</v>
      </c>
      <c r="E603">
        <v>7178</v>
      </c>
      <c r="F603" t="s">
        <v>5323</v>
      </c>
      <c r="G603">
        <v>2019</v>
      </c>
      <c r="H603" t="s">
        <v>3599</v>
      </c>
      <c r="I603">
        <v>2530</v>
      </c>
      <c r="L603">
        <v>57</v>
      </c>
      <c r="M603">
        <v>64</v>
      </c>
      <c r="P603" t="s">
        <v>5325</v>
      </c>
      <c r="Q603" t="s">
        <v>5327</v>
      </c>
      <c r="R603" t="s">
        <v>31</v>
      </c>
      <c r="S603" t="s">
        <v>32</v>
      </c>
      <c r="U603" t="s">
        <v>33</v>
      </c>
      <c r="V603" t="s">
        <v>5328</v>
      </c>
    </row>
    <row r="604" spans="1:22" x14ac:dyDescent="0.3">
      <c r="A604" t="str">
        <f t="shared" si="12"/>
        <v>topic: technical</v>
      </c>
      <c r="B604" t="str">
        <f t="shared" si="11"/>
        <v>v</v>
      </c>
      <c r="C604" t="s">
        <v>5377</v>
      </c>
      <c r="D604" t="s">
        <v>5379</v>
      </c>
      <c r="E604">
        <v>1480</v>
      </c>
      <c r="F604" t="s">
        <v>5376</v>
      </c>
      <c r="G604">
        <v>2011</v>
      </c>
      <c r="H604" t="s">
        <v>3599</v>
      </c>
      <c r="I604">
        <v>739</v>
      </c>
      <c r="N604">
        <v>1</v>
      </c>
      <c r="P604" t="s">
        <v>5378</v>
      </c>
      <c r="R604" t="s">
        <v>31</v>
      </c>
      <c r="S604" t="s">
        <v>32</v>
      </c>
      <c r="U604" t="s">
        <v>33</v>
      </c>
      <c r="V604" t="s">
        <v>5380</v>
      </c>
    </row>
    <row r="605" spans="1:22" x14ac:dyDescent="0.3">
      <c r="A605" t="str">
        <f t="shared" si="12"/>
        <v>topic: technical</v>
      </c>
      <c r="B605" t="str">
        <f t="shared" si="11"/>
        <v>v</v>
      </c>
      <c r="C605" t="s">
        <v>5463</v>
      </c>
      <c r="D605" t="s">
        <v>5465</v>
      </c>
      <c r="E605">
        <v>1929</v>
      </c>
      <c r="F605" t="s">
        <v>5462</v>
      </c>
      <c r="G605">
        <v>2018</v>
      </c>
      <c r="H605" t="s">
        <v>3599</v>
      </c>
      <c r="I605">
        <v>2044</v>
      </c>
      <c r="P605" t="s">
        <v>5464</v>
      </c>
      <c r="Q605" t="s">
        <v>5466</v>
      </c>
      <c r="R605" t="s">
        <v>31</v>
      </c>
      <c r="S605" t="s">
        <v>32</v>
      </c>
      <c r="U605" t="s">
        <v>33</v>
      </c>
      <c r="V605" t="s">
        <v>5467</v>
      </c>
    </row>
    <row r="606" spans="1:22" x14ac:dyDescent="0.3">
      <c r="A606" t="str">
        <f t="shared" si="12"/>
        <v>topic: technical</v>
      </c>
      <c r="B606" t="str">
        <f t="shared" si="11"/>
        <v>v</v>
      </c>
      <c r="C606" t="s">
        <v>5535</v>
      </c>
      <c r="D606" t="s">
        <v>5538</v>
      </c>
      <c r="E606">
        <v>7095</v>
      </c>
      <c r="F606" t="s">
        <v>5534</v>
      </c>
      <c r="G606">
        <v>2019</v>
      </c>
      <c r="H606" t="s">
        <v>5536</v>
      </c>
      <c r="P606" t="s">
        <v>5537</v>
      </c>
      <c r="Q606" t="s">
        <v>5539</v>
      </c>
      <c r="R606" t="s">
        <v>31</v>
      </c>
      <c r="S606" t="s">
        <v>32</v>
      </c>
      <c r="U606" t="s">
        <v>33</v>
      </c>
      <c r="V606" t="s">
        <v>5540</v>
      </c>
    </row>
    <row r="607" spans="1:22" x14ac:dyDescent="0.3">
      <c r="A607" t="str">
        <f>IF(IFERROR(SEARCH("information technology",D607),"")="","","topic: general e-government")</f>
        <v>topic: general e-government</v>
      </c>
      <c r="B607" t="str">
        <f t="shared" si="11"/>
        <v>v</v>
      </c>
      <c r="C607" t="s">
        <v>4012</v>
      </c>
      <c r="D607" t="s">
        <v>4016</v>
      </c>
      <c r="E607">
        <v>7551</v>
      </c>
      <c r="F607" t="s">
        <v>4011</v>
      </c>
      <c r="G607">
        <v>2019</v>
      </c>
      <c r="H607" t="s">
        <v>4013</v>
      </c>
      <c r="I607">
        <v>32</v>
      </c>
      <c r="J607">
        <v>6</v>
      </c>
      <c r="L607">
        <v>1536</v>
      </c>
      <c r="M607">
        <v>1563</v>
      </c>
      <c r="O607" t="s">
        <v>4014</v>
      </c>
      <c r="P607" t="s">
        <v>4015</v>
      </c>
      <c r="Q607" t="s">
        <v>4017</v>
      </c>
      <c r="R607" t="s">
        <v>31</v>
      </c>
      <c r="S607" t="s">
        <v>49</v>
      </c>
      <c r="U607" t="s">
        <v>33</v>
      </c>
      <c r="V607" t="s">
        <v>4018</v>
      </c>
    </row>
    <row r="608" spans="1:22" x14ac:dyDescent="0.3">
      <c r="A608" t="str">
        <f>IF(IFERROR(SEARCH("information technology",D608),"")="","","topic: general e-government")</f>
        <v>topic: general e-government</v>
      </c>
      <c r="B608" t="str">
        <f t="shared" si="11"/>
        <v>v</v>
      </c>
      <c r="C608" t="s">
        <v>4071</v>
      </c>
      <c r="D608" t="s">
        <v>4076</v>
      </c>
      <c r="E608">
        <v>7450</v>
      </c>
      <c r="F608" t="s">
        <v>4070</v>
      </c>
      <c r="G608">
        <v>2019</v>
      </c>
      <c r="H608" t="s">
        <v>4072</v>
      </c>
      <c r="I608">
        <v>5</v>
      </c>
      <c r="J608">
        <v>8</v>
      </c>
      <c r="K608" t="s">
        <v>4073</v>
      </c>
      <c r="O608" t="s">
        <v>4074</v>
      </c>
      <c r="P608" t="s">
        <v>4075</v>
      </c>
      <c r="Q608" t="s">
        <v>4077</v>
      </c>
      <c r="R608" t="s">
        <v>31</v>
      </c>
      <c r="S608" t="s">
        <v>49</v>
      </c>
      <c r="T608" t="s">
        <v>130</v>
      </c>
      <c r="U608" t="s">
        <v>33</v>
      </c>
      <c r="V608" t="s">
        <v>4078</v>
      </c>
    </row>
    <row r="609" spans="1:22" x14ac:dyDescent="0.3">
      <c r="A609" t="str">
        <f>IF(IFERROR(SEARCH("information technology",D609),"")="","","topic: general e-government")</f>
        <v>topic: general e-government</v>
      </c>
      <c r="B609" t="str">
        <f t="shared" si="11"/>
        <v>v</v>
      </c>
      <c r="C609" t="s">
        <v>4203</v>
      </c>
      <c r="D609" t="s">
        <v>4206</v>
      </c>
      <c r="E609">
        <v>652</v>
      </c>
      <c r="F609" t="s">
        <v>4202</v>
      </c>
      <c r="G609">
        <v>2016</v>
      </c>
      <c r="H609" t="s">
        <v>3618</v>
      </c>
      <c r="I609">
        <v>674</v>
      </c>
      <c r="L609">
        <v>258</v>
      </c>
      <c r="M609">
        <v>268</v>
      </c>
      <c r="N609">
        <v>3</v>
      </c>
      <c r="O609" t="s">
        <v>4204</v>
      </c>
      <c r="P609" t="s">
        <v>4205</v>
      </c>
      <c r="Q609" t="s">
        <v>4207</v>
      </c>
      <c r="R609" t="s">
        <v>31</v>
      </c>
      <c r="S609" t="s">
        <v>32</v>
      </c>
      <c r="U609" t="s">
        <v>33</v>
      </c>
      <c r="V609" t="s">
        <v>4208</v>
      </c>
    </row>
    <row r="610" spans="1:22" x14ac:dyDescent="0.3">
      <c r="A610" t="str">
        <f>IF(IFERROR(SEARCH("information technology",D610),"")="","","topic: general e-government")</f>
        <v>topic: general e-government</v>
      </c>
      <c r="B610" t="str">
        <f t="shared" si="11"/>
        <v>v</v>
      </c>
      <c r="C610" t="s">
        <v>5273</v>
      </c>
      <c r="D610" t="s">
        <v>5276</v>
      </c>
      <c r="E610">
        <v>7181</v>
      </c>
      <c r="F610" t="s">
        <v>5272</v>
      </c>
      <c r="G610">
        <v>2019</v>
      </c>
      <c r="H610" t="s">
        <v>5274</v>
      </c>
      <c r="L610">
        <v>155</v>
      </c>
      <c r="M610">
        <v>162</v>
      </c>
      <c r="P610" t="s">
        <v>5275</v>
      </c>
      <c r="Q610" t="s">
        <v>5277</v>
      </c>
      <c r="R610" t="s">
        <v>31</v>
      </c>
      <c r="S610" t="s">
        <v>32</v>
      </c>
      <c r="U610" t="s">
        <v>33</v>
      </c>
      <c r="V610" t="s">
        <v>5278</v>
      </c>
    </row>
    <row r="611" spans="1:22" x14ac:dyDescent="0.3">
      <c r="A611" t="str">
        <f>IF(IFERROR(SEARCH("literature review",D611),"")="","","literature review")</f>
        <v>literature review</v>
      </c>
      <c r="B611" t="str">
        <f t="shared" si="11"/>
        <v>v</v>
      </c>
      <c r="C611" t="s">
        <v>3742</v>
      </c>
      <c r="D611" t="s">
        <v>3746</v>
      </c>
      <c r="E611">
        <v>7344</v>
      </c>
      <c r="F611" t="s">
        <v>3741</v>
      </c>
      <c r="G611">
        <v>2019</v>
      </c>
      <c r="H611" t="s">
        <v>3743</v>
      </c>
      <c r="K611">
        <v>8734452</v>
      </c>
      <c r="L611">
        <v>157</v>
      </c>
      <c r="M611">
        <v>163</v>
      </c>
      <c r="N611">
        <v>1</v>
      </c>
      <c r="O611" t="s">
        <v>3744</v>
      </c>
      <c r="P611" t="s">
        <v>3745</v>
      </c>
      <c r="Q611" t="s">
        <v>3747</v>
      </c>
      <c r="R611" t="s">
        <v>31</v>
      </c>
      <c r="S611" t="s">
        <v>32</v>
      </c>
      <c r="U611" t="s">
        <v>33</v>
      </c>
      <c r="V611" t="s">
        <v>3748</v>
      </c>
    </row>
    <row r="612" spans="1:22" x14ac:dyDescent="0.3">
      <c r="A612" t="str">
        <f>IF(IFERROR(SEARCH("literature review",D612),"")="","","literature review")</f>
        <v>literature review</v>
      </c>
      <c r="B612" t="str">
        <f t="shared" si="11"/>
        <v>v</v>
      </c>
      <c r="C612" t="s">
        <v>4887</v>
      </c>
      <c r="D612" t="s">
        <v>4891</v>
      </c>
      <c r="E612">
        <v>7510</v>
      </c>
      <c r="F612" t="s">
        <v>4886</v>
      </c>
      <c r="G612">
        <v>2019</v>
      </c>
      <c r="H612" t="s">
        <v>4888</v>
      </c>
      <c r="K612">
        <v>8965581</v>
      </c>
      <c r="O612" t="s">
        <v>4889</v>
      </c>
      <c r="P612" t="s">
        <v>4890</v>
      </c>
      <c r="Q612" t="s">
        <v>4892</v>
      </c>
      <c r="R612" t="s">
        <v>31</v>
      </c>
      <c r="S612" t="s">
        <v>32</v>
      </c>
      <c r="U612" t="s">
        <v>33</v>
      </c>
      <c r="V612" t="s">
        <v>4893</v>
      </c>
    </row>
    <row r="613" spans="1:22" x14ac:dyDescent="0.3">
      <c r="A613" t="str">
        <f>IF(IFERROR(SEARCH("database",D613),"")="","","topic: technical")</f>
        <v>topic: technical</v>
      </c>
      <c r="B613" t="str">
        <f t="shared" si="11"/>
        <v>v</v>
      </c>
      <c r="C613" t="s">
        <v>3879</v>
      </c>
      <c r="D613" t="s">
        <v>3883</v>
      </c>
      <c r="E613">
        <v>7113</v>
      </c>
      <c r="F613" t="s">
        <v>3878</v>
      </c>
      <c r="G613">
        <v>2019</v>
      </c>
      <c r="H613" t="s">
        <v>3880</v>
      </c>
      <c r="I613">
        <v>10</v>
      </c>
      <c r="J613">
        <v>4</v>
      </c>
      <c r="K613">
        <v>133</v>
      </c>
      <c r="O613" t="s">
        <v>3881</v>
      </c>
      <c r="P613" t="s">
        <v>3882</v>
      </c>
      <c r="Q613" t="s">
        <v>3884</v>
      </c>
      <c r="R613" t="s">
        <v>31</v>
      </c>
      <c r="S613" t="s">
        <v>49</v>
      </c>
      <c r="T613" t="s">
        <v>130</v>
      </c>
      <c r="U613" t="s">
        <v>33</v>
      </c>
      <c r="V613" t="s">
        <v>3885</v>
      </c>
    </row>
    <row r="614" spans="1:22" x14ac:dyDescent="0.3">
      <c r="A614" t="str">
        <f>IF(IFERROR(SEARCH("database",D614),"")="","","topic: technical")</f>
        <v>topic: technical</v>
      </c>
      <c r="B614" t="str">
        <f t="shared" si="11"/>
        <v>v</v>
      </c>
      <c r="C614" t="s">
        <v>3930</v>
      </c>
      <c r="D614" t="s">
        <v>3933</v>
      </c>
      <c r="E614">
        <v>7494</v>
      </c>
      <c r="F614" t="s">
        <v>3929</v>
      </c>
      <c r="G614">
        <v>2019</v>
      </c>
      <c r="H614" t="s">
        <v>3880</v>
      </c>
      <c r="I614">
        <v>10</v>
      </c>
      <c r="J614">
        <v>10</v>
      </c>
      <c r="K614">
        <v>291</v>
      </c>
      <c r="N614">
        <v>1</v>
      </c>
      <c r="O614" t="s">
        <v>3931</v>
      </c>
      <c r="P614" t="s">
        <v>3932</v>
      </c>
      <c r="Q614" t="s">
        <v>3934</v>
      </c>
      <c r="R614" t="s">
        <v>31</v>
      </c>
      <c r="S614" t="s">
        <v>49</v>
      </c>
      <c r="T614" t="s">
        <v>130</v>
      </c>
      <c r="U614" t="s">
        <v>33</v>
      </c>
      <c r="V614" t="s">
        <v>3935</v>
      </c>
    </row>
    <row r="615" spans="1:22" x14ac:dyDescent="0.3">
      <c r="A615" t="str">
        <f>IF(IFERROR(SEARCH("database",D615),"")="","","topic: technical")</f>
        <v>topic: technical</v>
      </c>
      <c r="B615" t="str">
        <f t="shared" si="11"/>
        <v>v</v>
      </c>
      <c r="C615" t="s">
        <v>4033</v>
      </c>
      <c r="D615" t="s">
        <v>4036</v>
      </c>
      <c r="E615">
        <v>7381</v>
      </c>
      <c r="F615" t="s">
        <v>4032</v>
      </c>
      <c r="G615">
        <v>2019</v>
      </c>
      <c r="H615" t="s">
        <v>642</v>
      </c>
      <c r="I615">
        <v>8</v>
      </c>
      <c r="J615">
        <v>5</v>
      </c>
      <c r="K615">
        <v>232</v>
      </c>
      <c r="N615">
        <v>1</v>
      </c>
      <c r="O615" t="s">
        <v>4034</v>
      </c>
      <c r="P615" t="s">
        <v>4035</v>
      </c>
      <c r="Q615" t="s">
        <v>4037</v>
      </c>
      <c r="R615" t="s">
        <v>31</v>
      </c>
      <c r="S615" t="s">
        <v>49</v>
      </c>
      <c r="T615" t="s">
        <v>130</v>
      </c>
      <c r="U615" t="s">
        <v>33</v>
      </c>
      <c r="V615" t="s">
        <v>4038</v>
      </c>
    </row>
    <row r="616" spans="1:22" x14ac:dyDescent="0.3">
      <c r="A616" t="str">
        <f>IF(IFERROR(SEARCH("database",D616),"")="","","topic: technical")</f>
        <v>topic: technical</v>
      </c>
      <c r="B616" t="str">
        <f t="shared" si="11"/>
        <v>v</v>
      </c>
      <c r="C616" t="s">
        <v>4312</v>
      </c>
      <c r="D616" t="s">
        <v>4316</v>
      </c>
      <c r="E616">
        <v>5014</v>
      </c>
      <c r="F616" t="s">
        <v>4311</v>
      </c>
      <c r="G616">
        <v>2015</v>
      </c>
      <c r="H616" t="s">
        <v>4313</v>
      </c>
      <c r="I616">
        <v>39</v>
      </c>
      <c r="J616">
        <v>7</v>
      </c>
      <c r="K616" s="2"/>
      <c r="L616">
        <v>939</v>
      </c>
      <c r="M616">
        <v>954</v>
      </c>
      <c r="N616">
        <v>1</v>
      </c>
      <c r="O616" t="s">
        <v>4314</v>
      </c>
      <c r="P616" t="s">
        <v>4315</v>
      </c>
      <c r="Q616" t="s">
        <v>4317</v>
      </c>
      <c r="R616" t="s">
        <v>31</v>
      </c>
      <c r="S616" t="s">
        <v>49</v>
      </c>
      <c r="U616" t="s">
        <v>68</v>
      </c>
      <c r="V616" t="s">
        <v>4318</v>
      </c>
    </row>
    <row r="617" spans="1:22" x14ac:dyDescent="0.3">
      <c r="A617" t="str">
        <f>IF(IFERROR(SEARCH("database",D617),"")="","","topic: technical")</f>
        <v>topic: technical</v>
      </c>
      <c r="B617" t="str">
        <f t="shared" si="11"/>
        <v>v</v>
      </c>
      <c r="C617" t="s">
        <v>4984</v>
      </c>
      <c r="D617" t="s">
        <v>4986</v>
      </c>
      <c r="E617">
        <v>7125</v>
      </c>
      <c r="F617" t="s">
        <v>4983</v>
      </c>
      <c r="G617">
        <v>2019</v>
      </c>
      <c r="H617" t="s">
        <v>3599</v>
      </c>
      <c r="I617">
        <v>2412</v>
      </c>
      <c r="P617" t="s">
        <v>4985</v>
      </c>
      <c r="Q617" t="s">
        <v>4987</v>
      </c>
      <c r="R617" t="s">
        <v>31</v>
      </c>
      <c r="S617" t="s">
        <v>32</v>
      </c>
      <c r="U617" t="s">
        <v>33</v>
      </c>
      <c r="V617" t="s">
        <v>4988</v>
      </c>
    </row>
    <row r="618" spans="1:22" x14ac:dyDescent="0.3">
      <c r="A618" t="str">
        <f>IF(IFERROR(SEARCH("security",D618),"")="","","topic: information security")</f>
        <v>topic: information security</v>
      </c>
      <c r="B618" t="str">
        <f t="shared" si="11"/>
        <v>v</v>
      </c>
      <c r="C618" t="s">
        <v>3727</v>
      </c>
      <c r="D618" t="s">
        <v>3731</v>
      </c>
      <c r="E618">
        <v>503</v>
      </c>
      <c r="F618" t="s">
        <v>3726</v>
      </c>
      <c r="G618">
        <v>2016</v>
      </c>
      <c r="H618" t="s">
        <v>3728</v>
      </c>
      <c r="I618">
        <v>58</v>
      </c>
      <c r="L618">
        <v>43</v>
      </c>
      <c r="M618">
        <v>55</v>
      </c>
      <c r="N618">
        <v>40</v>
      </c>
      <c r="O618" t="s">
        <v>3729</v>
      </c>
      <c r="P618" t="s">
        <v>3730</v>
      </c>
      <c r="Q618" t="s">
        <v>3732</v>
      </c>
      <c r="R618" t="s">
        <v>31</v>
      </c>
      <c r="S618" t="s">
        <v>49</v>
      </c>
      <c r="U618" t="s">
        <v>33</v>
      </c>
      <c r="V618" t="s">
        <v>3733</v>
      </c>
    </row>
    <row r="619" spans="1:22" x14ac:dyDescent="0.3">
      <c r="A619" t="str">
        <f>IF(IFERROR(SEARCH("security",D619),"")="","","topic: information security")</f>
        <v>topic: information security</v>
      </c>
      <c r="B619" t="str">
        <f t="shared" si="11"/>
        <v>v</v>
      </c>
      <c r="C619" t="s">
        <v>3868</v>
      </c>
      <c r="D619" t="s">
        <v>3870</v>
      </c>
      <c r="E619">
        <v>7058</v>
      </c>
      <c r="F619" t="s">
        <v>3867</v>
      </c>
      <c r="G619">
        <v>2019</v>
      </c>
      <c r="H619" t="s">
        <v>3599</v>
      </c>
      <c r="I619">
        <v>2522</v>
      </c>
      <c r="L619">
        <v>36</v>
      </c>
      <c r="M619">
        <v>46</v>
      </c>
      <c r="P619" t="s">
        <v>3869</v>
      </c>
      <c r="Q619" t="s">
        <v>3871</v>
      </c>
      <c r="R619" t="s">
        <v>31</v>
      </c>
      <c r="S619" t="s">
        <v>32</v>
      </c>
      <c r="U619" t="s">
        <v>33</v>
      </c>
      <c r="V619" t="s">
        <v>3872</v>
      </c>
    </row>
    <row r="620" spans="1:22" x14ac:dyDescent="0.3">
      <c r="A620" t="str">
        <f>IF(IFERROR(SEARCH("security",D620),"")="","","topic: information security")</f>
        <v>topic: information security</v>
      </c>
      <c r="B620" t="str">
        <f t="shared" si="11"/>
        <v>v</v>
      </c>
      <c r="C620" t="s">
        <v>4127</v>
      </c>
      <c r="D620" t="s">
        <v>4130</v>
      </c>
      <c r="E620">
        <v>8401</v>
      </c>
      <c r="F620" t="s">
        <v>4126</v>
      </c>
      <c r="G620">
        <v>2019</v>
      </c>
      <c r="H620" t="s">
        <v>4128</v>
      </c>
      <c r="P620" t="s">
        <v>4129</v>
      </c>
      <c r="Q620" t="s">
        <v>4131</v>
      </c>
      <c r="R620" t="s">
        <v>31</v>
      </c>
      <c r="S620" t="s">
        <v>123</v>
      </c>
      <c r="U620" t="s">
        <v>68</v>
      </c>
      <c r="V620" t="s">
        <v>4132</v>
      </c>
    </row>
    <row r="621" spans="1:22" x14ac:dyDescent="0.3">
      <c r="A621" t="str">
        <f>IF(IFERROR(SEARCH("security",D621),"")="","","topic: information security")</f>
        <v>topic: information security</v>
      </c>
      <c r="B621" t="str">
        <f t="shared" si="11"/>
        <v>v</v>
      </c>
      <c r="C621" t="s">
        <v>4712</v>
      </c>
      <c r="D621" t="s">
        <v>4716</v>
      </c>
      <c r="E621">
        <v>1635</v>
      </c>
      <c r="F621" t="s">
        <v>4711</v>
      </c>
      <c r="G621">
        <v>2009</v>
      </c>
      <c r="H621" t="s">
        <v>4713</v>
      </c>
      <c r="I621">
        <v>6</v>
      </c>
      <c r="J621">
        <v>4</v>
      </c>
      <c r="L621">
        <v>361</v>
      </c>
      <c r="M621">
        <v>377</v>
      </c>
      <c r="N621">
        <v>14</v>
      </c>
      <c r="O621" t="s">
        <v>4714</v>
      </c>
      <c r="P621" t="s">
        <v>4715</v>
      </c>
      <c r="Q621" t="s">
        <v>4717</v>
      </c>
      <c r="R621" t="s">
        <v>31</v>
      </c>
      <c r="S621" t="s">
        <v>49</v>
      </c>
      <c r="U621" t="s">
        <v>33</v>
      </c>
      <c r="V621" t="s">
        <v>4718</v>
      </c>
    </row>
    <row r="622" spans="1:22" x14ac:dyDescent="0.3">
      <c r="A622" t="str">
        <f>IF(IFERROR(SEARCH("security",D622),"")="","","topic: information security")</f>
        <v>topic: information security</v>
      </c>
      <c r="B622" t="str">
        <f t="shared" ref="B622:B653" si="13">IF(A622&lt;&gt;"","v","")</f>
        <v>v</v>
      </c>
      <c r="C622" t="s">
        <v>4949</v>
      </c>
      <c r="D622" t="s">
        <v>4952</v>
      </c>
      <c r="E622">
        <v>7411</v>
      </c>
      <c r="F622" t="s">
        <v>4948</v>
      </c>
      <c r="G622">
        <v>2019</v>
      </c>
      <c r="H622" t="s">
        <v>25</v>
      </c>
      <c r="L622">
        <v>314</v>
      </c>
      <c r="M622">
        <v>323</v>
      </c>
      <c r="O622" t="s">
        <v>4950</v>
      </c>
      <c r="P622" t="s">
        <v>4951</v>
      </c>
      <c r="Q622" t="s">
        <v>4953</v>
      </c>
      <c r="R622" t="s">
        <v>31</v>
      </c>
      <c r="S622" t="s">
        <v>32</v>
      </c>
      <c r="U622" t="s">
        <v>33</v>
      </c>
      <c r="V622" t="s">
        <v>4954</v>
      </c>
    </row>
    <row r="623" spans="1:22" x14ac:dyDescent="0.3">
      <c r="A623" t="s">
        <v>5615</v>
      </c>
      <c r="B623" t="str">
        <f t="shared" si="13"/>
        <v>v</v>
      </c>
      <c r="C623" t="s">
        <v>3663</v>
      </c>
      <c r="D623" t="s">
        <v>3666</v>
      </c>
      <c r="E623">
        <v>7109</v>
      </c>
      <c r="F623" t="s">
        <v>3662</v>
      </c>
      <c r="G623">
        <v>2019</v>
      </c>
      <c r="H623" t="s">
        <v>3618</v>
      </c>
      <c r="I623">
        <v>1028</v>
      </c>
      <c r="L623">
        <v>157</v>
      </c>
      <c r="M623">
        <v>167</v>
      </c>
      <c r="O623" t="s">
        <v>3664</v>
      </c>
      <c r="P623" t="s">
        <v>3665</v>
      </c>
      <c r="Q623" t="s">
        <v>3667</v>
      </c>
      <c r="R623" t="s">
        <v>31</v>
      </c>
      <c r="S623" t="s">
        <v>32</v>
      </c>
      <c r="U623" t="s">
        <v>33</v>
      </c>
      <c r="V623" t="s">
        <v>3668</v>
      </c>
    </row>
    <row r="624" spans="1:22" x14ac:dyDescent="0.3">
      <c r="A624" t="s">
        <v>5616</v>
      </c>
      <c r="B624" t="str">
        <f t="shared" si="13"/>
        <v>v</v>
      </c>
      <c r="C624" t="s">
        <v>3678</v>
      </c>
      <c r="D624" t="s">
        <v>3680</v>
      </c>
      <c r="E624">
        <v>1331</v>
      </c>
      <c r="F624" t="s">
        <v>3677</v>
      </c>
      <c r="G624">
        <v>2013</v>
      </c>
      <c r="H624" t="s">
        <v>3599</v>
      </c>
      <c r="I624">
        <v>1125</v>
      </c>
      <c r="N624">
        <v>1</v>
      </c>
      <c r="P624" t="s">
        <v>3679</v>
      </c>
      <c r="Q624" t="s">
        <v>3681</v>
      </c>
      <c r="R624" t="s">
        <v>31</v>
      </c>
      <c r="S624" t="s">
        <v>32</v>
      </c>
      <c r="U624" t="s">
        <v>33</v>
      </c>
      <c r="V624" t="s">
        <v>3682</v>
      </c>
    </row>
    <row r="625" spans="1:22" x14ac:dyDescent="0.3">
      <c r="A625" t="s">
        <v>5617</v>
      </c>
      <c r="B625" t="str">
        <f t="shared" si="13"/>
        <v>v</v>
      </c>
      <c r="C625" t="s">
        <v>3684</v>
      </c>
      <c r="D625" t="s">
        <v>3688</v>
      </c>
      <c r="E625">
        <v>7529</v>
      </c>
      <c r="F625" t="s">
        <v>3683</v>
      </c>
      <c r="G625">
        <v>2019</v>
      </c>
      <c r="H625" t="s">
        <v>3685</v>
      </c>
      <c r="L625">
        <v>187</v>
      </c>
      <c r="M625">
        <v>190</v>
      </c>
      <c r="O625" t="s">
        <v>3686</v>
      </c>
      <c r="P625" t="s">
        <v>3687</v>
      </c>
      <c r="Q625" t="s">
        <v>3689</v>
      </c>
      <c r="R625" t="s">
        <v>31</v>
      </c>
      <c r="S625" t="s">
        <v>32</v>
      </c>
      <c r="U625" t="s">
        <v>33</v>
      </c>
      <c r="V625" t="s">
        <v>3690</v>
      </c>
    </row>
    <row r="626" spans="1:22" x14ac:dyDescent="0.3">
      <c r="A626" t="s">
        <v>5617</v>
      </c>
      <c r="B626" t="str">
        <f t="shared" si="13"/>
        <v>v</v>
      </c>
      <c r="C626" t="s">
        <v>3692</v>
      </c>
      <c r="D626" t="s">
        <v>3694</v>
      </c>
      <c r="E626">
        <v>7154</v>
      </c>
      <c r="F626" t="s">
        <v>3691</v>
      </c>
      <c r="G626">
        <v>2019</v>
      </c>
      <c r="H626" t="s">
        <v>3599</v>
      </c>
      <c r="I626">
        <v>2486</v>
      </c>
      <c r="L626">
        <v>52</v>
      </c>
      <c r="M626">
        <v>64</v>
      </c>
      <c r="P626" t="s">
        <v>3693</v>
      </c>
      <c r="Q626" t="s">
        <v>3695</v>
      </c>
      <c r="R626" t="s">
        <v>31</v>
      </c>
      <c r="S626" t="s">
        <v>32</v>
      </c>
      <c r="U626" t="s">
        <v>33</v>
      </c>
      <c r="V626" t="s">
        <v>3696</v>
      </c>
    </row>
    <row r="627" spans="1:22" x14ac:dyDescent="0.3">
      <c r="A627" t="s">
        <v>5618</v>
      </c>
      <c r="B627" t="str">
        <f t="shared" si="13"/>
        <v>v</v>
      </c>
      <c r="C627" t="s">
        <v>3711</v>
      </c>
      <c r="D627" t="s">
        <v>3715</v>
      </c>
      <c r="E627">
        <v>7134</v>
      </c>
      <c r="F627" t="s">
        <v>3710</v>
      </c>
      <c r="G627">
        <v>2019</v>
      </c>
      <c r="H627" t="s">
        <v>3712</v>
      </c>
      <c r="K627">
        <v>8821809</v>
      </c>
      <c r="O627" t="s">
        <v>3713</v>
      </c>
      <c r="P627" t="s">
        <v>3714</v>
      </c>
      <c r="Q627" t="s">
        <v>3716</v>
      </c>
      <c r="R627" t="s">
        <v>31</v>
      </c>
      <c r="S627" t="s">
        <v>32</v>
      </c>
      <c r="U627" t="s">
        <v>33</v>
      </c>
      <c r="V627" t="s">
        <v>3717</v>
      </c>
    </row>
    <row r="628" spans="1:22" x14ac:dyDescent="0.3">
      <c r="A628" t="s">
        <v>3398</v>
      </c>
      <c r="B628" t="str">
        <f t="shared" si="13"/>
        <v>v</v>
      </c>
      <c r="C628" t="s">
        <v>3763</v>
      </c>
      <c r="D628" t="s">
        <v>3768</v>
      </c>
      <c r="E628">
        <v>4605</v>
      </c>
      <c r="F628" t="s">
        <v>3762</v>
      </c>
      <c r="G628">
        <v>2015</v>
      </c>
      <c r="H628" t="s">
        <v>3764</v>
      </c>
      <c r="I628">
        <v>1</v>
      </c>
      <c r="J628">
        <v>4</v>
      </c>
      <c r="K628" s="2" t="s">
        <v>3765</v>
      </c>
      <c r="N628">
        <v>3</v>
      </c>
      <c r="O628" t="s">
        <v>3766</v>
      </c>
      <c r="P628" t="s">
        <v>3767</v>
      </c>
      <c r="Q628" t="s">
        <v>3769</v>
      </c>
      <c r="R628" t="s">
        <v>31</v>
      </c>
      <c r="S628" t="s">
        <v>49</v>
      </c>
      <c r="T628" t="s">
        <v>1410</v>
      </c>
      <c r="U628" t="s">
        <v>68</v>
      </c>
      <c r="V628" t="s">
        <v>3770</v>
      </c>
    </row>
    <row r="629" spans="1:22" x14ac:dyDescent="0.3">
      <c r="A629" t="s">
        <v>5619</v>
      </c>
      <c r="B629" t="str">
        <f t="shared" si="13"/>
        <v>v</v>
      </c>
      <c r="C629" t="s">
        <v>3772</v>
      </c>
      <c r="D629" t="s">
        <v>3776</v>
      </c>
      <c r="E629">
        <v>7063</v>
      </c>
      <c r="F629" t="s">
        <v>3771</v>
      </c>
      <c r="G629">
        <v>2019</v>
      </c>
      <c r="H629" t="s">
        <v>25</v>
      </c>
      <c r="I629" t="s">
        <v>3773</v>
      </c>
      <c r="L629">
        <v>193</v>
      </c>
      <c r="M629">
        <v>198</v>
      </c>
      <c r="O629" t="s">
        <v>3774</v>
      </c>
      <c r="P629" t="s">
        <v>3775</v>
      </c>
      <c r="Q629" t="s">
        <v>3777</v>
      </c>
      <c r="R629" t="s">
        <v>31</v>
      </c>
      <c r="S629" t="s">
        <v>32</v>
      </c>
      <c r="U629" t="s">
        <v>33</v>
      </c>
      <c r="V629" t="s">
        <v>3778</v>
      </c>
    </row>
    <row r="630" spans="1:22" x14ac:dyDescent="0.3">
      <c r="A630" t="str">
        <f>IF(IFERROR(SEARCH("health",D630),"")="","","topic: health")</f>
        <v>topic: health</v>
      </c>
      <c r="B630" t="str">
        <f t="shared" si="13"/>
        <v>v</v>
      </c>
      <c r="C630" t="s">
        <v>3798</v>
      </c>
      <c r="D630" t="s">
        <v>3801</v>
      </c>
      <c r="E630">
        <v>7194</v>
      </c>
      <c r="F630" t="s">
        <v>3797</v>
      </c>
      <c r="G630">
        <v>2019</v>
      </c>
      <c r="H630" t="s">
        <v>88</v>
      </c>
      <c r="I630">
        <v>551</v>
      </c>
      <c r="L630">
        <v>272</v>
      </c>
      <c r="M630">
        <v>283</v>
      </c>
      <c r="O630" t="s">
        <v>3799</v>
      </c>
      <c r="P630" t="s">
        <v>3800</v>
      </c>
      <c r="Q630" t="s">
        <v>3802</v>
      </c>
      <c r="R630" t="s">
        <v>31</v>
      </c>
      <c r="S630" t="s">
        <v>32</v>
      </c>
      <c r="U630" t="s">
        <v>33</v>
      </c>
      <c r="V630" t="s">
        <v>3803</v>
      </c>
    </row>
    <row r="631" spans="1:22" x14ac:dyDescent="0.3">
      <c r="A631" t="str">
        <f>IF(IFERROR(SEARCH("health",D631),"")="","","topic: health")</f>
        <v>topic: health</v>
      </c>
      <c r="B631" t="str">
        <f t="shared" si="13"/>
        <v>v</v>
      </c>
      <c r="C631" t="s">
        <v>3819</v>
      </c>
      <c r="D631" t="s">
        <v>3823</v>
      </c>
      <c r="E631">
        <v>7789</v>
      </c>
      <c r="F631" t="s">
        <v>3818</v>
      </c>
      <c r="G631">
        <v>2019</v>
      </c>
      <c r="H631" t="s">
        <v>3820</v>
      </c>
      <c r="I631">
        <v>10</v>
      </c>
      <c r="J631">
        <v>3</v>
      </c>
      <c r="L631">
        <v>1230</v>
      </c>
      <c r="M631">
        <v>1247</v>
      </c>
      <c r="O631" t="s">
        <v>3821</v>
      </c>
      <c r="P631" t="s">
        <v>3822</v>
      </c>
      <c r="Q631" t="s">
        <v>3824</v>
      </c>
      <c r="R631" t="s">
        <v>31</v>
      </c>
      <c r="S631" t="s">
        <v>49</v>
      </c>
      <c r="U631" t="s">
        <v>68</v>
      </c>
      <c r="V631" t="s">
        <v>3825</v>
      </c>
    </row>
    <row r="632" spans="1:22" x14ac:dyDescent="0.3">
      <c r="A632" t="str">
        <f>IF(IFERROR(SEARCH("health",D632),"")="","","topic: health")</f>
        <v>topic: health</v>
      </c>
      <c r="B632" t="str">
        <f t="shared" si="13"/>
        <v>v</v>
      </c>
      <c r="C632" t="s">
        <v>3924</v>
      </c>
      <c r="D632" t="s">
        <v>3926</v>
      </c>
      <c r="E632">
        <v>5819</v>
      </c>
      <c r="F632" t="s">
        <v>3923</v>
      </c>
      <c r="G632">
        <v>2013</v>
      </c>
      <c r="H632" t="s">
        <v>459</v>
      </c>
      <c r="I632">
        <v>5</v>
      </c>
      <c r="J632">
        <v>2</v>
      </c>
      <c r="K632" s="2"/>
      <c r="L632">
        <v>228</v>
      </c>
      <c r="M632">
        <v>243</v>
      </c>
      <c r="N632">
        <v>14</v>
      </c>
      <c r="O632" t="s">
        <v>518</v>
      </c>
      <c r="P632" t="s">
        <v>3925</v>
      </c>
      <c r="Q632" t="s">
        <v>3927</v>
      </c>
      <c r="R632" t="s">
        <v>31</v>
      </c>
      <c r="S632" t="s">
        <v>49</v>
      </c>
      <c r="T632" t="s">
        <v>519</v>
      </c>
      <c r="U632" t="s">
        <v>68</v>
      </c>
      <c r="V632" t="s">
        <v>3928</v>
      </c>
    </row>
    <row r="633" spans="1:22" x14ac:dyDescent="0.3">
      <c r="A633" t="str">
        <f>IF(IFERROR(SEARCH("health",D633),"")="","","topic: health")</f>
        <v>topic: health</v>
      </c>
      <c r="B633" t="str">
        <f t="shared" si="13"/>
        <v>v</v>
      </c>
      <c r="C633" t="s">
        <v>4236</v>
      </c>
      <c r="D633" t="s">
        <v>4238</v>
      </c>
      <c r="E633">
        <v>1485</v>
      </c>
      <c r="F633" t="s">
        <v>4235</v>
      </c>
      <c r="G633">
        <v>2011</v>
      </c>
      <c r="H633" t="s">
        <v>3599</v>
      </c>
      <c r="I633">
        <v>717</v>
      </c>
      <c r="N633">
        <v>20</v>
      </c>
      <c r="P633" t="s">
        <v>4237</v>
      </c>
      <c r="Q633" t="s">
        <v>4239</v>
      </c>
      <c r="R633" t="s">
        <v>31</v>
      </c>
      <c r="S633" t="s">
        <v>32</v>
      </c>
      <c r="U633" t="s">
        <v>33</v>
      </c>
      <c r="V633" t="s">
        <v>4240</v>
      </c>
    </row>
    <row r="634" spans="1:22" x14ac:dyDescent="0.3">
      <c r="A634" t="s">
        <v>5617</v>
      </c>
      <c r="B634" t="str">
        <f t="shared" si="13"/>
        <v>v</v>
      </c>
      <c r="C634" t="s">
        <v>4349</v>
      </c>
      <c r="D634" t="s">
        <v>4352</v>
      </c>
      <c r="E634">
        <v>8358</v>
      </c>
      <c r="F634" t="s">
        <v>4348</v>
      </c>
      <c r="G634">
        <v>2019</v>
      </c>
      <c r="H634" t="s">
        <v>4109</v>
      </c>
      <c r="L634">
        <v>1279</v>
      </c>
      <c r="M634">
        <v>1285</v>
      </c>
      <c r="O634" t="s">
        <v>4350</v>
      </c>
      <c r="P634" t="s">
        <v>4351</v>
      </c>
      <c r="Q634" t="s">
        <v>4353</v>
      </c>
      <c r="R634" t="s">
        <v>31</v>
      </c>
      <c r="S634" t="s">
        <v>123</v>
      </c>
      <c r="U634" t="s">
        <v>68</v>
      </c>
      <c r="V634" t="s">
        <v>4354</v>
      </c>
    </row>
    <row r="635" spans="1:22" x14ac:dyDescent="0.3">
      <c r="A635" t="str">
        <f>IF(IFERROR(SEARCH("health",D635),"")="","","topic: health")</f>
        <v>topic: health</v>
      </c>
      <c r="B635" t="str">
        <f t="shared" si="13"/>
        <v>v</v>
      </c>
      <c r="C635" t="s">
        <v>4558</v>
      </c>
      <c r="D635" t="s">
        <v>4560</v>
      </c>
      <c r="E635">
        <v>2017</v>
      </c>
      <c r="F635" t="s">
        <v>4557</v>
      </c>
      <c r="G635">
        <v>2018</v>
      </c>
      <c r="H635" t="s">
        <v>3599</v>
      </c>
      <c r="I635">
        <v>2336</v>
      </c>
      <c r="P635" t="s">
        <v>4559</v>
      </c>
      <c r="R635" t="s">
        <v>31</v>
      </c>
      <c r="S635" t="s">
        <v>32</v>
      </c>
      <c r="U635" t="s">
        <v>33</v>
      </c>
      <c r="V635" t="s">
        <v>4561</v>
      </c>
    </row>
    <row r="636" spans="1:22" x14ac:dyDescent="0.3">
      <c r="A636" t="str">
        <f>IF(IFERROR(SEARCH("health",D636),"")="","","topic: health")</f>
        <v>topic: health</v>
      </c>
      <c r="B636" t="str">
        <f t="shared" si="13"/>
        <v>v</v>
      </c>
      <c r="C636" t="s">
        <v>4751</v>
      </c>
      <c r="D636" t="s">
        <v>4754</v>
      </c>
      <c r="E636">
        <v>8009</v>
      </c>
      <c r="F636" t="s">
        <v>4750</v>
      </c>
      <c r="G636">
        <v>2019</v>
      </c>
      <c r="H636" t="s">
        <v>4721</v>
      </c>
      <c r="I636">
        <v>8</v>
      </c>
      <c r="J636">
        <v>5</v>
      </c>
      <c r="O636" t="s">
        <v>4752</v>
      </c>
      <c r="P636" t="s">
        <v>4753</v>
      </c>
      <c r="Q636" t="s">
        <v>4755</v>
      </c>
      <c r="R636" t="s">
        <v>31</v>
      </c>
      <c r="S636" t="s">
        <v>49</v>
      </c>
      <c r="U636" t="s">
        <v>68</v>
      </c>
      <c r="V636" t="s">
        <v>4756</v>
      </c>
    </row>
    <row r="637" spans="1:22" x14ac:dyDescent="0.3">
      <c r="A637" t="str">
        <f>IF(IFERROR(SEARCH("health",D637),"")="","","topic: health")</f>
        <v>topic: health</v>
      </c>
      <c r="B637" t="str">
        <f t="shared" si="13"/>
        <v>v</v>
      </c>
      <c r="C637" t="s">
        <v>4766</v>
      </c>
      <c r="D637" t="s">
        <v>4770</v>
      </c>
      <c r="E637">
        <v>8206</v>
      </c>
      <c r="F637" t="s">
        <v>4765</v>
      </c>
      <c r="G637">
        <v>2019</v>
      </c>
      <c r="H637" t="s">
        <v>4767</v>
      </c>
      <c r="I637">
        <v>476</v>
      </c>
      <c r="L637">
        <v>132</v>
      </c>
      <c r="M637">
        <v>146</v>
      </c>
      <c r="O637" t="s">
        <v>4768</v>
      </c>
      <c r="P637" t="s">
        <v>4769</v>
      </c>
      <c r="Q637" t="s">
        <v>4771</v>
      </c>
      <c r="R637" t="s">
        <v>31</v>
      </c>
      <c r="S637" t="s">
        <v>49</v>
      </c>
      <c r="U637" t="s">
        <v>68</v>
      </c>
      <c r="V637" t="s">
        <v>4772</v>
      </c>
    </row>
    <row r="638" spans="1:22" x14ac:dyDescent="0.3">
      <c r="A638" t="str">
        <f>IF(IFERROR(SEARCH("health",D638),"")="","","topic: health")</f>
        <v>topic: health</v>
      </c>
      <c r="B638" t="str">
        <f t="shared" si="13"/>
        <v>v</v>
      </c>
      <c r="C638" t="s">
        <v>5132</v>
      </c>
      <c r="D638" t="s">
        <v>5134</v>
      </c>
      <c r="E638">
        <v>6104</v>
      </c>
      <c r="F638" t="s">
        <v>5131</v>
      </c>
      <c r="G638">
        <v>2012</v>
      </c>
      <c r="H638" t="s">
        <v>4135</v>
      </c>
      <c r="K638" s="2"/>
      <c r="L638">
        <v>5</v>
      </c>
      <c r="M638">
        <v>9</v>
      </c>
      <c r="N638">
        <v>1</v>
      </c>
      <c r="P638" t="s">
        <v>5133</v>
      </c>
      <c r="R638" t="s">
        <v>31</v>
      </c>
      <c r="S638" t="s">
        <v>49</v>
      </c>
      <c r="T638" t="s">
        <v>589</v>
      </c>
      <c r="U638" t="s">
        <v>68</v>
      </c>
      <c r="V638" t="s">
        <v>5135</v>
      </c>
    </row>
    <row r="639" spans="1:22" x14ac:dyDescent="0.3">
      <c r="A639" t="s">
        <v>5620</v>
      </c>
      <c r="B639" t="str">
        <f t="shared" si="13"/>
        <v>v</v>
      </c>
      <c r="C639" t="s">
        <v>4479</v>
      </c>
      <c r="D639" t="s">
        <v>4483</v>
      </c>
      <c r="E639">
        <v>1483</v>
      </c>
      <c r="F639" t="s">
        <v>4478</v>
      </c>
      <c r="G639">
        <v>2011</v>
      </c>
      <c r="H639" t="s">
        <v>4480</v>
      </c>
      <c r="I639">
        <v>54</v>
      </c>
      <c r="J639">
        <v>12</v>
      </c>
      <c r="L639">
        <v>52</v>
      </c>
      <c r="M639">
        <v>56</v>
      </c>
      <c r="N639">
        <v>28</v>
      </c>
      <c r="O639" t="s">
        <v>4481</v>
      </c>
      <c r="P639" t="s">
        <v>4482</v>
      </c>
      <c r="R639" t="s">
        <v>31</v>
      </c>
      <c r="S639" t="s">
        <v>49</v>
      </c>
      <c r="T639" t="s">
        <v>130</v>
      </c>
      <c r="U639" t="s">
        <v>33</v>
      </c>
      <c r="V639" t="s">
        <v>4484</v>
      </c>
    </row>
    <row r="640" spans="1:22" x14ac:dyDescent="0.3">
      <c r="A640" t="str">
        <f>IF(IFERROR(SEARCH("astronomy",D640),"")="","","topic: astronomy")</f>
        <v>topic: astronomy</v>
      </c>
      <c r="B640" t="str">
        <f t="shared" si="13"/>
        <v>v</v>
      </c>
      <c r="C640" t="s">
        <v>5475</v>
      </c>
      <c r="D640" t="s">
        <v>5477</v>
      </c>
      <c r="E640">
        <v>7190</v>
      </c>
      <c r="F640" t="s">
        <v>5474</v>
      </c>
      <c r="G640">
        <v>2019</v>
      </c>
      <c r="H640" t="s">
        <v>3599</v>
      </c>
      <c r="I640">
        <v>2406</v>
      </c>
      <c r="L640">
        <v>1</v>
      </c>
      <c r="M640">
        <v>6</v>
      </c>
      <c r="P640" t="s">
        <v>5476</v>
      </c>
      <c r="Q640" t="s">
        <v>5478</v>
      </c>
      <c r="R640" t="s">
        <v>31</v>
      </c>
      <c r="S640" t="s">
        <v>32</v>
      </c>
      <c r="U640" t="s">
        <v>33</v>
      </c>
      <c r="V640" t="s">
        <v>5479</v>
      </c>
    </row>
    <row r="641" spans="1:22" x14ac:dyDescent="0.3">
      <c r="A641" t="s">
        <v>3352</v>
      </c>
      <c r="B641" t="str">
        <f t="shared" si="13"/>
        <v>v</v>
      </c>
      <c r="C641" t="s">
        <v>4693</v>
      </c>
      <c r="D641" t="s">
        <v>4695</v>
      </c>
      <c r="E641">
        <v>7159</v>
      </c>
      <c r="F641" t="s">
        <v>4692</v>
      </c>
      <c r="G641">
        <v>2019</v>
      </c>
      <c r="H641" t="s">
        <v>3599</v>
      </c>
      <c r="I641">
        <v>2396</v>
      </c>
      <c r="L641">
        <v>82</v>
      </c>
      <c r="M641">
        <v>88</v>
      </c>
      <c r="P641" t="s">
        <v>4694</v>
      </c>
      <c r="Q641" t="s">
        <v>4696</v>
      </c>
      <c r="R641" t="s">
        <v>31</v>
      </c>
      <c r="S641" t="s">
        <v>32</v>
      </c>
      <c r="U641" t="s">
        <v>33</v>
      </c>
      <c r="V641" t="s">
        <v>4697</v>
      </c>
    </row>
    <row r="642" spans="1:22" x14ac:dyDescent="0.3">
      <c r="A642" t="str">
        <f>IF(IFERROR(SEARCH("architecture",D642),"")="","","topic: architecture")</f>
        <v>topic: architecture</v>
      </c>
      <c r="B642" t="str">
        <f t="shared" si="13"/>
        <v>v</v>
      </c>
      <c r="C642" t="s">
        <v>4734</v>
      </c>
      <c r="D642" t="s">
        <v>4736</v>
      </c>
      <c r="E642">
        <v>7210</v>
      </c>
      <c r="F642" t="s">
        <v>4733</v>
      </c>
      <c r="G642">
        <v>2019</v>
      </c>
      <c r="H642" t="s">
        <v>3599</v>
      </c>
      <c r="I642">
        <v>2520</v>
      </c>
      <c r="L642">
        <v>10</v>
      </c>
      <c r="M642">
        <v>20</v>
      </c>
      <c r="P642" t="s">
        <v>4735</v>
      </c>
      <c r="Q642" t="s">
        <v>4737</v>
      </c>
      <c r="R642" t="s">
        <v>31</v>
      </c>
      <c r="S642" t="s">
        <v>32</v>
      </c>
      <c r="U642" t="s">
        <v>33</v>
      </c>
      <c r="V642" t="s">
        <v>4738</v>
      </c>
    </row>
    <row r="643" spans="1:22" x14ac:dyDescent="0.3">
      <c r="A643" t="str">
        <f>IF(IFERROR(SEARCH("architecture",D643),"")="","","topic: architecture")</f>
        <v>topic: architecture</v>
      </c>
      <c r="B643" t="str">
        <f t="shared" si="13"/>
        <v>v</v>
      </c>
      <c r="C643" t="s">
        <v>5396</v>
      </c>
      <c r="D643" t="s">
        <v>5399</v>
      </c>
      <c r="E643">
        <v>7297</v>
      </c>
      <c r="F643" t="s">
        <v>5395</v>
      </c>
      <c r="G643">
        <v>2019</v>
      </c>
      <c r="H643" t="s">
        <v>25</v>
      </c>
      <c r="L643">
        <v>121</v>
      </c>
      <c r="M643">
        <v>129</v>
      </c>
      <c r="O643" t="s">
        <v>5397</v>
      </c>
      <c r="P643" t="s">
        <v>5398</v>
      </c>
      <c r="Q643" t="s">
        <v>5400</v>
      </c>
      <c r="R643" t="s">
        <v>31</v>
      </c>
      <c r="S643" t="s">
        <v>32</v>
      </c>
      <c r="U643" t="s">
        <v>33</v>
      </c>
      <c r="V643" t="s">
        <v>5401</v>
      </c>
    </row>
    <row r="644" spans="1:22" x14ac:dyDescent="0.3">
      <c r="A644" t="str">
        <f>IF(IFERROR(SEARCH("hybrid",D644),"")="","","topic: technical")</f>
        <v>topic: technical</v>
      </c>
      <c r="B644" t="str">
        <f t="shared" si="13"/>
        <v>v</v>
      </c>
      <c r="C644" t="s">
        <v>4210</v>
      </c>
      <c r="D644" t="s">
        <v>4212</v>
      </c>
      <c r="E644">
        <v>252</v>
      </c>
      <c r="F644" t="s">
        <v>4209</v>
      </c>
      <c r="G644">
        <v>2017</v>
      </c>
      <c r="H644" t="s">
        <v>3599</v>
      </c>
      <c r="I644">
        <v>1905</v>
      </c>
      <c r="P644" t="s">
        <v>4211</v>
      </c>
      <c r="Q644" t="s">
        <v>4213</v>
      </c>
      <c r="R644" t="s">
        <v>31</v>
      </c>
      <c r="S644" t="s">
        <v>32</v>
      </c>
      <c r="U644" t="s">
        <v>33</v>
      </c>
      <c r="V644" t="s">
        <v>4214</v>
      </c>
    </row>
    <row r="645" spans="1:22" x14ac:dyDescent="0.3">
      <c r="A645" t="str">
        <f t="shared" ref="A645:A650" si="14">IF(IFERROR(SEARCH("cloud",D645),"")="","","topic: technical")</f>
        <v>topic: technical</v>
      </c>
      <c r="B645" t="str">
        <f t="shared" si="13"/>
        <v>v</v>
      </c>
      <c r="C645" t="s">
        <v>3612</v>
      </c>
      <c r="D645" t="s">
        <v>3614</v>
      </c>
      <c r="E645">
        <v>1079</v>
      </c>
      <c r="F645" t="s">
        <v>3611</v>
      </c>
      <c r="G645">
        <v>2014</v>
      </c>
      <c r="H645" t="s">
        <v>3599</v>
      </c>
      <c r="I645">
        <v>1318</v>
      </c>
      <c r="L645">
        <v>22</v>
      </c>
      <c r="M645">
        <v>32</v>
      </c>
      <c r="N645">
        <v>2</v>
      </c>
      <c r="P645" t="s">
        <v>3613</v>
      </c>
      <c r="R645" t="s">
        <v>31</v>
      </c>
      <c r="S645" t="s">
        <v>32</v>
      </c>
      <c r="U645" t="s">
        <v>33</v>
      </c>
      <c r="V645" t="s">
        <v>3615</v>
      </c>
    </row>
    <row r="646" spans="1:22" x14ac:dyDescent="0.3">
      <c r="A646" t="str">
        <f t="shared" si="14"/>
        <v>topic: technical</v>
      </c>
      <c r="B646" t="str">
        <f t="shared" si="13"/>
        <v>v</v>
      </c>
      <c r="C646" t="s">
        <v>4134</v>
      </c>
      <c r="D646" t="s">
        <v>4138</v>
      </c>
      <c r="E646">
        <v>2963</v>
      </c>
      <c r="F646" t="s">
        <v>4133</v>
      </c>
      <c r="G646">
        <v>2017</v>
      </c>
      <c r="H646" t="s">
        <v>4135</v>
      </c>
      <c r="I646">
        <v>7</v>
      </c>
      <c r="J646">
        <v>11</v>
      </c>
      <c r="K646" s="2"/>
      <c r="L646">
        <v>36</v>
      </c>
      <c r="M646">
        <v>46</v>
      </c>
      <c r="N646">
        <v>2</v>
      </c>
      <c r="O646" t="s">
        <v>4136</v>
      </c>
      <c r="P646" t="s">
        <v>4137</v>
      </c>
      <c r="Q646" t="s">
        <v>4139</v>
      </c>
      <c r="R646" t="s">
        <v>31</v>
      </c>
      <c r="S646" t="s">
        <v>49</v>
      </c>
      <c r="T646" t="s">
        <v>76</v>
      </c>
      <c r="U646" t="s">
        <v>68</v>
      </c>
      <c r="V646" t="s">
        <v>4140</v>
      </c>
    </row>
    <row r="647" spans="1:22" x14ac:dyDescent="0.3">
      <c r="A647" t="str">
        <f t="shared" si="14"/>
        <v>topic: technical</v>
      </c>
      <c r="B647" t="str">
        <f t="shared" si="13"/>
        <v>v</v>
      </c>
      <c r="C647" t="s">
        <v>4361</v>
      </c>
      <c r="D647" t="s">
        <v>4365</v>
      </c>
      <c r="E647">
        <v>7758</v>
      </c>
      <c r="F647" t="s">
        <v>4360</v>
      </c>
      <c r="G647">
        <v>2019</v>
      </c>
      <c r="H647" t="s">
        <v>4362</v>
      </c>
      <c r="I647">
        <v>33</v>
      </c>
      <c r="J647">
        <v>3</v>
      </c>
      <c r="L647">
        <v>137</v>
      </c>
      <c r="M647">
        <v>162</v>
      </c>
      <c r="O647" t="s">
        <v>4363</v>
      </c>
      <c r="P647" t="s">
        <v>4364</v>
      </c>
      <c r="Q647" t="s">
        <v>4366</v>
      </c>
      <c r="R647" t="s">
        <v>31</v>
      </c>
      <c r="S647" t="s">
        <v>49</v>
      </c>
      <c r="U647" t="s">
        <v>68</v>
      </c>
      <c r="V647" t="s">
        <v>4367</v>
      </c>
    </row>
    <row r="648" spans="1:22" x14ac:dyDescent="0.3">
      <c r="A648" t="str">
        <f t="shared" si="14"/>
        <v>topic: technical</v>
      </c>
      <c r="B648" t="str">
        <f t="shared" si="13"/>
        <v>v</v>
      </c>
      <c r="C648" t="s">
        <v>5027</v>
      </c>
      <c r="D648" t="s">
        <v>5030</v>
      </c>
      <c r="E648">
        <v>8376</v>
      </c>
      <c r="F648" t="s">
        <v>5026</v>
      </c>
      <c r="G648">
        <v>2019</v>
      </c>
      <c r="H648" t="s">
        <v>5028</v>
      </c>
      <c r="L648">
        <v>591</v>
      </c>
      <c r="M648">
        <v>598</v>
      </c>
      <c r="P648" t="s">
        <v>5029</v>
      </c>
      <c r="Q648" t="s">
        <v>5031</v>
      </c>
      <c r="R648" t="s">
        <v>31</v>
      </c>
      <c r="S648" t="s">
        <v>123</v>
      </c>
      <c r="U648" t="s">
        <v>68</v>
      </c>
      <c r="V648" t="s">
        <v>5032</v>
      </c>
    </row>
    <row r="649" spans="1:22" x14ac:dyDescent="0.3">
      <c r="A649" t="str">
        <f t="shared" si="14"/>
        <v>topic: technical</v>
      </c>
      <c r="B649" t="str">
        <f t="shared" si="13"/>
        <v>v</v>
      </c>
      <c r="C649" t="s">
        <v>5237</v>
      </c>
      <c r="D649" t="s">
        <v>5242</v>
      </c>
      <c r="E649">
        <v>7779</v>
      </c>
      <c r="F649" t="s">
        <v>5236</v>
      </c>
      <c r="G649">
        <v>2019</v>
      </c>
      <c r="H649" t="s">
        <v>5238</v>
      </c>
      <c r="I649" t="s">
        <v>5239</v>
      </c>
      <c r="J649">
        <v>9</v>
      </c>
      <c r="L649">
        <v>1689</v>
      </c>
      <c r="M649">
        <v>1692</v>
      </c>
      <c r="O649" t="s">
        <v>5240</v>
      </c>
      <c r="P649" t="s">
        <v>5241</v>
      </c>
      <c r="Q649" t="s">
        <v>5243</v>
      </c>
      <c r="R649" t="s">
        <v>31</v>
      </c>
      <c r="S649" t="s">
        <v>49</v>
      </c>
      <c r="U649" t="s">
        <v>68</v>
      </c>
      <c r="V649" t="s">
        <v>5244</v>
      </c>
    </row>
    <row r="650" spans="1:22" x14ac:dyDescent="0.3">
      <c r="A650" t="str">
        <f t="shared" si="14"/>
        <v>topic: technical</v>
      </c>
      <c r="B650" t="str">
        <f t="shared" si="13"/>
        <v>v</v>
      </c>
      <c r="C650" t="s">
        <v>5529</v>
      </c>
      <c r="D650" t="s">
        <v>5531</v>
      </c>
      <c r="E650">
        <v>1378</v>
      </c>
      <c r="F650" t="s">
        <v>5528</v>
      </c>
      <c r="G650">
        <v>2012</v>
      </c>
      <c r="H650" t="s">
        <v>3599</v>
      </c>
      <c r="I650">
        <v>923</v>
      </c>
      <c r="L650">
        <v>107</v>
      </c>
      <c r="M650">
        <v>114</v>
      </c>
      <c r="P650" t="s">
        <v>5530</v>
      </c>
      <c r="Q650" t="s">
        <v>5532</v>
      </c>
      <c r="R650" t="s">
        <v>31</v>
      </c>
      <c r="S650" t="s">
        <v>32</v>
      </c>
      <c r="U650" t="s">
        <v>33</v>
      </c>
      <c r="V650" t="s">
        <v>5533</v>
      </c>
    </row>
    <row r="651" spans="1:22" x14ac:dyDescent="0.3">
      <c r="A651" t="s">
        <v>5622</v>
      </c>
      <c r="B651" t="str">
        <f t="shared" si="13"/>
        <v>v</v>
      </c>
      <c r="C651" t="s">
        <v>5564</v>
      </c>
      <c r="D651" t="s">
        <v>5567</v>
      </c>
      <c r="E651">
        <v>8081</v>
      </c>
      <c r="F651" t="s">
        <v>5563</v>
      </c>
      <c r="G651">
        <v>2019</v>
      </c>
      <c r="H651" t="s">
        <v>4458</v>
      </c>
      <c r="I651">
        <v>36</v>
      </c>
      <c r="J651">
        <v>2</v>
      </c>
      <c r="L651">
        <v>208</v>
      </c>
      <c r="M651">
        <v>225</v>
      </c>
      <c r="O651" t="s">
        <v>5565</v>
      </c>
      <c r="P651" t="s">
        <v>5566</v>
      </c>
      <c r="Q651" t="s">
        <v>5568</v>
      </c>
      <c r="R651" t="s">
        <v>31</v>
      </c>
      <c r="S651" t="s">
        <v>49</v>
      </c>
      <c r="U651" t="s">
        <v>68</v>
      </c>
      <c r="V651" t="s">
        <v>5569</v>
      </c>
    </row>
    <row r="652" spans="1:22" x14ac:dyDescent="0.3">
      <c r="A652" t="s">
        <v>3270</v>
      </c>
      <c r="B652" t="str">
        <f t="shared" si="13"/>
        <v>v</v>
      </c>
      <c r="C652" t="s">
        <v>5585</v>
      </c>
      <c r="D652" t="s">
        <v>5589</v>
      </c>
      <c r="E652">
        <v>7379</v>
      </c>
      <c r="F652" t="s">
        <v>5584</v>
      </c>
      <c r="G652">
        <v>2019</v>
      </c>
      <c r="H652" t="s">
        <v>5586</v>
      </c>
      <c r="L652">
        <v>1532</v>
      </c>
      <c r="M652">
        <v>1543</v>
      </c>
      <c r="N652">
        <v>1</v>
      </c>
      <c r="O652" t="s">
        <v>5587</v>
      </c>
      <c r="P652" t="s">
        <v>5588</v>
      </c>
      <c r="Q652" t="s">
        <v>5590</v>
      </c>
      <c r="R652" t="s">
        <v>31</v>
      </c>
      <c r="S652" t="s">
        <v>32</v>
      </c>
      <c r="U652" t="s">
        <v>33</v>
      </c>
      <c r="V652" t="s">
        <v>5591</v>
      </c>
    </row>
    <row r="653" spans="1:22" x14ac:dyDescent="0.3">
      <c r="A653" t="s">
        <v>5621</v>
      </c>
      <c r="B653" t="str">
        <f t="shared" si="13"/>
        <v>v</v>
      </c>
      <c r="C653" t="s">
        <v>5593</v>
      </c>
      <c r="D653" t="s">
        <v>5597</v>
      </c>
      <c r="E653">
        <v>7060</v>
      </c>
      <c r="F653" t="s">
        <v>5592</v>
      </c>
      <c r="G653">
        <v>2019</v>
      </c>
      <c r="H653" t="s">
        <v>5594</v>
      </c>
      <c r="K653">
        <v>103179</v>
      </c>
      <c r="O653" t="s">
        <v>5595</v>
      </c>
      <c r="P653" t="s">
        <v>5596</v>
      </c>
      <c r="Q653" t="s">
        <v>5598</v>
      </c>
      <c r="R653" t="s">
        <v>31</v>
      </c>
      <c r="S653" t="s">
        <v>49</v>
      </c>
      <c r="U653" t="s">
        <v>33</v>
      </c>
      <c r="V653" t="s">
        <v>5599</v>
      </c>
    </row>
    <row r="654" spans="1:22" x14ac:dyDescent="0.3">
      <c r="A654" t="s">
        <v>3317</v>
      </c>
      <c r="B654" t="str">
        <f t="shared" ref="B654:B685" si="15">IF(A654&lt;&gt;"","v","")</f>
        <v>v</v>
      </c>
      <c r="C654" t="s">
        <v>5230</v>
      </c>
      <c r="D654" t="s">
        <v>5233</v>
      </c>
      <c r="E654">
        <v>7115</v>
      </c>
      <c r="F654" t="s">
        <v>5229</v>
      </c>
      <c r="G654">
        <v>2019</v>
      </c>
      <c r="H654" t="s">
        <v>3750</v>
      </c>
      <c r="O654" t="s">
        <v>5231</v>
      </c>
      <c r="P654" t="s">
        <v>5232</v>
      </c>
      <c r="Q654" t="s">
        <v>5234</v>
      </c>
      <c r="R654" t="s">
        <v>31</v>
      </c>
      <c r="S654" t="s">
        <v>49</v>
      </c>
      <c r="U654" t="s">
        <v>33</v>
      </c>
      <c r="V654" t="s">
        <v>5235</v>
      </c>
    </row>
    <row r="655" spans="1:22" x14ac:dyDescent="0.3">
      <c r="A655" t="s">
        <v>5614</v>
      </c>
      <c r="B655" t="str">
        <f t="shared" si="15"/>
        <v>v</v>
      </c>
      <c r="C655" t="s">
        <v>5246</v>
      </c>
      <c r="D655" t="s">
        <v>5248</v>
      </c>
      <c r="E655">
        <v>7362</v>
      </c>
      <c r="F655" t="s">
        <v>5245</v>
      </c>
      <c r="G655">
        <v>2019</v>
      </c>
      <c r="H655" t="s">
        <v>609</v>
      </c>
      <c r="I655">
        <v>26</v>
      </c>
      <c r="J655">
        <v>2</v>
      </c>
      <c r="L655">
        <v>3</v>
      </c>
      <c r="M655">
        <v>20</v>
      </c>
      <c r="N655">
        <v>1</v>
      </c>
      <c r="O655" t="s">
        <v>5247</v>
      </c>
      <c r="Q655" t="s">
        <v>5249</v>
      </c>
      <c r="R655" t="s">
        <v>31</v>
      </c>
      <c r="S655" t="s">
        <v>49</v>
      </c>
      <c r="U655" t="s">
        <v>33</v>
      </c>
      <c r="V655" t="s">
        <v>5250</v>
      </c>
    </row>
    <row r="656" spans="1:22" x14ac:dyDescent="0.3">
      <c r="A656" t="s">
        <v>5632</v>
      </c>
      <c r="B656" t="str">
        <f t="shared" si="15"/>
        <v>v</v>
      </c>
      <c r="C656" t="s">
        <v>5260</v>
      </c>
      <c r="D656" t="s">
        <v>5264</v>
      </c>
      <c r="E656">
        <v>2477</v>
      </c>
      <c r="F656" t="s">
        <v>5259</v>
      </c>
      <c r="G656">
        <v>2018</v>
      </c>
      <c r="H656" t="s">
        <v>3764</v>
      </c>
      <c r="I656">
        <v>4</v>
      </c>
      <c r="J656">
        <v>2</v>
      </c>
      <c r="K656" s="2" t="s">
        <v>5261</v>
      </c>
      <c r="N656">
        <v>3</v>
      </c>
      <c r="O656" t="s">
        <v>5262</v>
      </c>
      <c r="P656" t="s">
        <v>5263</v>
      </c>
      <c r="Q656" t="s">
        <v>5265</v>
      </c>
      <c r="R656" t="s">
        <v>31</v>
      </c>
      <c r="S656" t="s">
        <v>49</v>
      </c>
      <c r="T656" t="s">
        <v>185</v>
      </c>
      <c r="U656" t="s">
        <v>68</v>
      </c>
      <c r="V656" t="s">
        <v>5266</v>
      </c>
    </row>
    <row r="657" spans="1:22" x14ac:dyDescent="0.3">
      <c r="A657" t="s">
        <v>5631</v>
      </c>
      <c r="B657" t="str">
        <f t="shared" si="15"/>
        <v>v</v>
      </c>
      <c r="C657" t="s">
        <v>5280</v>
      </c>
      <c r="D657" t="s">
        <v>5284</v>
      </c>
      <c r="E657">
        <v>8033</v>
      </c>
      <c r="F657" t="s">
        <v>5279</v>
      </c>
      <c r="G657">
        <v>2019</v>
      </c>
      <c r="H657" t="s">
        <v>5281</v>
      </c>
      <c r="I657">
        <v>14</v>
      </c>
      <c r="J657">
        <v>2</v>
      </c>
      <c r="L657">
        <v>33</v>
      </c>
      <c r="M657">
        <v>46</v>
      </c>
      <c r="O657" t="s">
        <v>5282</v>
      </c>
      <c r="P657" t="s">
        <v>5283</v>
      </c>
      <c r="Q657" t="s">
        <v>5285</v>
      </c>
      <c r="R657" t="s">
        <v>31</v>
      </c>
      <c r="S657" t="s">
        <v>49</v>
      </c>
      <c r="U657" t="s">
        <v>68</v>
      </c>
      <c r="V657" t="s">
        <v>5286</v>
      </c>
    </row>
    <row r="658" spans="1:22" x14ac:dyDescent="0.3">
      <c r="A658" t="s">
        <v>5630</v>
      </c>
      <c r="B658" t="str">
        <f t="shared" si="15"/>
        <v>v</v>
      </c>
      <c r="C658" t="s">
        <v>5288</v>
      </c>
      <c r="D658" t="s">
        <v>5291</v>
      </c>
      <c r="E658">
        <v>7485</v>
      </c>
      <c r="F658" t="s">
        <v>5287</v>
      </c>
      <c r="G658">
        <v>2019</v>
      </c>
      <c r="H658" t="s">
        <v>4370</v>
      </c>
      <c r="I658">
        <v>30</v>
      </c>
      <c r="J658" s="1">
        <v>44116</v>
      </c>
      <c r="L658">
        <v>842</v>
      </c>
      <c r="M658">
        <v>853</v>
      </c>
      <c r="O658" t="s">
        <v>5289</v>
      </c>
      <c r="P658" t="s">
        <v>5290</v>
      </c>
      <c r="Q658" t="s">
        <v>5292</v>
      </c>
      <c r="R658" t="s">
        <v>31</v>
      </c>
      <c r="S658" t="s">
        <v>49</v>
      </c>
      <c r="U658" t="s">
        <v>33</v>
      </c>
      <c r="V658" t="s">
        <v>5293</v>
      </c>
    </row>
    <row r="659" spans="1:22" x14ac:dyDescent="0.3">
      <c r="A659" t="s">
        <v>5629</v>
      </c>
      <c r="B659" t="str">
        <f t="shared" si="15"/>
        <v>v</v>
      </c>
      <c r="C659" t="s">
        <v>5295</v>
      </c>
      <c r="D659" t="s">
        <v>5298</v>
      </c>
      <c r="E659">
        <v>7247</v>
      </c>
      <c r="F659" t="s">
        <v>5294</v>
      </c>
      <c r="G659">
        <v>2019</v>
      </c>
      <c r="H659" t="s">
        <v>4370</v>
      </c>
      <c r="O659" t="s">
        <v>5296</v>
      </c>
      <c r="P659" t="s">
        <v>5297</v>
      </c>
      <c r="Q659" t="s">
        <v>5299</v>
      </c>
      <c r="R659" t="s">
        <v>31</v>
      </c>
      <c r="S659" t="s">
        <v>49</v>
      </c>
      <c r="U659" t="s">
        <v>33</v>
      </c>
      <c r="V659" t="s">
        <v>5300</v>
      </c>
    </row>
    <row r="660" spans="1:22" x14ac:dyDescent="0.3">
      <c r="A660" t="s">
        <v>3317</v>
      </c>
      <c r="B660" t="str">
        <f t="shared" si="15"/>
        <v>v</v>
      </c>
      <c r="C660" t="s">
        <v>5302</v>
      </c>
      <c r="D660" t="s">
        <v>5306</v>
      </c>
      <c r="E660">
        <v>7435</v>
      </c>
      <c r="F660" t="s">
        <v>5301</v>
      </c>
      <c r="G660">
        <v>2019</v>
      </c>
      <c r="H660" t="s">
        <v>5303</v>
      </c>
      <c r="I660">
        <v>39</v>
      </c>
      <c r="J660">
        <v>5</v>
      </c>
      <c r="L660">
        <v>364</v>
      </c>
      <c r="M660">
        <v>368</v>
      </c>
      <c r="O660" t="s">
        <v>5304</v>
      </c>
      <c r="P660" t="s">
        <v>5305</v>
      </c>
      <c r="Q660" t="s">
        <v>5307</v>
      </c>
      <c r="R660" t="s">
        <v>31</v>
      </c>
      <c r="S660" t="s">
        <v>49</v>
      </c>
      <c r="U660" t="s">
        <v>33</v>
      </c>
      <c r="V660" t="s">
        <v>5308</v>
      </c>
    </row>
    <row r="661" spans="1:22" x14ac:dyDescent="0.3">
      <c r="A661" t="s">
        <v>5628</v>
      </c>
      <c r="B661" t="str">
        <f t="shared" si="15"/>
        <v>v</v>
      </c>
      <c r="C661" t="s">
        <v>5310</v>
      </c>
      <c r="D661" t="s">
        <v>5314</v>
      </c>
      <c r="E661">
        <v>8408</v>
      </c>
      <c r="F661" t="s">
        <v>5309</v>
      </c>
      <c r="G661">
        <v>2019</v>
      </c>
      <c r="H661" t="s">
        <v>5311</v>
      </c>
      <c r="I661">
        <v>24</v>
      </c>
      <c r="J661">
        <v>1</v>
      </c>
      <c r="L661">
        <v>59</v>
      </c>
      <c r="M661">
        <v>74</v>
      </c>
      <c r="O661" t="s">
        <v>5312</v>
      </c>
      <c r="P661" t="s">
        <v>5313</v>
      </c>
      <c r="Q661" t="s">
        <v>5315</v>
      </c>
      <c r="R661" t="s">
        <v>31</v>
      </c>
      <c r="S661" t="s">
        <v>49</v>
      </c>
      <c r="U661" t="s">
        <v>68</v>
      </c>
      <c r="V661" t="s">
        <v>5316</v>
      </c>
    </row>
    <row r="662" spans="1:22" x14ac:dyDescent="0.3">
      <c r="A662" t="s">
        <v>5614</v>
      </c>
      <c r="B662" t="str">
        <f t="shared" si="15"/>
        <v>v</v>
      </c>
      <c r="C662" t="s">
        <v>5330</v>
      </c>
      <c r="D662" t="s">
        <v>5333</v>
      </c>
      <c r="E662">
        <v>7127</v>
      </c>
      <c r="F662" t="s">
        <v>5329</v>
      </c>
      <c r="G662">
        <v>2019</v>
      </c>
      <c r="H662" t="s">
        <v>543</v>
      </c>
      <c r="I662">
        <v>24</v>
      </c>
      <c r="J662">
        <v>1</v>
      </c>
      <c r="L662">
        <v>21</v>
      </c>
      <c r="M662">
        <v>39</v>
      </c>
      <c r="O662" t="s">
        <v>5331</v>
      </c>
      <c r="P662" t="s">
        <v>5332</v>
      </c>
      <c r="Q662" t="s">
        <v>5334</v>
      </c>
      <c r="R662" t="s">
        <v>31</v>
      </c>
      <c r="S662" t="s">
        <v>49</v>
      </c>
      <c r="U662" t="s">
        <v>33</v>
      </c>
      <c r="V662" t="s">
        <v>5335</v>
      </c>
    </row>
    <row r="663" spans="1:22" x14ac:dyDescent="0.3">
      <c r="A663" t="s">
        <v>5617</v>
      </c>
      <c r="B663" t="str">
        <f t="shared" si="15"/>
        <v>v</v>
      </c>
      <c r="C663" t="s">
        <v>5351</v>
      </c>
      <c r="D663" t="s">
        <v>5354</v>
      </c>
      <c r="E663">
        <v>8353</v>
      </c>
      <c r="F663" t="s">
        <v>5350</v>
      </c>
      <c r="G663">
        <v>2019</v>
      </c>
      <c r="H663" t="s">
        <v>4109</v>
      </c>
      <c r="L663">
        <v>823</v>
      </c>
      <c r="M663">
        <v>839</v>
      </c>
      <c r="O663" t="s">
        <v>5352</v>
      </c>
      <c r="P663" t="s">
        <v>5353</v>
      </c>
      <c r="Q663" t="s">
        <v>5355</v>
      </c>
      <c r="R663" t="s">
        <v>31</v>
      </c>
      <c r="S663" t="s">
        <v>123</v>
      </c>
      <c r="U663" t="s">
        <v>68</v>
      </c>
      <c r="V663" t="s">
        <v>5356</v>
      </c>
    </row>
    <row r="664" spans="1:22" x14ac:dyDescent="0.3">
      <c r="A664" t="s">
        <v>3317</v>
      </c>
      <c r="B664" t="str">
        <f t="shared" si="15"/>
        <v>v</v>
      </c>
      <c r="C664" t="s">
        <v>5364</v>
      </c>
      <c r="D664" t="s">
        <v>5367</v>
      </c>
      <c r="E664">
        <v>7591</v>
      </c>
      <c r="F664" t="s">
        <v>5363</v>
      </c>
      <c r="G664">
        <v>2019</v>
      </c>
      <c r="H664" t="s">
        <v>5365</v>
      </c>
      <c r="I664">
        <v>24</v>
      </c>
      <c r="J664">
        <v>4</v>
      </c>
      <c r="P664" t="s">
        <v>5366</v>
      </c>
      <c r="R664" t="s">
        <v>31</v>
      </c>
      <c r="S664" t="s">
        <v>5368</v>
      </c>
      <c r="U664" t="s">
        <v>68</v>
      </c>
      <c r="V664" t="s">
        <v>5369</v>
      </c>
    </row>
    <row r="665" spans="1:22" x14ac:dyDescent="0.3">
      <c r="A665" t="s">
        <v>3347</v>
      </c>
      <c r="B665" t="str">
        <f t="shared" si="15"/>
        <v>v</v>
      </c>
      <c r="C665" t="s">
        <v>5382</v>
      </c>
      <c r="D665" t="s">
        <v>5385</v>
      </c>
      <c r="E665">
        <v>7215</v>
      </c>
      <c r="F665" t="s">
        <v>5381</v>
      </c>
      <c r="G665">
        <v>2019</v>
      </c>
      <c r="H665" t="s">
        <v>3618</v>
      </c>
      <c r="I665">
        <v>988</v>
      </c>
      <c r="L665">
        <v>248</v>
      </c>
      <c r="M665">
        <v>258</v>
      </c>
      <c r="O665" t="s">
        <v>5383</v>
      </c>
      <c r="P665" t="s">
        <v>5384</v>
      </c>
      <c r="Q665" t="s">
        <v>5386</v>
      </c>
      <c r="R665" t="s">
        <v>31</v>
      </c>
      <c r="S665" t="s">
        <v>32</v>
      </c>
      <c r="U665" t="s">
        <v>33</v>
      </c>
      <c r="V665" t="s">
        <v>5387</v>
      </c>
    </row>
    <row r="666" spans="1:22" x14ac:dyDescent="0.3">
      <c r="A666" t="s">
        <v>5614</v>
      </c>
      <c r="B666" t="str">
        <f t="shared" si="15"/>
        <v>v</v>
      </c>
      <c r="C666" t="s">
        <v>5402</v>
      </c>
      <c r="D666" t="s">
        <v>5406</v>
      </c>
      <c r="E666">
        <v>8264</v>
      </c>
      <c r="F666" t="s">
        <v>812</v>
      </c>
      <c r="G666">
        <v>2019</v>
      </c>
      <c r="H666" t="s">
        <v>5403</v>
      </c>
      <c r="I666">
        <v>20</v>
      </c>
      <c r="J666">
        <v>6</v>
      </c>
      <c r="L666">
        <v>702</v>
      </c>
      <c r="M666">
        <v>734</v>
      </c>
      <c r="O666" t="s">
        <v>5404</v>
      </c>
      <c r="P666" t="s">
        <v>5405</v>
      </c>
      <c r="Q666" t="s">
        <v>5407</v>
      </c>
      <c r="R666" t="s">
        <v>31</v>
      </c>
      <c r="S666" t="s">
        <v>49</v>
      </c>
      <c r="U666" t="s">
        <v>68</v>
      </c>
      <c r="V666" t="s">
        <v>5408</v>
      </c>
    </row>
    <row r="667" spans="1:22" x14ac:dyDescent="0.3">
      <c r="A667" t="s">
        <v>5627</v>
      </c>
      <c r="B667" t="str">
        <f t="shared" si="15"/>
        <v>v</v>
      </c>
      <c r="C667" t="s">
        <v>5410</v>
      </c>
      <c r="D667" t="s">
        <v>5413</v>
      </c>
      <c r="E667">
        <v>7061</v>
      </c>
      <c r="F667" t="s">
        <v>5409</v>
      </c>
      <c r="G667">
        <v>2019</v>
      </c>
      <c r="H667" t="s">
        <v>543</v>
      </c>
      <c r="I667">
        <v>24</v>
      </c>
      <c r="J667">
        <v>2</v>
      </c>
      <c r="L667">
        <v>163</v>
      </c>
      <c r="M667">
        <v>182</v>
      </c>
      <c r="O667" t="s">
        <v>5411</v>
      </c>
      <c r="P667" t="s">
        <v>5412</v>
      </c>
      <c r="Q667" t="s">
        <v>5414</v>
      </c>
      <c r="R667" t="s">
        <v>31</v>
      </c>
      <c r="S667" t="s">
        <v>49</v>
      </c>
      <c r="U667" t="s">
        <v>33</v>
      </c>
      <c r="V667" t="s">
        <v>5415</v>
      </c>
    </row>
    <row r="668" spans="1:22" x14ac:dyDescent="0.3">
      <c r="A668" t="s">
        <v>3317</v>
      </c>
      <c r="B668" t="str">
        <f t="shared" si="15"/>
        <v>v</v>
      </c>
      <c r="C668" t="s">
        <v>5417</v>
      </c>
      <c r="D668" t="s">
        <v>5420</v>
      </c>
      <c r="E668">
        <v>24</v>
      </c>
      <c r="F668" t="s">
        <v>5416</v>
      </c>
      <c r="G668">
        <v>2017</v>
      </c>
      <c r="H668" t="s">
        <v>5418</v>
      </c>
      <c r="I668">
        <v>60</v>
      </c>
      <c r="J668">
        <v>4</v>
      </c>
      <c r="L668">
        <v>476</v>
      </c>
      <c r="M668">
        <v>497</v>
      </c>
      <c r="N668">
        <v>4</v>
      </c>
      <c r="O668" t="s">
        <v>5419</v>
      </c>
      <c r="R668" t="s">
        <v>31</v>
      </c>
      <c r="S668" t="s">
        <v>49</v>
      </c>
      <c r="T668" t="s">
        <v>130</v>
      </c>
      <c r="U668" t="s">
        <v>33</v>
      </c>
      <c r="V668" t="s">
        <v>5421</v>
      </c>
    </row>
    <row r="669" spans="1:22" x14ac:dyDescent="0.3">
      <c r="A669" t="s">
        <v>3347</v>
      </c>
      <c r="B669" t="str">
        <f t="shared" si="15"/>
        <v>v</v>
      </c>
      <c r="C669" t="s">
        <v>5423</v>
      </c>
      <c r="D669" t="s">
        <v>5427</v>
      </c>
      <c r="E669">
        <v>7963</v>
      </c>
      <c r="F669" t="s">
        <v>5422</v>
      </c>
      <c r="G669">
        <v>2019</v>
      </c>
      <c r="H669" t="s">
        <v>5424</v>
      </c>
      <c r="I669">
        <v>28</v>
      </c>
      <c r="J669" s="1">
        <v>43894</v>
      </c>
      <c r="L669">
        <v>749</v>
      </c>
      <c r="M669">
        <v>789</v>
      </c>
      <c r="O669" t="s">
        <v>5425</v>
      </c>
      <c r="P669" t="s">
        <v>5426</v>
      </c>
      <c r="Q669" t="s">
        <v>5428</v>
      </c>
      <c r="R669" t="s">
        <v>31</v>
      </c>
      <c r="S669" t="s">
        <v>5368</v>
      </c>
      <c r="U669" t="s">
        <v>68</v>
      </c>
      <c r="V669" t="s">
        <v>5429</v>
      </c>
    </row>
    <row r="670" spans="1:22" x14ac:dyDescent="0.3">
      <c r="A670" t="s">
        <v>5617</v>
      </c>
      <c r="B670" t="str">
        <f t="shared" si="15"/>
        <v>v</v>
      </c>
      <c r="C670" t="s">
        <v>5430</v>
      </c>
      <c r="D670" t="s">
        <v>5434</v>
      </c>
      <c r="E670">
        <v>7489</v>
      </c>
      <c r="F670" t="s">
        <v>1134</v>
      </c>
      <c r="G670">
        <v>2019</v>
      </c>
      <c r="H670" t="s">
        <v>5431</v>
      </c>
      <c r="K670">
        <v>8942309</v>
      </c>
      <c r="O670" t="s">
        <v>5432</v>
      </c>
      <c r="P670" t="s">
        <v>5433</v>
      </c>
      <c r="Q670" t="s">
        <v>5435</v>
      </c>
      <c r="R670" t="s">
        <v>31</v>
      </c>
      <c r="S670" t="s">
        <v>32</v>
      </c>
      <c r="U670" t="s">
        <v>33</v>
      </c>
      <c r="V670" t="s">
        <v>5436</v>
      </c>
    </row>
    <row r="671" spans="1:22" x14ac:dyDescent="0.3">
      <c r="A671" t="s">
        <v>5626</v>
      </c>
      <c r="B671" t="str">
        <f t="shared" si="15"/>
        <v>v</v>
      </c>
      <c r="C671" t="s">
        <v>5438</v>
      </c>
      <c r="D671" t="s">
        <v>5440</v>
      </c>
      <c r="E671">
        <v>825</v>
      </c>
      <c r="F671" t="s">
        <v>5437</v>
      </c>
      <c r="G671">
        <v>2015</v>
      </c>
      <c r="H671" t="s">
        <v>3618</v>
      </c>
      <c r="I671">
        <v>540</v>
      </c>
      <c r="L671">
        <v>372</v>
      </c>
      <c r="M671">
        <v>380</v>
      </c>
      <c r="N671">
        <v>4</v>
      </c>
      <c r="O671" t="s">
        <v>5439</v>
      </c>
      <c r="P671" t="s">
        <v>4081</v>
      </c>
      <c r="Q671" t="s">
        <v>5441</v>
      </c>
      <c r="R671" t="s">
        <v>31</v>
      </c>
      <c r="S671" t="s">
        <v>32</v>
      </c>
      <c r="U671" t="s">
        <v>33</v>
      </c>
      <c r="V671" t="s">
        <v>5442</v>
      </c>
    </row>
    <row r="672" spans="1:22" x14ac:dyDescent="0.3">
      <c r="A672" t="s">
        <v>5617</v>
      </c>
      <c r="B672" t="str">
        <f t="shared" si="15"/>
        <v>v</v>
      </c>
      <c r="C672" t="s">
        <v>5444</v>
      </c>
      <c r="D672" t="s">
        <v>5447</v>
      </c>
      <c r="E672">
        <v>7912</v>
      </c>
      <c r="F672" t="s">
        <v>5443</v>
      </c>
      <c r="G672">
        <v>2019</v>
      </c>
      <c r="H672" t="s">
        <v>4458</v>
      </c>
      <c r="I672">
        <v>36</v>
      </c>
      <c r="J672">
        <v>3</v>
      </c>
      <c r="L672">
        <v>412</v>
      </c>
      <c r="M672">
        <v>426</v>
      </c>
      <c r="O672" t="s">
        <v>5445</v>
      </c>
      <c r="P672" t="s">
        <v>5446</v>
      </c>
      <c r="Q672" t="s">
        <v>5448</v>
      </c>
      <c r="R672" t="s">
        <v>31</v>
      </c>
      <c r="S672" t="s">
        <v>49</v>
      </c>
      <c r="U672" t="s">
        <v>68</v>
      </c>
      <c r="V672" t="s">
        <v>5449</v>
      </c>
    </row>
    <row r="673" spans="1:22" x14ac:dyDescent="0.3">
      <c r="A673" t="s">
        <v>5625</v>
      </c>
      <c r="B673" t="str">
        <f t="shared" si="15"/>
        <v>v</v>
      </c>
      <c r="C673" t="s">
        <v>5456</v>
      </c>
      <c r="D673" t="s">
        <v>5459</v>
      </c>
      <c r="E673">
        <v>7212</v>
      </c>
      <c r="F673" t="s">
        <v>5455</v>
      </c>
      <c r="G673">
        <v>2019</v>
      </c>
      <c r="H673" t="s">
        <v>3175</v>
      </c>
      <c r="O673" t="s">
        <v>5457</v>
      </c>
      <c r="P673" t="s">
        <v>5458</v>
      </c>
      <c r="Q673" t="s">
        <v>5460</v>
      </c>
      <c r="R673" t="s">
        <v>31</v>
      </c>
      <c r="S673" t="s">
        <v>49</v>
      </c>
      <c r="U673" t="s">
        <v>33</v>
      </c>
      <c r="V673" t="s">
        <v>5461</v>
      </c>
    </row>
    <row r="674" spans="1:22" x14ac:dyDescent="0.3">
      <c r="A674" t="s">
        <v>3270</v>
      </c>
      <c r="B674" t="str">
        <f t="shared" si="15"/>
        <v>v</v>
      </c>
      <c r="C674" t="s">
        <v>5469</v>
      </c>
      <c r="D674" t="s">
        <v>5471</v>
      </c>
      <c r="E674">
        <v>230</v>
      </c>
      <c r="F674" t="s">
        <v>5468</v>
      </c>
      <c r="G674">
        <v>2017</v>
      </c>
      <c r="H674" t="s">
        <v>3599</v>
      </c>
      <c r="I674">
        <v>1963</v>
      </c>
      <c r="P674" t="s">
        <v>5470</v>
      </c>
      <c r="Q674" t="s">
        <v>5472</v>
      </c>
      <c r="R674" t="s">
        <v>31</v>
      </c>
      <c r="S674" t="s">
        <v>32</v>
      </c>
      <c r="U674" t="s">
        <v>33</v>
      </c>
      <c r="V674" t="s">
        <v>5473</v>
      </c>
    </row>
    <row r="675" spans="1:22" x14ac:dyDescent="0.3">
      <c r="A675" t="s">
        <v>5623</v>
      </c>
      <c r="B675" t="str">
        <f t="shared" si="15"/>
        <v>v</v>
      </c>
      <c r="C675" t="s">
        <v>5508</v>
      </c>
      <c r="D675" t="s">
        <v>5512</v>
      </c>
      <c r="E675">
        <v>7309</v>
      </c>
      <c r="F675" t="s">
        <v>5507</v>
      </c>
      <c r="G675">
        <v>2019</v>
      </c>
      <c r="H675" t="s">
        <v>5509</v>
      </c>
      <c r="K675">
        <v>8656937</v>
      </c>
      <c r="O675" t="s">
        <v>5510</v>
      </c>
      <c r="P675" t="s">
        <v>5511</v>
      </c>
      <c r="Q675" t="s">
        <v>5513</v>
      </c>
      <c r="R675" t="s">
        <v>31</v>
      </c>
      <c r="S675" t="s">
        <v>32</v>
      </c>
      <c r="U675" t="s">
        <v>33</v>
      </c>
      <c r="V675" t="s">
        <v>5514</v>
      </c>
    </row>
    <row r="676" spans="1:22" x14ac:dyDescent="0.3">
      <c r="A676" t="s">
        <v>5624</v>
      </c>
      <c r="B676" t="str">
        <f t="shared" si="15"/>
        <v>v</v>
      </c>
      <c r="C676" t="s">
        <v>5516</v>
      </c>
      <c r="D676" t="s">
        <v>5519</v>
      </c>
      <c r="E676">
        <v>7313</v>
      </c>
      <c r="F676" t="s">
        <v>5515</v>
      </c>
      <c r="G676">
        <v>2019</v>
      </c>
      <c r="H676" t="s">
        <v>4480</v>
      </c>
      <c r="I676">
        <v>62</v>
      </c>
      <c r="J676">
        <v>3</v>
      </c>
      <c r="L676">
        <v>46</v>
      </c>
      <c r="M676">
        <v>53</v>
      </c>
      <c r="O676" t="s">
        <v>5517</v>
      </c>
      <c r="P676" t="s">
        <v>5518</v>
      </c>
      <c r="R676" t="s">
        <v>31</v>
      </c>
      <c r="S676" t="s">
        <v>49</v>
      </c>
      <c r="T676" t="s">
        <v>130</v>
      </c>
      <c r="U676" t="s">
        <v>33</v>
      </c>
      <c r="V676" t="s">
        <v>5520</v>
      </c>
    </row>
    <row r="677" spans="1:22" x14ac:dyDescent="0.3">
      <c r="A677" t="s">
        <v>5623</v>
      </c>
      <c r="B677" t="str">
        <f t="shared" si="15"/>
        <v>v</v>
      </c>
      <c r="C677" t="s">
        <v>5522</v>
      </c>
      <c r="D677" t="s">
        <v>5525</v>
      </c>
      <c r="E677">
        <v>8317</v>
      </c>
      <c r="F677" t="s">
        <v>5521</v>
      </c>
      <c r="G677">
        <v>2019</v>
      </c>
      <c r="H677" t="s">
        <v>5209</v>
      </c>
      <c r="L677">
        <v>648</v>
      </c>
      <c r="M677">
        <v>658</v>
      </c>
      <c r="O677" t="s">
        <v>5523</v>
      </c>
      <c r="P677" t="s">
        <v>5524</v>
      </c>
      <c r="Q677" t="s">
        <v>5526</v>
      </c>
      <c r="R677" t="s">
        <v>31</v>
      </c>
      <c r="S677" t="s">
        <v>123</v>
      </c>
      <c r="U677" t="s">
        <v>68</v>
      </c>
      <c r="V677" t="s">
        <v>5527</v>
      </c>
    </row>
    <row r="678" spans="1:22" x14ac:dyDescent="0.3">
      <c r="A678" t="s">
        <v>5643</v>
      </c>
      <c r="B678" t="str">
        <f t="shared" si="15"/>
        <v>v</v>
      </c>
      <c r="C678" t="s">
        <v>4910</v>
      </c>
      <c r="D678" t="s">
        <v>4913</v>
      </c>
      <c r="E678">
        <v>7110</v>
      </c>
      <c r="F678" t="s">
        <v>4909</v>
      </c>
      <c r="G678">
        <v>2019</v>
      </c>
      <c r="H678" t="s">
        <v>4911</v>
      </c>
      <c r="L678">
        <v>125</v>
      </c>
      <c r="M678">
        <v>131</v>
      </c>
      <c r="P678" t="s">
        <v>4912</v>
      </c>
      <c r="Q678" t="s">
        <v>4914</v>
      </c>
      <c r="R678" t="s">
        <v>31</v>
      </c>
      <c r="S678" t="s">
        <v>32</v>
      </c>
      <c r="U678" t="s">
        <v>33</v>
      </c>
      <c r="V678" t="s">
        <v>4915</v>
      </c>
    </row>
    <row r="679" spans="1:22" x14ac:dyDescent="0.3">
      <c r="A679" t="s">
        <v>5642</v>
      </c>
      <c r="B679" t="str">
        <f t="shared" si="15"/>
        <v>v</v>
      </c>
      <c r="C679" t="s">
        <v>4930</v>
      </c>
      <c r="D679" t="s">
        <v>4933</v>
      </c>
      <c r="E679">
        <v>7409</v>
      </c>
      <c r="F679" t="s">
        <v>4929</v>
      </c>
      <c r="G679">
        <v>2019</v>
      </c>
      <c r="H679" t="s">
        <v>25</v>
      </c>
      <c r="L679">
        <v>378</v>
      </c>
      <c r="M679">
        <v>388</v>
      </c>
      <c r="O679" t="s">
        <v>4931</v>
      </c>
      <c r="P679" t="s">
        <v>4932</v>
      </c>
      <c r="Q679" t="s">
        <v>4934</v>
      </c>
      <c r="R679" t="s">
        <v>31</v>
      </c>
      <c r="S679" t="s">
        <v>32</v>
      </c>
      <c r="U679" t="s">
        <v>33</v>
      </c>
      <c r="V679" t="s">
        <v>4935</v>
      </c>
    </row>
    <row r="680" spans="1:22" x14ac:dyDescent="0.3">
      <c r="A680" t="s">
        <v>5641</v>
      </c>
      <c r="B680" t="str">
        <f t="shared" si="15"/>
        <v>v</v>
      </c>
      <c r="C680" t="s">
        <v>4937</v>
      </c>
      <c r="D680" t="s">
        <v>4939</v>
      </c>
      <c r="E680">
        <v>1961</v>
      </c>
      <c r="F680" t="s">
        <v>4936</v>
      </c>
      <c r="G680">
        <v>2018</v>
      </c>
      <c r="H680" t="s">
        <v>3599</v>
      </c>
      <c r="I680">
        <v>2044</v>
      </c>
      <c r="P680" t="s">
        <v>4938</v>
      </c>
      <c r="Q680" t="s">
        <v>4940</v>
      </c>
      <c r="R680" t="s">
        <v>31</v>
      </c>
      <c r="S680" t="s">
        <v>32</v>
      </c>
      <c r="U680" t="s">
        <v>33</v>
      </c>
      <c r="V680" t="s">
        <v>4941</v>
      </c>
    </row>
    <row r="681" spans="1:22" x14ac:dyDescent="0.3">
      <c r="A681" t="s">
        <v>5640</v>
      </c>
      <c r="B681" t="str">
        <f t="shared" si="15"/>
        <v>v</v>
      </c>
      <c r="C681" t="s">
        <v>4956</v>
      </c>
      <c r="D681" t="s">
        <v>4958</v>
      </c>
      <c r="E681">
        <v>871</v>
      </c>
      <c r="F681" t="s">
        <v>4955</v>
      </c>
      <c r="G681">
        <v>2015</v>
      </c>
      <c r="H681" t="s">
        <v>3599</v>
      </c>
      <c r="I681">
        <v>1330</v>
      </c>
      <c r="L681">
        <v>263</v>
      </c>
      <c r="M681">
        <v>269</v>
      </c>
      <c r="P681" t="s">
        <v>4957</v>
      </c>
      <c r="Q681" t="s">
        <v>4959</v>
      </c>
      <c r="R681" t="s">
        <v>31</v>
      </c>
      <c r="S681" t="s">
        <v>32</v>
      </c>
      <c r="U681" t="s">
        <v>33</v>
      </c>
      <c r="V681" t="s">
        <v>4960</v>
      </c>
    </row>
    <row r="682" spans="1:22" x14ac:dyDescent="0.3">
      <c r="A682" t="s">
        <v>5633</v>
      </c>
      <c r="B682" t="str">
        <f t="shared" si="15"/>
        <v>v</v>
      </c>
      <c r="C682" t="s">
        <v>4970</v>
      </c>
      <c r="D682" t="s">
        <v>4972</v>
      </c>
      <c r="E682">
        <v>7164</v>
      </c>
      <c r="F682" t="s">
        <v>4969</v>
      </c>
      <c r="G682">
        <v>2019</v>
      </c>
      <c r="H682" t="s">
        <v>3599</v>
      </c>
      <c r="I682">
        <v>2412</v>
      </c>
      <c r="P682" t="s">
        <v>4971</v>
      </c>
      <c r="Q682" t="s">
        <v>4973</v>
      </c>
      <c r="R682" t="s">
        <v>31</v>
      </c>
      <c r="S682" t="s">
        <v>32</v>
      </c>
      <c r="U682" t="s">
        <v>33</v>
      </c>
      <c r="V682" t="s">
        <v>4974</v>
      </c>
    </row>
    <row r="683" spans="1:22" x14ac:dyDescent="0.3">
      <c r="A683" t="s">
        <v>5638</v>
      </c>
      <c r="B683" t="str">
        <f t="shared" si="15"/>
        <v>v</v>
      </c>
      <c r="C683" t="s">
        <v>5005</v>
      </c>
      <c r="D683" t="s">
        <v>5008</v>
      </c>
      <c r="E683">
        <v>7348</v>
      </c>
      <c r="F683" t="s">
        <v>5004</v>
      </c>
      <c r="G683">
        <v>2019</v>
      </c>
      <c r="H683" t="s">
        <v>1021</v>
      </c>
      <c r="I683">
        <v>46</v>
      </c>
      <c r="K683">
        <v>101396</v>
      </c>
      <c r="N683">
        <v>6</v>
      </c>
      <c r="O683" t="s">
        <v>5006</v>
      </c>
      <c r="P683" t="s">
        <v>5007</v>
      </c>
      <c r="Q683" t="s">
        <v>5009</v>
      </c>
      <c r="R683" t="s">
        <v>31</v>
      </c>
      <c r="S683" t="s">
        <v>49</v>
      </c>
      <c r="U683" t="s">
        <v>33</v>
      </c>
      <c r="V683" t="s">
        <v>5010</v>
      </c>
    </row>
    <row r="684" spans="1:22" x14ac:dyDescent="0.3">
      <c r="A684" t="s">
        <v>5639</v>
      </c>
      <c r="B684" t="str">
        <f t="shared" si="15"/>
        <v>v</v>
      </c>
      <c r="C684" t="s">
        <v>5019</v>
      </c>
      <c r="D684" t="s">
        <v>5023</v>
      </c>
      <c r="E684">
        <v>7459</v>
      </c>
      <c r="F684" t="s">
        <v>5018</v>
      </c>
      <c r="G684">
        <v>2019</v>
      </c>
      <c r="H684" t="s">
        <v>5020</v>
      </c>
      <c r="K684">
        <v>2</v>
      </c>
      <c r="O684" t="s">
        <v>5021</v>
      </c>
      <c r="P684" t="s">
        <v>5022</v>
      </c>
      <c r="Q684" t="s">
        <v>5024</v>
      </c>
      <c r="R684" t="s">
        <v>31</v>
      </c>
      <c r="S684" t="s">
        <v>32</v>
      </c>
      <c r="U684" t="s">
        <v>33</v>
      </c>
      <c r="V684" t="s">
        <v>5025</v>
      </c>
    </row>
    <row r="685" spans="1:22" x14ac:dyDescent="0.3">
      <c r="A685" t="s">
        <v>5638</v>
      </c>
      <c r="B685" t="str">
        <f t="shared" si="15"/>
        <v>v</v>
      </c>
      <c r="C685" t="s">
        <v>5039</v>
      </c>
      <c r="D685" t="s">
        <v>5042</v>
      </c>
      <c r="E685">
        <v>8176</v>
      </c>
      <c r="F685" t="s">
        <v>5038</v>
      </c>
      <c r="G685">
        <v>2019</v>
      </c>
      <c r="H685" t="s">
        <v>4721</v>
      </c>
      <c r="I685">
        <v>8</v>
      </c>
      <c r="J685">
        <v>2</v>
      </c>
      <c r="O685" t="s">
        <v>5040</v>
      </c>
      <c r="P685" t="s">
        <v>5041</v>
      </c>
      <c r="Q685" t="s">
        <v>5043</v>
      </c>
      <c r="R685" t="s">
        <v>31</v>
      </c>
      <c r="S685" t="s">
        <v>49</v>
      </c>
      <c r="U685" t="s">
        <v>68</v>
      </c>
      <c r="V685" t="s">
        <v>5044</v>
      </c>
    </row>
    <row r="686" spans="1:22" x14ac:dyDescent="0.3">
      <c r="A686" t="s">
        <v>5637</v>
      </c>
      <c r="B686" t="str">
        <f t="shared" ref="B686:B717" si="16">IF(A686&lt;&gt;"","v","")</f>
        <v>v</v>
      </c>
      <c r="C686" t="s">
        <v>5051</v>
      </c>
      <c r="D686" t="s">
        <v>5054</v>
      </c>
      <c r="E686">
        <v>7106</v>
      </c>
      <c r="F686" t="s">
        <v>5050</v>
      </c>
      <c r="G686">
        <v>2019</v>
      </c>
      <c r="H686" t="s">
        <v>4267</v>
      </c>
      <c r="I686">
        <v>6</v>
      </c>
      <c r="J686">
        <v>2</v>
      </c>
      <c r="O686" t="s">
        <v>5052</v>
      </c>
      <c r="P686" t="s">
        <v>5053</v>
      </c>
      <c r="Q686" t="s">
        <v>5055</v>
      </c>
      <c r="R686" t="s">
        <v>31</v>
      </c>
      <c r="S686" t="s">
        <v>49</v>
      </c>
      <c r="T686" t="s">
        <v>130</v>
      </c>
      <c r="U686" t="s">
        <v>33</v>
      </c>
      <c r="V686" t="s">
        <v>5056</v>
      </c>
    </row>
    <row r="687" spans="1:22" x14ac:dyDescent="0.3">
      <c r="A687" t="s">
        <v>5636</v>
      </c>
      <c r="B687" t="str">
        <f t="shared" si="16"/>
        <v>v</v>
      </c>
      <c r="C687" t="s">
        <v>5064</v>
      </c>
      <c r="D687" t="s">
        <v>5067</v>
      </c>
      <c r="E687">
        <v>628</v>
      </c>
      <c r="F687" t="s">
        <v>5063</v>
      </c>
      <c r="G687">
        <v>2016</v>
      </c>
      <c r="H687" t="s">
        <v>3618</v>
      </c>
      <c r="I687">
        <v>583</v>
      </c>
      <c r="L687">
        <v>293</v>
      </c>
      <c r="M687">
        <v>312</v>
      </c>
      <c r="N687">
        <v>2</v>
      </c>
      <c r="O687" t="s">
        <v>5065</v>
      </c>
      <c r="P687" t="s">
        <v>5066</v>
      </c>
      <c r="Q687" t="s">
        <v>5068</v>
      </c>
      <c r="R687" t="s">
        <v>31</v>
      </c>
      <c r="S687" t="s">
        <v>32</v>
      </c>
      <c r="U687" t="s">
        <v>33</v>
      </c>
      <c r="V687" t="s">
        <v>5069</v>
      </c>
    </row>
    <row r="688" spans="1:22" x14ac:dyDescent="0.3">
      <c r="A688" t="s">
        <v>5635</v>
      </c>
      <c r="B688" t="str">
        <f t="shared" si="16"/>
        <v>v</v>
      </c>
      <c r="C688" t="s">
        <v>5070</v>
      </c>
      <c r="D688" t="s">
        <v>5072</v>
      </c>
      <c r="E688">
        <v>7382</v>
      </c>
      <c r="F688" t="s">
        <v>42</v>
      </c>
      <c r="G688">
        <v>2019</v>
      </c>
      <c r="H688" t="s">
        <v>951</v>
      </c>
      <c r="I688">
        <v>21</v>
      </c>
      <c r="J688">
        <v>3</v>
      </c>
      <c r="L688">
        <v>321</v>
      </c>
      <c r="M688">
        <v>331</v>
      </c>
      <c r="O688" t="s">
        <v>5071</v>
      </c>
      <c r="P688" t="s">
        <v>46</v>
      </c>
      <c r="Q688" t="s">
        <v>5073</v>
      </c>
      <c r="R688" t="s">
        <v>31</v>
      </c>
      <c r="S688" t="s">
        <v>49</v>
      </c>
      <c r="U688" t="s">
        <v>33</v>
      </c>
      <c r="V688" t="s">
        <v>5074</v>
      </c>
    </row>
    <row r="689" spans="1:22" x14ac:dyDescent="0.3">
      <c r="A689" t="s">
        <v>3270</v>
      </c>
      <c r="B689" t="str">
        <f t="shared" si="16"/>
        <v>v</v>
      </c>
      <c r="C689" t="s">
        <v>5101</v>
      </c>
      <c r="D689" t="s">
        <v>5103</v>
      </c>
      <c r="E689">
        <v>7119</v>
      </c>
      <c r="F689" t="s">
        <v>5100</v>
      </c>
      <c r="G689">
        <v>2019</v>
      </c>
      <c r="H689" t="s">
        <v>3599</v>
      </c>
      <c r="I689">
        <v>2451</v>
      </c>
      <c r="P689" t="s">
        <v>5102</v>
      </c>
      <c r="Q689" t="s">
        <v>5104</v>
      </c>
      <c r="R689" t="s">
        <v>31</v>
      </c>
      <c r="S689" t="s">
        <v>32</v>
      </c>
      <c r="U689" t="s">
        <v>33</v>
      </c>
      <c r="V689" t="s">
        <v>5105</v>
      </c>
    </row>
    <row r="690" spans="1:22" x14ac:dyDescent="0.3">
      <c r="A690" t="s">
        <v>3257</v>
      </c>
      <c r="B690" t="str">
        <f t="shared" si="16"/>
        <v>v</v>
      </c>
      <c r="C690" t="s">
        <v>5107</v>
      </c>
      <c r="D690" t="s">
        <v>5111</v>
      </c>
      <c r="E690">
        <v>7548</v>
      </c>
      <c r="F690" t="s">
        <v>5106</v>
      </c>
      <c r="G690">
        <v>2019</v>
      </c>
      <c r="H690" t="s">
        <v>5108</v>
      </c>
      <c r="I690">
        <v>49</v>
      </c>
      <c r="L690">
        <v>377</v>
      </c>
      <c r="M690">
        <v>387</v>
      </c>
      <c r="N690">
        <v>1</v>
      </c>
      <c r="O690" t="s">
        <v>5109</v>
      </c>
      <c r="P690" t="s">
        <v>5110</v>
      </c>
      <c r="Q690" t="s">
        <v>5112</v>
      </c>
      <c r="R690" t="s">
        <v>31</v>
      </c>
      <c r="S690" t="s">
        <v>49</v>
      </c>
      <c r="U690" t="s">
        <v>33</v>
      </c>
      <c r="V690" t="s">
        <v>5113</v>
      </c>
    </row>
    <row r="691" spans="1:22" x14ac:dyDescent="0.3">
      <c r="A691" t="s">
        <v>5634</v>
      </c>
      <c r="B691" t="str">
        <f t="shared" si="16"/>
        <v>v</v>
      </c>
      <c r="C691" t="s">
        <v>5125</v>
      </c>
      <c r="D691" t="s">
        <v>5128</v>
      </c>
      <c r="E691">
        <v>7088</v>
      </c>
      <c r="F691" t="s">
        <v>5124</v>
      </c>
      <c r="G691">
        <v>2019</v>
      </c>
      <c r="H691" t="s">
        <v>141</v>
      </c>
      <c r="I691">
        <v>36</v>
      </c>
      <c r="J691">
        <v>1</v>
      </c>
      <c r="L691">
        <v>98</v>
      </c>
      <c r="M691">
        <v>111</v>
      </c>
      <c r="N691">
        <v>3</v>
      </c>
      <c r="O691" t="s">
        <v>5126</v>
      </c>
      <c r="P691" t="s">
        <v>5127</v>
      </c>
      <c r="Q691" t="s">
        <v>5129</v>
      </c>
      <c r="R691" t="s">
        <v>31</v>
      </c>
      <c r="S691" t="s">
        <v>49</v>
      </c>
      <c r="T691" t="s">
        <v>130</v>
      </c>
      <c r="U691" t="s">
        <v>33</v>
      </c>
      <c r="V691" t="s">
        <v>5130</v>
      </c>
    </row>
    <row r="692" spans="1:22" x14ac:dyDescent="0.3">
      <c r="A692" t="s">
        <v>5614</v>
      </c>
      <c r="B692" t="str">
        <f t="shared" si="16"/>
        <v>v</v>
      </c>
      <c r="C692" t="s">
        <v>5137</v>
      </c>
      <c r="D692" t="s">
        <v>5140</v>
      </c>
      <c r="E692">
        <v>7528</v>
      </c>
      <c r="F692" t="s">
        <v>5136</v>
      </c>
      <c r="G692">
        <v>2019</v>
      </c>
      <c r="H692" t="s">
        <v>3685</v>
      </c>
      <c r="L692">
        <v>150</v>
      </c>
      <c r="M692">
        <v>157</v>
      </c>
      <c r="O692" t="s">
        <v>5138</v>
      </c>
      <c r="P692" t="s">
        <v>5139</v>
      </c>
      <c r="Q692" t="s">
        <v>5141</v>
      </c>
      <c r="R692" t="s">
        <v>31</v>
      </c>
      <c r="S692" t="s">
        <v>32</v>
      </c>
      <c r="U692" t="s">
        <v>33</v>
      </c>
      <c r="V692" t="s">
        <v>5142</v>
      </c>
    </row>
    <row r="693" spans="1:22" x14ac:dyDescent="0.3">
      <c r="A693" t="s">
        <v>5633</v>
      </c>
      <c r="B693" t="str">
        <f t="shared" si="16"/>
        <v>v</v>
      </c>
      <c r="C693" t="s">
        <v>5156</v>
      </c>
      <c r="D693" t="s">
        <v>5159</v>
      </c>
      <c r="E693">
        <v>7410</v>
      </c>
      <c r="F693" t="s">
        <v>5155</v>
      </c>
      <c r="G693">
        <v>2019</v>
      </c>
      <c r="H693" t="s">
        <v>25</v>
      </c>
      <c r="L693">
        <v>297</v>
      </c>
      <c r="M693">
        <v>305</v>
      </c>
      <c r="O693" t="s">
        <v>5157</v>
      </c>
      <c r="P693" t="s">
        <v>5158</v>
      </c>
      <c r="Q693" t="s">
        <v>5160</v>
      </c>
      <c r="R693" t="s">
        <v>31</v>
      </c>
      <c r="S693" t="s">
        <v>32</v>
      </c>
      <c r="U693" t="s">
        <v>33</v>
      </c>
      <c r="V693" t="s">
        <v>5161</v>
      </c>
    </row>
    <row r="694" spans="1:22" x14ac:dyDescent="0.3">
      <c r="A694" t="s">
        <v>5632</v>
      </c>
      <c r="B694" t="str">
        <f t="shared" si="16"/>
        <v>v</v>
      </c>
      <c r="C694" t="s">
        <v>5163</v>
      </c>
      <c r="D694" t="s">
        <v>5166</v>
      </c>
      <c r="E694">
        <v>7167</v>
      </c>
      <c r="F694" t="s">
        <v>5162</v>
      </c>
      <c r="G694">
        <v>2019</v>
      </c>
      <c r="H694" t="s">
        <v>88</v>
      </c>
      <c r="I694">
        <v>566</v>
      </c>
      <c r="L694">
        <v>173</v>
      </c>
      <c r="M694">
        <v>179</v>
      </c>
      <c r="O694" t="s">
        <v>5164</v>
      </c>
      <c r="P694" t="s">
        <v>5165</v>
      </c>
      <c r="Q694" t="s">
        <v>5167</v>
      </c>
      <c r="R694" t="s">
        <v>31</v>
      </c>
      <c r="S694" t="s">
        <v>32</v>
      </c>
      <c r="U694" t="s">
        <v>33</v>
      </c>
      <c r="V694" t="s">
        <v>5168</v>
      </c>
    </row>
    <row r="695" spans="1:22" x14ac:dyDescent="0.3">
      <c r="A695" t="s">
        <v>5625</v>
      </c>
      <c r="B695" t="str">
        <f t="shared" si="16"/>
        <v>v</v>
      </c>
      <c r="C695" t="s">
        <v>5170</v>
      </c>
      <c r="D695" t="s">
        <v>5173</v>
      </c>
      <c r="E695">
        <v>7114</v>
      </c>
      <c r="F695" t="s">
        <v>5169</v>
      </c>
      <c r="G695">
        <v>2019</v>
      </c>
      <c r="H695" t="s">
        <v>25</v>
      </c>
      <c r="I695" t="s">
        <v>4189</v>
      </c>
      <c r="L695">
        <v>148</v>
      </c>
      <c r="M695">
        <v>155</v>
      </c>
      <c r="O695" t="s">
        <v>5171</v>
      </c>
      <c r="P695" t="s">
        <v>5172</v>
      </c>
      <c r="Q695" t="s">
        <v>5174</v>
      </c>
      <c r="R695" t="s">
        <v>31</v>
      </c>
      <c r="S695" t="s">
        <v>32</v>
      </c>
      <c r="U695" t="s">
        <v>33</v>
      </c>
      <c r="V695" t="s">
        <v>5175</v>
      </c>
    </row>
    <row r="696" spans="1:22" x14ac:dyDescent="0.3">
      <c r="A696" t="s">
        <v>3364</v>
      </c>
      <c r="B696" t="str">
        <f t="shared" si="16"/>
        <v>v</v>
      </c>
      <c r="C696" t="s">
        <v>5182</v>
      </c>
      <c r="D696" t="s">
        <v>5185</v>
      </c>
      <c r="E696">
        <v>7156</v>
      </c>
      <c r="F696" t="s">
        <v>5181</v>
      </c>
      <c r="G696">
        <v>2019</v>
      </c>
      <c r="H696" t="s">
        <v>3618</v>
      </c>
      <c r="I696">
        <v>947</v>
      </c>
      <c r="L696">
        <v>26</v>
      </c>
      <c r="M696">
        <v>37</v>
      </c>
      <c r="O696" t="s">
        <v>5183</v>
      </c>
      <c r="P696" t="s">
        <v>5184</v>
      </c>
      <c r="Q696" t="s">
        <v>5186</v>
      </c>
      <c r="R696" t="s">
        <v>31</v>
      </c>
      <c r="S696" t="s">
        <v>32</v>
      </c>
      <c r="U696" t="s">
        <v>33</v>
      </c>
      <c r="V696" t="s">
        <v>5187</v>
      </c>
    </row>
    <row r="697" spans="1:22" x14ac:dyDescent="0.3">
      <c r="A697" t="s">
        <v>3270</v>
      </c>
      <c r="B697" t="str">
        <f t="shared" si="16"/>
        <v>v</v>
      </c>
      <c r="C697" t="s">
        <v>5196</v>
      </c>
      <c r="D697" t="s">
        <v>5199</v>
      </c>
      <c r="E697">
        <v>8297</v>
      </c>
      <c r="F697" t="s">
        <v>5195</v>
      </c>
      <c r="G697">
        <v>2019</v>
      </c>
      <c r="H697" t="s">
        <v>5197</v>
      </c>
      <c r="L697">
        <v>642</v>
      </c>
      <c r="M697">
        <v>646</v>
      </c>
      <c r="P697" t="s">
        <v>5198</v>
      </c>
      <c r="R697" t="s">
        <v>31</v>
      </c>
      <c r="S697" t="s">
        <v>123</v>
      </c>
      <c r="U697" t="s">
        <v>68</v>
      </c>
      <c r="V697" t="s">
        <v>5200</v>
      </c>
    </row>
    <row r="698" spans="1:22" x14ac:dyDescent="0.3">
      <c r="A698" t="s">
        <v>3347</v>
      </c>
      <c r="B698" t="str">
        <f t="shared" si="16"/>
        <v>v</v>
      </c>
      <c r="C698" t="s">
        <v>5223</v>
      </c>
      <c r="D698" t="s">
        <v>5226</v>
      </c>
      <c r="E698">
        <v>7618</v>
      </c>
      <c r="F698" t="s">
        <v>5222</v>
      </c>
      <c r="G698">
        <v>2019</v>
      </c>
      <c r="H698" t="s">
        <v>4159</v>
      </c>
      <c r="I698">
        <v>49</v>
      </c>
      <c r="L698">
        <v>228</v>
      </c>
      <c r="M698">
        <v>241</v>
      </c>
      <c r="O698" t="s">
        <v>5224</v>
      </c>
      <c r="P698" t="s">
        <v>5225</v>
      </c>
      <c r="Q698" t="s">
        <v>5227</v>
      </c>
      <c r="R698" t="s">
        <v>31</v>
      </c>
      <c r="S698" t="s">
        <v>49</v>
      </c>
      <c r="U698" t="s">
        <v>68</v>
      </c>
      <c r="V698" t="s">
        <v>5228</v>
      </c>
    </row>
    <row r="699" spans="1:22" x14ac:dyDescent="0.3">
      <c r="A699" t="s">
        <v>3317</v>
      </c>
      <c r="B699" t="str">
        <f t="shared" si="16"/>
        <v>v</v>
      </c>
      <c r="C699" t="s">
        <v>4416</v>
      </c>
      <c r="D699" t="s">
        <v>4419</v>
      </c>
      <c r="E699">
        <v>1655</v>
      </c>
      <c r="F699" t="s">
        <v>4415</v>
      </c>
      <c r="G699">
        <v>2018</v>
      </c>
      <c r="H699" t="s">
        <v>4243</v>
      </c>
      <c r="I699">
        <v>84</v>
      </c>
      <c r="J699">
        <v>4</v>
      </c>
      <c r="L699">
        <v>692</v>
      </c>
      <c r="M699">
        <v>710</v>
      </c>
      <c r="O699" t="s">
        <v>4417</v>
      </c>
      <c r="P699" t="s">
        <v>4418</v>
      </c>
      <c r="Q699" t="s">
        <v>4420</v>
      </c>
      <c r="R699" t="s">
        <v>31</v>
      </c>
      <c r="S699" t="s">
        <v>49</v>
      </c>
      <c r="U699" t="s">
        <v>33</v>
      </c>
      <c r="V699" t="s">
        <v>4421</v>
      </c>
    </row>
    <row r="700" spans="1:22" x14ac:dyDescent="0.3">
      <c r="A700" t="s">
        <v>5653</v>
      </c>
      <c r="B700" t="str">
        <f t="shared" si="16"/>
        <v>v</v>
      </c>
      <c r="C700" t="s">
        <v>4445</v>
      </c>
      <c r="D700" t="s">
        <v>4448</v>
      </c>
      <c r="E700">
        <v>7140</v>
      </c>
      <c r="F700" t="s">
        <v>4444</v>
      </c>
      <c r="G700">
        <v>2019</v>
      </c>
      <c r="H700" t="s">
        <v>3618</v>
      </c>
      <c r="I700">
        <v>988</v>
      </c>
      <c r="L700">
        <v>274</v>
      </c>
      <c r="M700">
        <v>288</v>
      </c>
      <c r="N700">
        <v>1</v>
      </c>
      <c r="O700" t="s">
        <v>4446</v>
      </c>
      <c r="P700" t="s">
        <v>4447</v>
      </c>
      <c r="Q700" t="s">
        <v>4449</v>
      </c>
      <c r="R700" t="s">
        <v>31</v>
      </c>
      <c r="S700" t="s">
        <v>32</v>
      </c>
      <c r="U700" t="s">
        <v>33</v>
      </c>
      <c r="V700" t="s">
        <v>4450</v>
      </c>
    </row>
    <row r="701" spans="1:22" x14ac:dyDescent="0.3">
      <c r="A701" t="s">
        <v>5617</v>
      </c>
      <c r="B701" t="str">
        <f t="shared" si="16"/>
        <v>v</v>
      </c>
      <c r="C701" t="s">
        <v>4452</v>
      </c>
      <c r="D701" t="s">
        <v>4454</v>
      </c>
      <c r="E701">
        <v>7193</v>
      </c>
      <c r="F701" t="s">
        <v>4451</v>
      </c>
      <c r="G701">
        <v>2019</v>
      </c>
      <c r="H701" t="s">
        <v>3599</v>
      </c>
      <c r="I701">
        <v>2375</v>
      </c>
      <c r="L701">
        <v>37</v>
      </c>
      <c r="M701">
        <v>48</v>
      </c>
      <c r="P701" t="s">
        <v>4453</v>
      </c>
      <c r="R701" t="s">
        <v>31</v>
      </c>
      <c r="S701" t="s">
        <v>32</v>
      </c>
      <c r="U701" t="s">
        <v>33</v>
      </c>
      <c r="V701" t="s">
        <v>4455</v>
      </c>
    </row>
    <row r="702" spans="1:22" x14ac:dyDescent="0.3">
      <c r="A702" t="s">
        <v>5652</v>
      </c>
      <c r="B702" t="str">
        <f t="shared" si="16"/>
        <v>v</v>
      </c>
      <c r="C702" t="s">
        <v>4457</v>
      </c>
      <c r="D702" t="s">
        <v>4461</v>
      </c>
      <c r="E702">
        <v>8396</v>
      </c>
      <c r="F702" t="s">
        <v>4456</v>
      </c>
      <c r="G702">
        <v>2019</v>
      </c>
      <c r="H702" t="s">
        <v>4458</v>
      </c>
      <c r="I702">
        <v>36</v>
      </c>
      <c r="J702">
        <v>1</v>
      </c>
      <c r="L702">
        <v>88</v>
      </c>
      <c r="M702">
        <v>97</v>
      </c>
      <c r="O702" t="s">
        <v>4459</v>
      </c>
      <c r="P702" t="s">
        <v>4460</v>
      </c>
      <c r="Q702" t="s">
        <v>4462</v>
      </c>
      <c r="R702" t="s">
        <v>31</v>
      </c>
      <c r="S702" t="s">
        <v>49</v>
      </c>
      <c r="U702" t="s">
        <v>68</v>
      </c>
      <c r="V702" t="s">
        <v>4463</v>
      </c>
    </row>
    <row r="703" spans="1:22" x14ac:dyDescent="0.3">
      <c r="A703" t="s">
        <v>5651</v>
      </c>
      <c r="B703" t="str">
        <f t="shared" si="16"/>
        <v>v</v>
      </c>
      <c r="C703" t="s">
        <v>4499</v>
      </c>
      <c r="D703" t="s">
        <v>4502</v>
      </c>
      <c r="E703">
        <v>8352</v>
      </c>
      <c r="F703" t="s">
        <v>4498</v>
      </c>
      <c r="G703">
        <v>2019</v>
      </c>
      <c r="H703" t="s">
        <v>4109</v>
      </c>
      <c r="L703">
        <v>807</v>
      </c>
      <c r="M703">
        <v>810</v>
      </c>
      <c r="O703" t="s">
        <v>4500</v>
      </c>
      <c r="P703" t="s">
        <v>4501</v>
      </c>
      <c r="Q703" t="s">
        <v>4503</v>
      </c>
      <c r="R703" t="s">
        <v>31</v>
      </c>
      <c r="S703" t="s">
        <v>123</v>
      </c>
      <c r="U703" t="s">
        <v>68</v>
      </c>
      <c r="V703" t="s">
        <v>4504</v>
      </c>
    </row>
    <row r="704" spans="1:22" x14ac:dyDescent="0.3">
      <c r="A704" t="s">
        <v>5617</v>
      </c>
      <c r="B704" t="str">
        <f t="shared" si="16"/>
        <v>v</v>
      </c>
      <c r="C704" t="s">
        <v>4525</v>
      </c>
      <c r="D704" t="s">
        <v>4528</v>
      </c>
      <c r="E704">
        <v>7413</v>
      </c>
      <c r="F704" t="s">
        <v>4524</v>
      </c>
      <c r="G704">
        <v>2019</v>
      </c>
      <c r="H704" t="s">
        <v>25</v>
      </c>
      <c r="L704">
        <v>280</v>
      </c>
      <c r="M704">
        <v>286</v>
      </c>
      <c r="O704" t="s">
        <v>4526</v>
      </c>
      <c r="P704" t="s">
        <v>4527</v>
      </c>
      <c r="Q704" t="s">
        <v>4529</v>
      </c>
      <c r="R704" t="s">
        <v>31</v>
      </c>
      <c r="S704" t="s">
        <v>32</v>
      </c>
      <c r="U704" t="s">
        <v>33</v>
      </c>
      <c r="V704" t="s">
        <v>4530</v>
      </c>
    </row>
    <row r="705" spans="1:22" x14ac:dyDescent="0.3">
      <c r="A705" t="s">
        <v>5614</v>
      </c>
      <c r="B705" t="str">
        <f t="shared" si="16"/>
        <v>v</v>
      </c>
      <c r="C705" t="s">
        <v>4532</v>
      </c>
      <c r="D705" t="s">
        <v>4536</v>
      </c>
      <c r="E705">
        <v>5839</v>
      </c>
      <c r="F705" t="s">
        <v>4531</v>
      </c>
      <c r="G705">
        <v>2013</v>
      </c>
      <c r="H705" t="s">
        <v>4533</v>
      </c>
      <c r="I705">
        <v>36</v>
      </c>
      <c r="J705">
        <v>3</v>
      </c>
      <c r="K705" s="2"/>
      <c r="L705">
        <v>407</v>
      </c>
      <c r="M705">
        <v>435</v>
      </c>
      <c r="N705">
        <v>25</v>
      </c>
      <c r="O705" t="s">
        <v>4534</v>
      </c>
      <c r="P705" t="s">
        <v>4535</v>
      </c>
      <c r="Q705" t="s">
        <v>4537</v>
      </c>
      <c r="R705" t="s">
        <v>31</v>
      </c>
      <c r="S705" t="s">
        <v>49</v>
      </c>
      <c r="U705" t="s">
        <v>68</v>
      </c>
      <c r="V705" t="s">
        <v>4538</v>
      </c>
    </row>
    <row r="706" spans="1:22" x14ac:dyDescent="0.3">
      <c r="A706" t="s">
        <v>5637</v>
      </c>
      <c r="B706" t="str">
        <f t="shared" si="16"/>
        <v>v</v>
      </c>
      <c r="C706" t="s">
        <v>4540</v>
      </c>
      <c r="D706" t="s">
        <v>4543</v>
      </c>
      <c r="E706">
        <v>7326</v>
      </c>
      <c r="F706" t="s">
        <v>4539</v>
      </c>
      <c r="G706">
        <v>2019</v>
      </c>
      <c r="H706" t="s">
        <v>3750</v>
      </c>
      <c r="I706">
        <v>42</v>
      </c>
      <c r="J706">
        <v>2</v>
      </c>
      <c r="L706">
        <v>305</v>
      </c>
      <c r="M706">
        <v>328</v>
      </c>
      <c r="N706">
        <v>3</v>
      </c>
      <c r="O706" t="s">
        <v>4541</v>
      </c>
      <c r="P706" t="s">
        <v>4542</v>
      </c>
      <c r="Q706" t="s">
        <v>4544</v>
      </c>
      <c r="R706" t="s">
        <v>31</v>
      </c>
      <c r="S706" t="s">
        <v>49</v>
      </c>
      <c r="T706" t="s">
        <v>130</v>
      </c>
      <c r="U706" t="s">
        <v>33</v>
      </c>
      <c r="V706" t="s">
        <v>4545</v>
      </c>
    </row>
    <row r="707" spans="1:22" x14ac:dyDescent="0.3">
      <c r="A707" t="s">
        <v>5617</v>
      </c>
      <c r="B707" t="str">
        <f t="shared" si="16"/>
        <v>v</v>
      </c>
      <c r="C707" t="s">
        <v>4547</v>
      </c>
      <c r="D707" t="s">
        <v>4549</v>
      </c>
      <c r="E707">
        <v>1977</v>
      </c>
      <c r="F707" t="s">
        <v>4546</v>
      </c>
      <c r="G707">
        <v>2018</v>
      </c>
      <c r="H707" t="s">
        <v>3599</v>
      </c>
      <c r="I707">
        <v>2298</v>
      </c>
      <c r="P707" t="s">
        <v>4548</v>
      </c>
      <c r="R707" t="s">
        <v>31</v>
      </c>
      <c r="S707" t="s">
        <v>32</v>
      </c>
      <c r="U707" t="s">
        <v>33</v>
      </c>
      <c r="V707" t="s">
        <v>4550</v>
      </c>
    </row>
    <row r="708" spans="1:22" x14ac:dyDescent="0.3">
      <c r="A708" t="s">
        <v>5650</v>
      </c>
      <c r="B708" t="str">
        <f t="shared" si="16"/>
        <v>v</v>
      </c>
      <c r="C708" t="s">
        <v>4577</v>
      </c>
      <c r="D708" t="s">
        <v>4579</v>
      </c>
      <c r="E708">
        <v>7534</v>
      </c>
      <c r="F708" t="s">
        <v>4576</v>
      </c>
      <c r="G708">
        <v>2019</v>
      </c>
      <c r="H708" t="s">
        <v>4243</v>
      </c>
      <c r="I708">
        <v>85</v>
      </c>
      <c r="J708">
        <v>4</v>
      </c>
      <c r="L708">
        <v>645</v>
      </c>
      <c r="M708">
        <v>672</v>
      </c>
      <c r="N708">
        <v>8</v>
      </c>
      <c r="O708" t="s">
        <v>4578</v>
      </c>
      <c r="P708" t="s">
        <v>1268</v>
      </c>
      <c r="Q708" t="s">
        <v>4580</v>
      </c>
      <c r="R708" t="s">
        <v>31</v>
      </c>
      <c r="S708" t="s">
        <v>49</v>
      </c>
      <c r="T708" t="s">
        <v>130</v>
      </c>
      <c r="U708" t="s">
        <v>33</v>
      </c>
      <c r="V708" t="s">
        <v>4581</v>
      </c>
    </row>
    <row r="709" spans="1:22" x14ac:dyDescent="0.3">
      <c r="A709" t="s">
        <v>5649</v>
      </c>
      <c r="B709" t="str">
        <f t="shared" si="16"/>
        <v>v</v>
      </c>
      <c r="C709" t="s">
        <v>4588</v>
      </c>
      <c r="D709" t="s">
        <v>4591</v>
      </c>
      <c r="E709">
        <v>7705</v>
      </c>
      <c r="F709" t="s">
        <v>4587</v>
      </c>
      <c r="G709">
        <v>2019</v>
      </c>
      <c r="H709" t="s">
        <v>378</v>
      </c>
      <c r="I709">
        <v>10</v>
      </c>
      <c r="J709">
        <v>10</v>
      </c>
      <c r="O709" t="s">
        <v>4589</v>
      </c>
      <c r="P709" t="s">
        <v>4590</v>
      </c>
      <c r="Q709" t="s">
        <v>4592</v>
      </c>
      <c r="R709" t="s">
        <v>31</v>
      </c>
      <c r="S709" t="s">
        <v>49</v>
      </c>
      <c r="U709" t="s">
        <v>68</v>
      </c>
      <c r="V709" t="s">
        <v>4593</v>
      </c>
    </row>
    <row r="710" spans="1:22" x14ac:dyDescent="0.3">
      <c r="A710" t="s">
        <v>5614</v>
      </c>
      <c r="B710" t="str">
        <f t="shared" si="16"/>
        <v>v</v>
      </c>
      <c r="C710" t="s">
        <v>4600</v>
      </c>
      <c r="D710" t="s">
        <v>4604</v>
      </c>
      <c r="E710">
        <v>8003</v>
      </c>
      <c r="F710" t="s">
        <v>4599</v>
      </c>
      <c r="G710">
        <v>2019</v>
      </c>
      <c r="H710" t="s">
        <v>4601</v>
      </c>
      <c r="I710">
        <v>42</v>
      </c>
      <c r="J710">
        <v>3</v>
      </c>
      <c r="L710">
        <v>606</v>
      </c>
      <c r="M710">
        <v>631</v>
      </c>
      <c r="O710" t="s">
        <v>4602</v>
      </c>
      <c r="P710" t="s">
        <v>4603</v>
      </c>
      <c r="Q710" t="s">
        <v>4605</v>
      </c>
      <c r="R710" t="s">
        <v>31</v>
      </c>
      <c r="S710" t="s">
        <v>49</v>
      </c>
      <c r="U710" t="s">
        <v>68</v>
      </c>
      <c r="V710" t="s">
        <v>4606</v>
      </c>
    </row>
    <row r="711" spans="1:22" x14ac:dyDescent="0.3">
      <c r="A711" t="s">
        <v>5648</v>
      </c>
      <c r="B711" t="str">
        <f t="shared" si="16"/>
        <v>v</v>
      </c>
      <c r="C711" t="s">
        <v>4699</v>
      </c>
      <c r="D711" t="s">
        <v>4702</v>
      </c>
      <c r="E711">
        <v>8126</v>
      </c>
      <c r="F711" t="s">
        <v>4698</v>
      </c>
      <c r="G711">
        <v>2019</v>
      </c>
      <c r="H711" t="s">
        <v>4431</v>
      </c>
      <c r="I711">
        <v>22</v>
      </c>
      <c r="J711">
        <v>2</v>
      </c>
      <c r="L711">
        <v>517</v>
      </c>
      <c r="M711">
        <v>531</v>
      </c>
      <c r="O711" t="s">
        <v>4700</v>
      </c>
      <c r="P711" t="s">
        <v>4701</v>
      </c>
      <c r="Q711" t="s">
        <v>4703</v>
      </c>
      <c r="R711" t="s">
        <v>31</v>
      </c>
      <c r="S711" t="s">
        <v>49</v>
      </c>
      <c r="U711" t="s">
        <v>68</v>
      </c>
      <c r="V711" t="s">
        <v>4704</v>
      </c>
    </row>
    <row r="712" spans="1:22" x14ac:dyDescent="0.3">
      <c r="A712" t="s">
        <v>5647</v>
      </c>
      <c r="B712" t="str">
        <f t="shared" si="16"/>
        <v>v</v>
      </c>
      <c r="C712" t="s">
        <v>4740</v>
      </c>
      <c r="D712" t="s">
        <v>4742</v>
      </c>
      <c r="E712">
        <v>7185</v>
      </c>
      <c r="F712" t="s">
        <v>4739</v>
      </c>
      <c r="G712">
        <v>2019</v>
      </c>
      <c r="H712" t="s">
        <v>3599</v>
      </c>
      <c r="I712">
        <v>2375</v>
      </c>
      <c r="L712">
        <v>73</v>
      </c>
      <c r="M712">
        <v>84</v>
      </c>
      <c r="P712" t="s">
        <v>4741</v>
      </c>
      <c r="R712" t="s">
        <v>31</v>
      </c>
      <c r="S712" t="s">
        <v>32</v>
      </c>
      <c r="U712" t="s">
        <v>33</v>
      </c>
      <c r="V712" t="s">
        <v>4743</v>
      </c>
    </row>
    <row r="713" spans="1:22" x14ac:dyDescent="0.3">
      <c r="A713" t="s">
        <v>5646</v>
      </c>
      <c r="B713" t="str">
        <f t="shared" si="16"/>
        <v>v</v>
      </c>
      <c r="C713" t="s">
        <v>4758</v>
      </c>
      <c r="D713" t="s">
        <v>4762</v>
      </c>
      <c r="E713">
        <v>7112</v>
      </c>
      <c r="F713" t="s">
        <v>4757</v>
      </c>
      <c r="G713">
        <v>2019</v>
      </c>
      <c r="H713" t="s">
        <v>3618</v>
      </c>
      <c r="I713" t="s">
        <v>4759</v>
      </c>
      <c r="L713">
        <v>554</v>
      </c>
      <c r="M713">
        <v>564</v>
      </c>
      <c r="O713" t="s">
        <v>4760</v>
      </c>
      <c r="P713" t="s">
        <v>4761</v>
      </c>
      <c r="Q713" t="s">
        <v>4763</v>
      </c>
      <c r="R713" t="s">
        <v>31</v>
      </c>
      <c r="S713" t="s">
        <v>32</v>
      </c>
      <c r="U713" t="s">
        <v>33</v>
      </c>
      <c r="V713" t="s">
        <v>4764</v>
      </c>
    </row>
    <row r="714" spans="1:22" x14ac:dyDescent="0.3">
      <c r="A714" t="s">
        <v>5645</v>
      </c>
      <c r="B714" t="str">
        <f t="shared" si="16"/>
        <v>v</v>
      </c>
      <c r="C714" t="s">
        <v>4780</v>
      </c>
      <c r="D714" t="s">
        <v>4782</v>
      </c>
      <c r="E714">
        <v>8288</v>
      </c>
      <c r="F714" t="s">
        <v>4779</v>
      </c>
      <c r="G714">
        <v>2019</v>
      </c>
      <c r="H714" t="s">
        <v>4197</v>
      </c>
      <c r="L714">
        <v>25</v>
      </c>
      <c r="M714">
        <v>30</v>
      </c>
      <c r="P714" t="s">
        <v>4781</v>
      </c>
      <c r="Q714" t="s">
        <v>4783</v>
      </c>
      <c r="R714" t="s">
        <v>31</v>
      </c>
      <c r="S714" t="s">
        <v>123</v>
      </c>
      <c r="U714" t="s">
        <v>68</v>
      </c>
      <c r="V714" t="s">
        <v>4784</v>
      </c>
    </row>
    <row r="715" spans="1:22" x14ac:dyDescent="0.3">
      <c r="A715" t="s">
        <v>5614</v>
      </c>
      <c r="B715" t="str">
        <f t="shared" si="16"/>
        <v>v</v>
      </c>
      <c r="C715" t="s">
        <v>4807</v>
      </c>
      <c r="D715" t="s">
        <v>4811</v>
      </c>
      <c r="E715">
        <v>7891</v>
      </c>
      <c r="F715" t="s">
        <v>4806</v>
      </c>
      <c r="G715">
        <v>2019</v>
      </c>
      <c r="H715" t="s">
        <v>4808</v>
      </c>
      <c r="I715">
        <v>25</v>
      </c>
      <c r="J715">
        <v>3</v>
      </c>
      <c r="L715">
        <v>552</v>
      </c>
      <c r="M715">
        <v>578</v>
      </c>
      <c r="O715" t="s">
        <v>4809</v>
      </c>
      <c r="P715" t="s">
        <v>4810</v>
      </c>
      <c r="Q715" t="s">
        <v>4812</v>
      </c>
      <c r="R715" t="s">
        <v>31</v>
      </c>
      <c r="S715" t="s">
        <v>49</v>
      </c>
      <c r="U715" t="s">
        <v>68</v>
      </c>
      <c r="V715" t="s">
        <v>4813</v>
      </c>
    </row>
    <row r="716" spans="1:22" x14ac:dyDescent="0.3">
      <c r="A716" t="s">
        <v>5614</v>
      </c>
      <c r="B716" t="str">
        <f t="shared" si="16"/>
        <v>v</v>
      </c>
      <c r="C716" t="s">
        <v>4815</v>
      </c>
      <c r="D716" t="s">
        <v>4819</v>
      </c>
      <c r="E716">
        <v>7769</v>
      </c>
      <c r="F716" t="s">
        <v>4814</v>
      </c>
      <c r="G716">
        <v>2019</v>
      </c>
      <c r="H716" t="s">
        <v>4816</v>
      </c>
      <c r="I716">
        <v>9</v>
      </c>
      <c r="J716">
        <v>9</v>
      </c>
      <c r="L716">
        <v>25</v>
      </c>
      <c r="M716">
        <v>34</v>
      </c>
      <c r="O716" t="s">
        <v>4817</v>
      </c>
      <c r="P716" t="s">
        <v>4818</v>
      </c>
      <c r="Q716" t="s">
        <v>4820</v>
      </c>
      <c r="R716" t="s">
        <v>31</v>
      </c>
      <c r="S716" t="s">
        <v>49</v>
      </c>
      <c r="U716" t="s">
        <v>68</v>
      </c>
      <c r="V716" t="s">
        <v>4821</v>
      </c>
    </row>
    <row r="717" spans="1:22" x14ac:dyDescent="0.3">
      <c r="A717" t="s">
        <v>5637</v>
      </c>
      <c r="B717" t="str">
        <f t="shared" si="16"/>
        <v>v</v>
      </c>
      <c r="C717" t="s">
        <v>4823</v>
      </c>
      <c r="D717" t="s">
        <v>4826</v>
      </c>
      <c r="E717">
        <v>7068</v>
      </c>
      <c r="F717" t="s">
        <v>4822</v>
      </c>
      <c r="G717">
        <v>2019</v>
      </c>
      <c r="H717" t="s">
        <v>3750</v>
      </c>
      <c r="O717" t="s">
        <v>4824</v>
      </c>
      <c r="P717" t="s">
        <v>4825</v>
      </c>
      <c r="Q717" t="s">
        <v>4827</v>
      </c>
      <c r="R717" t="s">
        <v>31</v>
      </c>
      <c r="S717" t="s">
        <v>49</v>
      </c>
      <c r="U717" t="s">
        <v>33</v>
      </c>
      <c r="V717" t="s">
        <v>4828</v>
      </c>
    </row>
    <row r="718" spans="1:22" x14ac:dyDescent="0.3">
      <c r="A718" t="s">
        <v>5617</v>
      </c>
      <c r="B718" t="str">
        <f t="shared" ref="B718:B749" si="17">IF(A718&lt;&gt;"","v","")</f>
        <v>v</v>
      </c>
      <c r="C718" t="s">
        <v>4830</v>
      </c>
      <c r="D718" t="s">
        <v>4832</v>
      </c>
      <c r="E718">
        <v>352</v>
      </c>
      <c r="F718" t="s">
        <v>4829</v>
      </c>
      <c r="G718">
        <v>2017</v>
      </c>
      <c r="H718" t="s">
        <v>3599</v>
      </c>
      <c r="I718">
        <v>1854</v>
      </c>
      <c r="L718">
        <v>47</v>
      </c>
      <c r="M718">
        <v>58</v>
      </c>
      <c r="P718" t="s">
        <v>4831</v>
      </c>
      <c r="R718" t="s">
        <v>31</v>
      </c>
      <c r="S718" t="s">
        <v>32</v>
      </c>
      <c r="U718" t="s">
        <v>33</v>
      </c>
      <c r="V718" t="s">
        <v>4833</v>
      </c>
    </row>
    <row r="719" spans="1:22" x14ac:dyDescent="0.3">
      <c r="A719" t="s">
        <v>3317</v>
      </c>
      <c r="B719" t="str">
        <f t="shared" si="17"/>
        <v>v</v>
      </c>
      <c r="C719" t="s">
        <v>4834</v>
      </c>
      <c r="D719" t="s">
        <v>4837</v>
      </c>
      <c r="E719">
        <v>248</v>
      </c>
      <c r="F719" t="s">
        <v>155</v>
      </c>
      <c r="G719">
        <v>2017</v>
      </c>
      <c r="H719" t="s">
        <v>4013</v>
      </c>
      <c r="I719">
        <v>30</v>
      </c>
      <c r="J719">
        <v>2</v>
      </c>
      <c r="L719">
        <v>301</v>
      </c>
      <c r="M719">
        <v>323</v>
      </c>
      <c r="N719">
        <v>13</v>
      </c>
      <c r="O719" t="s">
        <v>4835</v>
      </c>
      <c r="P719" t="s">
        <v>4836</v>
      </c>
      <c r="Q719" t="s">
        <v>4838</v>
      </c>
      <c r="R719" t="s">
        <v>31</v>
      </c>
      <c r="S719" t="s">
        <v>49</v>
      </c>
      <c r="U719" t="s">
        <v>33</v>
      </c>
      <c r="V719" t="s">
        <v>4839</v>
      </c>
    </row>
    <row r="720" spans="1:22" x14ac:dyDescent="0.3">
      <c r="A720" t="s">
        <v>5617</v>
      </c>
      <c r="B720" t="str">
        <f t="shared" si="17"/>
        <v>v</v>
      </c>
      <c r="C720" t="s">
        <v>4841</v>
      </c>
      <c r="D720" t="s">
        <v>4843</v>
      </c>
      <c r="E720">
        <v>240</v>
      </c>
      <c r="F720" t="s">
        <v>4840</v>
      </c>
      <c r="G720">
        <v>2017</v>
      </c>
      <c r="H720" t="s">
        <v>3599</v>
      </c>
      <c r="I720">
        <v>2000</v>
      </c>
      <c r="L720">
        <v>13</v>
      </c>
      <c r="M720">
        <v>19</v>
      </c>
      <c r="P720" t="s">
        <v>4842</v>
      </c>
      <c r="Q720" t="s">
        <v>4844</v>
      </c>
      <c r="R720" t="s">
        <v>31</v>
      </c>
      <c r="S720" t="s">
        <v>32</v>
      </c>
      <c r="U720" t="s">
        <v>33</v>
      </c>
      <c r="V720" t="s">
        <v>4845</v>
      </c>
    </row>
    <row r="721" spans="1:22" x14ac:dyDescent="0.3">
      <c r="A721" t="s">
        <v>5644</v>
      </c>
      <c r="B721" t="str">
        <f t="shared" si="17"/>
        <v>v</v>
      </c>
      <c r="C721" t="s">
        <v>4853</v>
      </c>
      <c r="D721" t="s">
        <v>4856</v>
      </c>
      <c r="E721">
        <v>7490</v>
      </c>
      <c r="F721" t="s">
        <v>4852</v>
      </c>
      <c r="G721">
        <v>2019</v>
      </c>
      <c r="H721" t="s">
        <v>141</v>
      </c>
      <c r="I721">
        <v>36</v>
      </c>
      <c r="J721">
        <v>4</v>
      </c>
      <c r="K721">
        <v>101387</v>
      </c>
      <c r="O721" t="s">
        <v>4854</v>
      </c>
      <c r="P721" t="s">
        <v>4855</v>
      </c>
      <c r="Q721" t="s">
        <v>4857</v>
      </c>
      <c r="R721" t="s">
        <v>31</v>
      </c>
      <c r="S721" t="s">
        <v>49</v>
      </c>
      <c r="U721" t="s">
        <v>33</v>
      </c>
      <c r="V721" t="s">
        <v>4858</v>
      </c>
    </row>
    <row r="722" spans="1:22" x14ac:dyDescent="0.3">
      <c r="A722" t="s">
        <v>3317</v>
      </c>
      <c r="B722" t="str">
        <f t="shared" si="17"/>
        <v>v</v>
      </c>
      <c r="C722" t="s">
        <v>4866</v>
      </c>
      <c r="D722" t="s">
        <v>4869</v>
      </c>
      <c r="E722">
        <v>7064</v>
      </c>
      <c r="F722" t="s">
        <v>4865</v>
      </c>
      <c r="G722">
        <v>2019</v>
      </c>
      <c r="H722" t="s">
        <v>3618</v>
      </c>
      <c r="I722">
        <v>995</v>
      </c>
      <c r="L722">
        <v>355</v>
      </c>
      <c r="M722">
        <v>366</v>
      </c>
      <c r="O722" t="s">
        <v>4867</v>
      </c>
      <c r="P722" t="s">
        <v>4868</v>
      </c>
      <c r="Q722" t="s">
        <v>4870</v>
      </c>
      <c r="R722" t="s">
        <v>31</v>
      </c>
      <c r="S722" t="s">
        <v>32</v>
      </c>
      <c r="U722" t="s">
        <v>33</v>
      </c>
      <c r="V722" t="s">
        <v>4871</v>
      </c>
    </row>
    <row r="723" spans="1:22" x14ac:dyDescent="0.3">
      <c r="A723" t="s">
        <v>5614</v>
      </c>
      <c r="B723" t="str">
        <f t="shared" si="17"/>
        <v>v</v>
      </c>
      <c r="C723" t="s">
        <v>4879</v>
      </c>
      <c r="D723" t="s">
        <v>4883</v>
      </c>
      <c r="E723">
        <v>7407</v>
      </c>
      <c r="F723" t="s">
        <v>4878</v>
      </c>
      <c r="G723">
        <v>2019</v>
      </c>
      <c r="H723" t="s">
        <v>25</v>
      </c>
      <c r="K723" t="s">
        <v>4880</v>
      </c>
      <c r="O723" t="s">
        <v>4881</v>
      </c>
      <c r="P723" t="s">
        <v>4882</v>
      </c>
      <c r="Q723" t="s">
        <v>4884</v>
      </c>
      <c r="R723" t="s">
        <v>31</v>
      </c>
      <c r="S723" t="s">
        <v>32</v>
      </c>
      <c r="U723" t="s">
        <v>33</v>
      </c>
      <c r="V723" t="s">
        <v>4885</v>
      </c>
    </row>
    <row r="724" spans="1:22" x14ac:dyDescent="0.3">
      <c r="A724" t="s">
        <v>5637</v>
      </c>
      <c r="B724" t="str">
        <f t="shared" si="17"/>
        <v>v</v>
      </c>
      <c r="C724" t="s">
        <v>3604</v>
      </c>
      <c r="D724" t="s">
        <v>3608</v>
      </c>
      <c r="E724">
        <v>2825</v>
      </c>
      <c r="F724" t="s">
        <v>3603</v>
      </c>
      <c r="G724">
        <v>2018</v>
      </c>
      <c r="H724" t="s">
        <v>3605</v>
      </c>
      <c r="I724">
        <v>14</v>
      </c>
      <c r="J724">
        <v>1</v>
      </c>
      <c r="K724" s="2"/>
      <c r="L724">
        <v>2</v>
      </c>
      <c r="M724">
        <v>28</v>
      </c>
      <c r="N724">
        <v>1</v>
      </c>
      <c r="O724" t="s">
        <v>3606</v>
      </c>
      <c r="P724" t="s">
        <v>3607</v>
      </c>
      <c r="Q724" t="s">
        <v>3609</v>
      </c>
      <c r="R724" t="s">
        <v>31</v>
      </c>
      <c r="S724" t="s">
        <v>49</v>
      </c>
      <c r="U724" t="s">
        <v>68</v>
      </c>
      <c r="V724" t="s">
        <v>3610</v>
      </c>
    </row>
    <row r="725" spans="1:22" x14ac:dyDescent="0.3">
      <c r="A725" t="s">
        <v>3317</v>
      </c>
      <c r="B725" t="str">
        <f t="shared" si="17"/>
        <v>v</v>
      </c>
      <c r="C725" t="s">
        <v>3657</v>
      </c>
      <c r="D725" t="s">
        <v>3659</v>
      </c>
      <c r="E725">
        <v>938</v>
      </c>
      <c r="F725" t="s">
        <v>3656</v>
      </c>
      <c r="G725">
        <v>2015</v>
      </c>
      <c r="H725" t="s">
        <v>3599</v>
      </c>
      <c r="I725">
        <v>1641</v>
      </c>
      <c r="L725">
        <v>39</v>
      </c>
      <c r="M725">
        <v>44</v>
      </c>
      <c r="N725">
        <v>3</v>
      </c>
      <c r="P725" t="s">
        <v>3658</v>
      </c>
      <c r="Q725" t="s">
        <v>3660</v>
      </c>
      <c r="R725" t="s">
        <v>31</v>
      </c>
      <c r="S725" t="s">
        <v>32</v>
      </c>
      <c r="U725" t="s">
        <v>33</v>
      </c>
      <c r="V725" t="s">
        <v>3661</v>
      </c>
    </row>
    <row r="726" spans="1:22" x14ac:dyDescent="0.3">
      <c r="A726" t="s">
        <v>3317</v>
      </c>
      <c r="B726" t="str">
        <f t="shared" si="17"/>
        <v>v</v>
      </c>
      <c r="C726" t="s">
        <v>3670</v>
      </c>
      <c r="D726" t="s">
        <v>3674</v>
      </c>
      <c r="E726">
        <v>586</v>
      </c>
      <c r="F726" t="s">
        <v>3669</v>
      </c>
      <c r="G726">
        <v>2016</v>
      </c>
      <c r="H726" t="s">
        <v>3671</v>
      </c>
      <c r="I726">
        <v>13</v>
      </c>
      <c r="J726">
        <v>1</v>
      </c>
      <c r="L726">
        <v>237</v>
      </c>
      <c r="M726">
        <v>258</v>
      </c>
      <c r="N726">
        <v>1</v>
      </c>
      <c r="O726" t="s">
        <v>3672</v>
      </c>
      <c r="P726" t="s">
        <v>3673</v>
      </c>
      <c r="Q726" t="s">
        <v>3675</v>
      </c>
      <c r="R726" t="s">
        <v>31</v>
      </c>
      <c r="S726" t="s">
        <v>49</v>
      </c>
      <c r="T726" t="s">
        <v>130</v>
      </c>
      <c r="U726" t="s">
        <v>33</v>
      </c>
      <c r="V726" t="s">
        <v>3676</v>
      </c>
    </row>
    <row r="727" spans="1:22" x14ac:dyDescent="0.3">
      <c r="A727" t="s">
        <v>5637</v>
      </c>
      <c r="B727" t="str">
        <f t="shared" si="17"/>
        <v>v</v>
      </c>
      <c r="C727" t="s">
        <v>3719</v>
      </c>
      <c r="D727" t="s">
        <v>3723</v>
      </c>
      <c r="E727">
        <v>8341</v>
      </c>
      <c r="F727" t="s">
        <v>3718</v>
      </c>
      <c r="G727">
        <v>2019</v>
      </c>
      <c r="H727" t="s">
        <v>3720</v>
      </c>
      <c r="O727" t="s">
        <v>3721</v>
      </c>
      <c r="P727" t="s">
        <v>3722</v>
      </c>
      <c r="Q727" t="s">
        <v>3724</v>
      </c>
      <c r="R727" t="s">
        <v>31</v>
      </c>
      <c r="S727" t="s">
        <v>123</v>
      </c>
      <c r="U727" t="s">
        <v>68</v>
      </c>
      <c r="V727" t="s">
        <v>3725</v>
      </c>
    </row>
    <row r="728" spans="1:22" x14ac:dyDescent="0.3">
      <c r="A728" t="s">
        <v>5614</v>
      </c>
      <c r="B728" t="str">
        <f t="shared" si="17"/>
        <v>v</v>
      </c>
      <c r="C728" t="s">
        <v>3792</v>
      </c>
      <c r="D728" t="s">
        <v>3795</v>
      </c>
      <c r="E728">
        <v>7078</v>
      </c>
      <c r="F728" t="s">
        <v>3791</v>
      </c>
      <c r="G728">
        <v>2019</v>
      </c>
      <c r="H728" t="s">
        <v>3018</v>
      </c>
      <c r="I728">
        <v>70</v>
      </c>
      <c r="J728">
        <v>1</v>
      </c>
      <c r="L728">
        <v>27</v>
      </c>
      <c r="M728">
        <v>37</v>
      </c>
      <c r="N728">
        <v>2</v>
      </c>
      <c r="O728" t="s">
        <v>3793</v>
      </c>
      <c r="P728" t="s">
        <v>3794</v>
      </c>
      <c r="R728" t="s">
        <v>31</v>
      </c>
      <c r="S728" t="s">
        <v>49</v>
      </c>
      <c r="T728" t="s">
        <v>130</v>
      </c>
      <c r="U728" t="s">
        <v>33</v>
      </c>
      <c r="V728" t="s">
        <v>3796</v>
      </c>
    </row>
    <row r="729" spans="1:22" x14ac:dyDescent="0.3">
      <c r="A729" t="s">
        <v>3317</v>
      </c>
      <c r="B729" t="str">
        <f t="shared" si="17"/>
        <v>v</v>
      </c>
      <c r="C729" t="s">
        <v>3849</v>
      </c>
      <c r="D729" t="s">
        <v>3853</v>
      </c>
      <c r="E729">
        <v>7354</v>
      </c>
      <c r="F729" t="s">
        <v>3848</v>
      </c>
      <c r="G729">
        <v>2019</v>
      </c>
      <c r="H729" t="s">
        <v>3850</v>
      </c>
      <c r="K729">
        <v>8725750</v>
      </c>
      <c r="L729">
        <v>5</v>
      </c>
      <c r="M729">
        <v>9</v>
      </c>
      <c r="O729" t="s">
        <v>3851</v>
      </c>
      <c r="P729" t="s">
        <v>3852</v>
      </c>
      <c r="Q729" t="s">
        <v>3854</v>
      </c>
      <c r="R729" t="s">
        <v>31</v>
      </c>
      <c r="S729" t="s">
        <v>32</v>
      </c>
      <c r="U729" t="s">
        <v>33</v>
      </c>
      <c r="V729" t="s">
        <v>3855</v>
      </c>
    </row>
    <row r="730" spans="1:22" x14ac:dyDescent="0.3">
      <c r="A730" t="s">
        <v>5617</v>
      </c>
      <c r="B730" t="str">
        <f t="shared" si="17"/>
        <v>v</v>
      </c>
      <c r="C730" t="s">
        <v>3862</v>
      </c>
      <c r="D730" t="s">
        <v>3864</v>
      </c>
      <c r="E730">
        <v>281</v>
      </c>
      <c r="F730" t="s">
        <v>3861</v>
      </c>
      <c r="G730">
        <v>2017</v>
      </c>
      <c r="H730" t="s">
        <v>3599</v>
      </c>
      <c r="I730">
        <v>1963</v>
      </c>
      <c r="P730" t="s">
        <v>3863</v>
      </c>
      <c r="Q730" t="s">
        <v>3865</v>
      </c>
      <c r="R730" t="s">
        <v>31</v>
      </c>
      <c r="S730" t="s">
        <v>32</v>
      </c>
      <c r="U730" t="s">
        <v>33</v>
      </c>
      <c r="V730" t="s">
        <v>3866</v>
      </c>
    </row>
    <row r="731" spans="1:22" x14ac:dyDescent="0.3">
      <c r="A731" t="s">
        <v>5638</v>
      </c>
      <c r="B731" t="str">
        <f t="shared" si="17"/>
        <v>v</v>
      </c>
      <c r="C731" t="s">
        <v>3892</v>
      </c>
      <c r="D731" t="s">
        <v>3894</v>
      </c>
      <c r="E731">
        <v>960</v>
      </c>
      <c r="F731" t="s">
        <v>3891</v>
      </c>
      <c r="G731">
        <v>2015</v>
      </c>
      <c r="H731" t="s">
        <v>3599</v>
      </c>
      <c r="I731">
        <v>1405</v>
      </c>
      <c r="L731">
        <v>9</v>
      </c>
      <c r="M731">
        <v>12</v>
      </c>
      <c r="N731">
        <v>1</v>
      </c>
      <c r="P731" t="s">
        <v>3893</v>
      </c>
      <c r="Q731" t="s">
        <v>3895</v>
      </c>
      <c r="R731" t="s">
        <v>31</v>
      </c>
      <c r="S731" t="s">
        <v>32</v>
      </c>
      <c r="U731" t="s">
        <v>33</v>
      </c>
      <c r="V731" t="s">
        <v>3896</v>
      </c>
    </row>
    <row r="732" spans="1:22" x14ac:dyDescent="0.3">
      <c r="A732" t="s">
        <v>5659</v>
      </c>
      <c r="B732" t="str">
        <f t="shared" si="17"/>
        <v>v</v>
      </c>
      <c r="C732" t="s">
        <v>3909</v>
      </c>
      <c r="D732" t="s">
        <v>3913</v>
      </c>
      <c r="E732">
        <v>7171</v>
      </c>
      <c r="F732" t="s">
        <v>3908</v>
      </c>
      <c r="G732">
        <v>2019</v>
      </c>
      <c r="H732" t="s">
        <v>228</v>
      </c>
      <c r="I732" t="s">
        <v>3910</v>
      </c>
      <c r="L732">
        <v>178</v>
      </c>
      <c r="M732">
        <v>187</v>
      </c>
      <c r="O732" t="s">
        <v>3911</v>
      </c>
      <c r="P732" t="s">
        <v>3912</v>
      </c>
      <c r="Q732" t="s">
        <v>3914</v>
      </c>
      <c r="R732" t="s">
        <v>31</v>
      </c>
      <c r="S732" t="s">
        <v>32</v>
      </c>
      <c r="T732" t="s">
        <v>130</v>
      </c>
      <c r="U732" t="s">
        <v>33</v>
      </c>
      <c r="V732" t="s">
        <v>3915</v>
      </c>
    </row>
    <row r="733" spans="1:22" x14ac:dyDescent="0.3">
      <c r="A733" t="s">
        <v>5666</v>
      </c>
      <c r="B733" t="str">
        <f t="shared" si="17"/>
        <v>v</v>
      </c>
      <c r="C733" t="s">
        <v>3917</v>
      </c>
      <c r="D733" t="s">
        <v>3920</v>
      </c>
      <c r="E733">
        <v>7415</v>
      </c>
      <c r="F733" t="s">
        <v>3916</v>
      </c>
      <c r="G733">
        <v>2019</v>
      </c>
      <c r="H733" t="s">
        <v>3880</v>
      </c>
      <c r="I733">
        <v>10</v>
      </c>
      <c r="J733">
        <v>7</v>
      </c>
      <c r="K733">
        <v>235</v>
      </c>
      <c r="O733" t="s">
        <v>3918</v>
      </c>
      <c r="P733" t="s">
        <v>3919</v>
      </c>
      <c r="Q733" t="s">
        <v>3921</v>
      </c>
      <c r="R733" t="s">
        <v>31</v>
      </c>
      <c r="S733" t="s">
        <v>49</v>
      </c>
      <c r="T733" t="s">
        <v>130</v>
      </c>
      <c r="U733" t="s">
        <v>33</v>
      </c>
      <c r="V733" t="s">
        <v>3922</v>
      </c>
    </row>
    <row r="734" spans="1:22" x14ac:dyDescent="0.3">
      <c r="A734" t="s">
        <v>5665</v>
      </c>
      <c r="B734" t="str">
        <f t="shared" si="17"/>
        <v>v</v>
      </c>
      <c r="C734" t="s">
        <v>3955</v>
      </c>
      <c r="D734" t="s">
        <v>3958</v>
      </c>
      <c r="E734">
        <v>8383</v>
      </c>
      <c r="F734" t="s">
        <v>3954</v>
      </c>
      <c r="G734">
        <v>2019</v>
      </c>
      <c r="H734" t="s">
        <v>3956</v>
      </c>
      <c r="L734">
        <v>1</v>
      </c>
      <c r="M734">
        <v>7</v>
      </c>
      <c r="P734" t="s">
        <v>3957</v>
      </c>
      <c r="Q734" t="s">
        <v>3959</v>
      </c>
      <c r="R734" t="s">
        <v>31</v>
      </c>
      <c r="S734" t="s">
        <v>123</v>
      </c>
      <c r="U734" t="s">
        <v>68</v>
      </c>
      <c r="V734" t="s">
        <v>3960</v>
      </c>
    </row>
    <row r="735" spans="1:22" x14ac:dyDescent="0.3">
      <c r="A735" t="s">
        <v>5664</v>
      </c>
      <c r="B735" t="str">
        <f t="shared" si="17"/>
        <v>v</v>
      </c>
      <c r="C735" t="s">
        <v>3962</v>
      </c>
      <c r="D735" t="s">
        <v>3964</v>
      </c>
      <c r="E735">
        <v>303</v>
      </c>
      <c r="F735" t="s">
        <v>3961</v>
      </c>
      <c r="G735">
        <v>2017</v>
      </c>
      <c r="H735" t="s">
        <v>3599</v>
      </c>
      <c r="I735">
        <v>1848</v>
      </c>
      <c r="L735">
        <v>153</v>
      </c>
      <c r="M735">
        <v>160</v>
      </c>
      <c r="N735">
        <v>1</v>
      </c>
      <c r="P735" t="s">
        <v>3963</v>
      </c>
      <c r="R735" t="s">
        <v>31</v>
      </c>
      <c r="S735" t="s">
        <v>32</v>
      </c>
      <c r="U735" t="s">
        <v>33</v>
      </c>
      <c r="V735" t="s">
        <v>3965</v>
      </c>
    </row>
    <row r="736" spans="1:22" x14ac:dyDescent="0.3">
      <c r="A736" t="s">
        <v>5633</v>
      </c>
      <c r="B736" t="str">
        <f t="shared" si="17"/>
        <v>v</v>
      </c>
      <c r="C736" t="s">
        <v>3967</v>
      </c>
      <c r="D736" t="s">
        <v>3969</v>
      </c>
      <c r="E736">
        <v>1048</v>
      </c>
      <c r="F736" t="s">
        <v>3966</v>
      </c>
      <c r="G736">
        <v>2014</v>
      </c>
      <c r="H736" t="s">
        <v>3618</v>
      </c>
      <c r="I736">
        <v>498</v>
      </c>
      <c r="L736">
        <v>117</v>
      </c>
      <c r="M736">
        <v>126</v>
      </c>
      <c r="N736">
        <v>2</v>
      </c>
      <c r="P736" t="s">
        <v>3968</v>
      </c>
      <c r="Q736" t="s">
        <v>3970</v>
      </c>
      <c r="R736" t="s">
        <v>31</v>
      </c>
      <c r="S736" t="s">
        <v>32</v>
      </c>
      <c r="U736" t="s">
        <v>33</v>
      </c>
      <c r="V736" t="s">
        <v>3971</v>
      </c>
    </row>
    <row r="737" spans="1:22" x14ac:dyDescent="0.3">
      <c r="A737" t="s">
        <v>5641</v>
      </c>
      <c r="B737" t="str">
        <f t="shared" si="17"/>
        <v>v</v>
      </c>
      <c r="C737" t="s">
        <v>3973</v>
      </c>
      <c r="D737" t="s">
        <v>3976</v>
      </c>
      <c r="E737">
        <v>7527</v>
      </c>
      <c r="F737" t="s">
        <v>3972</v>
      </c>
      <c r="G737">
        <v>2019</v>
      </c>
      <c r="H737" t="s">
        <v>3685</v>
      </c>
      <c r="L737">
        <v>158</v>
      </c>
      <c r="M737">
        <v>165</v>
      </c>
      <c r="O737" t="s">
        <v>3974</v>
      </c>
      <c r="P737" t="s">
        <v>3975</v>
      </c>
      <c r="Q737" t="s">
        <v>3977</v>
      </c>
      <c r="R737" t="s">
        <v>31</v>
      </c>
      <c r="S737" t="s">
        <v>32</v>
      </c>
      <c r="U737" t="s">
        <v>33</v>
      </c>
      <c r="V737" t="s">
        <v>3978</v>
      </c>
    </row>
    <row r="738" spans="1:22" x14ac:dyDescent="0.3">
      <c r="A738" t="s">
        <v>5663</v>
      </c>
      <c r="B738" t="str">
        <f t="shared" si="17"/>
        <v>v</v>
      </c>
      <c r="C738" t="s">
        <v>3980</v>
      </c>
      <c r="D738" t="s">
        <v>3983</v>
      </c>
      <c r="E738">
        <v>859</v>
      </c>
      <c r="F738" t="s">
        <v>3979</v>
      </c>
      <c r="G738">
        <v>2015</v>
      </c>
      <c r="H738" t="s">
        <v>3618</v>
      </c>
      <c r="I738">
        <v>535</v>
      </c>
      <c r="L738">
        <v>542</v>
      </c>
      <c r="M738">
        <v>555</v>
      </c>
      <c r="N738">
        <v>1</v>
      </c>
      <c r="O738" t="s">
        <v>3981</v>
      </c>
      <c r="P738" t="s">
        <v>3982</v>
      </c>
      <c r="Q738" t="s">
        <v>3984</v>
      </c>
      <c r="R738" t="s">
        <v>31</v>
      </c>
      <c r="S738" t="s">
        <v>32</v>
      </c>
      <c r="U738" t="s">
        <v>33</v>
      </c>
      <c r="V738" t="s">
        <v>3985</v>
      </c>
    </row>
    <row r="739" spans="1:22" x14ac:dyDescent="0.3">
      <c r="A739" t="s">
        <v>5614</v>
      </c>
      <c r="B739" t="str">
        <f t="shared" si="17"/>
        <v>v</v>
      </c>
      <c r="C739" t="s">
        <v>4004</v>
      </c>
      <c r="D739" t="s">
        <v>4008</v>
      </c>
      <c r="E739">
        <v>7337</v>
      </c>
      <c r="F739" t="s">
        <v>4003</v>
      </c>
      <c r="G739">
        <v>2019</v>
      </c>
      <c r="H739" t="s">
        <v>4005</v>
      </c>
      <c r="I739">
        <v>35</v>
      </c>
      <c r="J739">
        <v>2</v>
      </c>
      <c r="L739">
        <v>81</v>
      </c>
      <c r="M739">
        <v>94</v>
      </c>
      <c r="O739" t="s">
        <v>4006</v>
      </c>
      <c r="P739" t="s">
        <v>4007</v>
      </c>
      <c r="Q739" t="s">
        <v>4009</v>
      </c>
      <c r="R739" t="s">
        <v>31</v>
      </c>
      <c r="S739" t="s">
        <v>49</v>
      </c>
      <c r="U739" t="s">
        <v>33</v>
      </c>
      <c r="V739" t="s">
        <v>4010</v>
      </c>
    </row>
    <row r="740" spans="1:22" x14ac:dyDescent="0.3">
      <c r="A740" t="s">
        <v>5662</v>
      </c>
      <c r="B740" t="str">
        <f t="shared" si="17"/>
        <v>v</v>
      </c>
      <c r="C740" t="s">
        <v>4058</v>
      </c>
      <c r="D740" t="s">
        <v>4062</v>
      </c>
      <c r="E740">
        <v>7507</v>
      </c>
      <c r="F740" t="s">
        <v>4057</v>
      </c>
      <c r="G740">
        <v>2019</v>
      </c>
      <c r="H740" t="s">
        <v>4059</v>
      </c>
      <c r="I740">
        <v>7</v>
      </c>
      <c r="J740">
        <v>9</v>
      </c>
      <c r="L740">
        <v>1270</v>
      </c>
      <c r="M740">
        <v>1288</v>
      </c>
      <c r="N740">
        <v>3</v>
      </c>
      <c r="O740" t="s">
        <v>4060</v>
      </c>
      <c r="P740" t="s">
        <v>4061</v>
      </c>
      <c r="Q740" t="s">
        <v>4063</v>
      </c>
      <c r="R740" t="s">
        <v>31</v>
      </c>
      <c r="S740" t="s">
        <v>49</v>
      </c>
      <c r="U740" t="s">
        <v>33</v>
      </c>
      <c r="V740" t="s">
        <v>4064</v>
      </c>
    </row>
    <row r="741" spans="1:22" x14ac:dyDescent="0.3">
      <c r="A741" t="s">
        <v>5661</v>
      </c>
      <c r="B741" t="str">
        <f t="shared" si="17"/>
        <v>v</v>
      </c>
      <c r="C741" t="s">
        <v>4066</v>
      </c>
      <c r="D741" t="s">
        <v>4068</v>
      </c>
      <c r="E741">
        <v>1934</v>
      </c>
      <c r="F741" t="s">
        <v>4065</v>
      </c>
      <c r="G741">
        <v>2018</v>
      </c>
      <c r="H741" t="s">
        <v>3599</v>
      </c>
      <c r="I741">
        <v>2128</v>
      </c>
      <c r="P741" t="s">
        <v>4067</v>
      </c>
      <c r="R741" t="s">
        <v>31</v>
      </c>
      <c r="S741" t="s">
        <v>32</v>
      </c>
      <c r="U741" t="s">
        <v>33</v>
      </c>
      <c r="V741" t="s">
        <v>4069</v>
      </c>
    </row>
    <row r="742" spans="1:22" x14ac:dyDescent="0.3">
      <c r="A742" t="s">
        <v>5614</v>
      </c>
      <c r="B742" t="str">
        <f t="shared" si="17"/>
        <v>v</v>
      </c>
      <c r="C742" t="s">
        <v>4080</v>
      </c>
      <c r="D742" t="s">
        <v>4082</v>
      </c>
      <c r="E742">
        <v>1036</v>
      </c>
      <c r="F742" t="s">
        <v>4079</v>
      </c>
      <c r="G742">
        <v>2014</v>
      </c>
      <c r="H742" t="s">
        <v>3618</v>
      </c>
      <c r="I742">
        <v>473</v>
      </c>
      <c r="L742">
        <v>325</v>
      </c>
      <c r="M742">
        <v>333</v>
      </c>
      <c r="N742">
        <v>2</v>
      </c>
      <c r="P742" t="s">
        <v>4081</v>
      </c>
      <c r="Q742" t="s">
        <v>4083</v>
      </c>
      <c r="R742" t="s">
        <v>31</v>
      </c>
      <c r="S742" t="s">
        <v>49</v>
      </c>
      <c r="U742" t="s">
        <v>33</v>
      </c>
      <c r="V742" t="s">
        <v>4084</v>
      </c>
    </row>
    <row r="743" spans="1:22" x14ac:dyDescent="0.3">
      <c r="A743" t="s">
        <v>3317</v>
      </c>
      <c r="B743" t="str">
        <f t="shared" si="17"/>
        <v>v</v>
      </c>
      <c r="C743" t="s">
        <v>4094</v>
      </c>
      <c r="D743" t="s">
        <v>4098</v>
      </c>
      <c r="E743">
        <v>7890</v>
      </c>
      <c r="F743" t="s">
        <v>4093</v>
      </c>
      <c r="G743">
        <v>2019</v>
      </c>
      <c r="H743" t="s">
        <v>4095</v>
      </c>
      <c r="I743">
        <v>39</v>
      </c>
      <c r="J743">
        <v>5</v>
      </c>
      <c r="L743">
        <v>327</v>
      </c>
      <c r="M743">
        <v>335</v>
      </c>
      <c r="O743" t="s">
        <v>4096</v>
      </c>
      <c r="P743" t="s">
        <v>4097</v>
      </c>
      <c r="Q743" t="s">
        <v>4099</v>
      </c>
      <c r="R743" t="s">
        <v>31</v>
      </c>
      <c r="S743" t="s">
        <v>49</v>
      </c>
      <c r="U743" t="s">
        <v>68</v>
      </c>
      <c r="V743" t="s">
        <v>4100</v>
      </c>
    </row>
    <row r="744" spans="1:22" x14ac:dyDescent="0.3">
      <c r="A744" t="s">
        <v>5614</v>
      </c>
      <c r="B744" t="str">
        <f t="shared" si="17"/>
        <v>v</v>
      </c>
      <c r="C744" s="3" t="s">
        <v>4166</v>
      </c>
      <c r="D744" s="3" t="s">
        <v>4169</v>
      </c>
      <c r="E744" s="3">
        <v>7056</v>
      </c>
      <c r="F744" s="3" t="s">
        <v>4165</v>
      </c>
      <c r="G744" s="3">
        <v>2019</v>
      </c>
      <c r="H744" s="3" t="s">
        <v>3618</v>
      </c>
      <c r="I744" s="3">
        <v>932</v>
      </c>
      <c r="J744" s="3"/>
      <c r="K744" s="3"/>
      <c r="L744" s="3">
        <v>326</v>
      </c>
      <c r="M744" s="3">
        <v>337</v>
      </c>
      <c r="N744" s="3">
        <v>1</v>
      </c>
      <c r="O744" s="3" t="s">
        <v>4167</v>
      </c>
      <c r="P744" s="3" t="s">
        <v>4168</v>
      </c>
      <c r="Q744" s="3" t="s">
        <v>4170</v>
      </c>
      <c r="R744" s="3" t="s">
        <v>31</v>
      </c>
      <c r="S744" s="3" t="s">
        <v>32</v>
      </c>
      <c r="T744" s="3"/>
      <c r="U744" s="3" t="s">
        <v>33</v>
      </c>
      <c r="V744" s="3" t="s">
        <v>4171</v>
      </c>
    </row>
    <row r="745" spans="1:22" x14ac:dyDescent="0.3">
      <c r="A745" t="s">
        <v>3317</v>
      </c>
      <c r="B745" t="str">
        <f t="shared" si="17"/>
        <v>v</v>
      </c>
      <c r="C745" t="s">
        <v>4188</v>
      </c>
      <c r="D745" t="s">
        <v>4192</v>
      </c>
      <c r="E745">
        <v>7192</v>
      </c>
      <c r="F745" t="s">
        <v>4187</v>
      </c>
      <c r="G745">
        <v>2019</v>
      </c>
      <c r="H745" t="s">
        <v>25</v>
      </c>
      <c r="I745" t="s">
        <v>4189</v>
      </c>
      <c r="L745">
        <v>291</v>
      </c>
      <c r="M745">
        <v>301</v>
      </c>
      <c r="O745" t="s">
        <v>4190</v>
      </c>
      <c r="P745" t="s">
        <v>4191</v>
      </c>
      <c r="Q745" t="s">
        <v>4193</v>
      </c>
      <c r="R745" t="s">
        <v>31</v>
      </c>
      <c r="S745" t="s">
        <v>32</v>
      </c>
      <c r="U745" t="s">
        <v>33</v>
      </c>
      <c r="V745" t="s">
        <v>4194</v>
      </c>
    </row>
    <row r="746" spans="1:22" x14ac:dyDescent="0.3">
      <c r="A746" t="s">
        <v>5660</v>
      </c>
      <c r="B746" t="str">
        <f t="shared" si="17"/>
        <v>v</v>
      </c>
      <c r="C746" t="s">
        <v>4196</v>
      </c>
      <c r="D746" t="s">
        <v>4199</v>
      </c>
      <c r="E746">
        <v>8289</v>
      </c>
      <c r="F746" t="s">
        <v>4195</v>
      </c>
      <c r="G746">
        <v>2019</v>
      </c>
      <c r="H746" t="s">
        <v>4197</v>
      </c>
      <c r="L746">
        <v>114</v>
      </c>
      <c r="M746">
        <v>119</v>
      </c>
      <c r="P746" t="s">
        <v>4198</v>
      </c>
      <c r="Q746" t="s">
        <v>4200</v>
      </c>
      <c r="R746" t="s">
        <v>31</v>
      </c>
      <c r="S746" t="s">
        <v>123</v>
      </c>
      <c r="U746" t="s">
        <v>68</v>
      </c>
      <c r="V746" t="s">
        <v>4201</v>
      </c>
    </row>
    <row r="747" spans="1:22" x14ac:dyDescent="0.3">
      <c r="A747" t="s">
        <v>5659</v>
      </c>
      <c r="B747" t="str">
        <f t="shared" si="17"/>
        <v>v</v>
      </c>
      <c r="C747" t="s">
        <v>4242</v>
      </c>
      <c r="D747" t="s">
        <v>4246</v>
      </c>
      <c r="E747">
        <v>7225</v>
      </c>
      <c r="F747" t="s">
        <v>4241</v>
      </c>
      <c r="G747">
        <v>2019</v>
      </c>
      <c r="H747" t="s">
        <v>4243</v>
      </c>
      <c r="N747">
        <v>1</v>
      </c>
      <c r="O747" t="s">
        <v>4244</v>
      </c>
      <c r="P747" t="s">
        <v>4245</v>
      </c>
      <c r="Q747" t="s">
        <v>4247</v>
      </c>
      <c r="R747" t="s">
        <v>31</v>
      </c>
      <c r="S747" t="s">
        <v>49</v>
      </c>
      <c r="U747" t="s">
        <v>33</v>
      </c>
      <c r="V747" t="s">
        <v>4248</v>
      </c>
    </row>
    <row r="748" spans="1:22" x14ac:dyDescent="0.3">
      <c r="A748" t="s">
        <v>3270</v>
      </c>
      <c r="B748" t="str">
        <f t="shared" si="17"/>
        <v>v</v>
      </c>
      <c r="C748" t="s">
        <v>4258</v>
      </c>
      <c r="D748" t="s">
        <v>4262</v>
      </c>
      <c r="E748">
        <v>7418</v>
      </c>
      <c r="F748" t="s">
        <v>4257</v>
      </c>
      <c r="G748">
        <v>2019</v>
      </c>
      <c r="H748" t="s">
        <v>4259</v>
      </c>
      <c r="I748">
        <v>29</v>
      </c>
      <c r="J748">
        <v>4</v>
      </c>
      <c r="L748">
        <v>768</v>
      </c>
      <c r="M748">
        <v>786</v>
      </c>
      <c r="N748">
        <v>2</v>
      </c>
      <c r="O748" t="s">
        <v>4260</v>
      </c>
      <c r="P748" t="s">
        <v>4261</v>
      </c>
      <c r="Q748" t="s">
        <v>4263</v>
      </c>
      <c r="R748" t="s">
        <v>31</v>
      </c>
      <c r="S748" t="s">
        <v>32</v>
      </c>
      <c r="T748" t="s">
        <v>130</v>
      </c>
      <c r="U748" t="s">
        <v>33</v>
      </c>
      <c r="V748" t="s">
        <v>4264</v>
      </c>
    </row>
    <row r="749" spans="1:22" x14ac:dyDescent="0.3">
      <c r="A749" t="s">
        <v>5658</v>
      </c>
      <c r="B749" t="str">
        <f t="shared" si="17"/>
        <v>v</v>
      </c>
      <c r="C749" t="s">
        <v>4266</v>
      </c>
      <c r="D749" t="s">
        <v>4270</v>
      </c>
      <c r="E749">
        <v>7081</v>
      </c>
      <c r="F749" t="s">
        <v>4265</v>
      </c>
      <c r="G749">
        <v>2019</v>
      </c>
      <c r="H749" t="s">
        <v>4267</v>
      </c>
      <c r="I749">
        <v>6</v>
      </c>
      <c r="J749">
        <v>1</v>
      </c>
      <c r="N749">
        <v>1</v>
      </c>
      <c r="O749" t="s">
        <v>4268</v>
      </c>
      <c r="P749" t="s">
        <v>4269</v>
      </c>
      <c r="Q749" t="s">
        <v>4271</v>
      </c>
      <c r="R749" t="s">
        <v>31</v>
      </c>
      <c r="S749" t="s">
        <v>49</v>
      </c>
      <c r="T749" t="s">
        <v>130</v>
      </c>
      <c r="U749" t="s">
        <v>33</v>
      </c>
      <c r="V749" t="s">
        <v>4272</v>
      </c>
    </row>
    <row r="750" spans="1:22" x14ac:dyDescent="0.3">
      <c r="A750" t="s">
        <v>5637</v>
      </c>
      <c r="B750" t="str">
        <f t="shared" ref="B750:B757" si="18">IF(A750&lt;&gt;"","v","")</f>
        <v>v</v>
      </c>
      <c r="C750" t="s">
        <v>4274</v>
      </c>
      <c r="D750" t="s">
        <v>4277</v>
      </c>
      <c r="E750">
        <v>7084</v>
      </c>
      <c r="F750" t="s">
        <v>4273</v>
      </c>
      <c r="G750">
        <v>2019</v>
      </c>
      <c r="H750" t="s">
        <v>25</v>
      </c>
      <c r="I750" t="s">
        <v>4189</v>
      </c>
      <c r="L750">
        <v>461</v>
      </c>
      <c r="M750">
        <v>464</v>
      </c>
      <c r="O750" t="s">
        <v>4275</v>
      </c>
      <c r="P750" t="s">
        <v>4276</v>
      </c>
      <c r="Q750" t="s">
        <v>4278</v>
      </c>
      <c r="R750" t="s">
        <v>31</v>
      </c>
      <c r="S750" t="s">
        <v>32</v>
      </c>
      <c r="U750" t="s">
        <v>33</v>
      </c>
      <c r="V750" t="s">
        <v>4279</v>
      </c>
    </row>
    <row r="751" spans="1:22" x14ac:dyDescent="0.3">
      <c r="A751" t="s">
        <v>5657</v>
      </c>
      <c r="B751" t="str">
        <f t="shared" si="18"/>
        <v>v</v>
      </c>
      <c r="C751" t="s">
        <v>4320</v>
      </c>
      <c r="D751" t="s">
        <v>4324</v>
      </c>
      <c r="E751">
        <v>8221</v>
      </c>
      <c r="F751" t="s">
        <v>4319</v>
      </c>
      <c r="G751">
        <v>2019</v>
      </c>
      <c r="H751" t="s">
        <v>4321</v>
      </c>
      <c r="I751">
        <v>26</v>
      </c>
      <c r="J751">
        <v>1</v>
      </c>
      <c r="L751">
        <v>107</v>
      </c>
      <c r="M751">
        <v>121</v>
      </c>
      <c r="O751" t="s">
        <v>4322</v>
      </c>
      <c r="P751" t="s">
        <v>4323</v>
      </c>
      <c r="Q751" t="s">
        <v>4325</v>
      </c>
      <c r="R751" t="s">
        <v>31</v>
      </c>
      <c r="S751" t="s">
        <v>49</v>
      </c>
      <c r="U751" t="s">
        <v>68</v>
      </c>
      <c r="V751" t="s">
        <v>4326</v>
      </c>
    </row>
    <row r="752" spans="1:22" x14ac:dyDescent="0.3">
      <c r="A752" t="s">
        <v>5614</v>
      </c>
      <c r="B752" t="str">
        <f t="shared" si="18"/>
        <v>v</v>
      </c>
      <c r="C752" t="s">
        <v>4332</v>
      </c>
      <c r="D752" t="s">
        <v>4335</v>
      </c>
      <c r="E752">
        <v>7057</v>
      </c>
      <c r="F752" t="s">
        <v>4331</v>
      </c>
      <c r="G752">
        <v>2019</v>
      </c>
      <c r="H752" t="s">
        <v>845</v>
      </c>
      <c r="I752">
        <v>11</v>
      </c>
      <c r="J752">
        <v>2</v>
      </c>
      <c r="L752">
        <v>217</v>
      </c>
      <c r="M752">
        <v>234</v>
      </c>
      <c r="O752" t="s">
        <v>4333</v>
      </c>
      <c r="P752" t="s">
        <v>4334</v>
      </c>
      <c r="Q752" t="s">
        <v>4336</v>
      </c>
      <c r="R752" t="s">
        <v>31</v>
      </c>
      <c r="S752" t="s">
        <v>49</v>
      </c>
      <c r="U752" t="s">
        <v>33</v>
      </c>
      <c r="V752" t="s">
        <v>4337</v>
      </c>
    </row>
    <row r="753" spans="1:22" x14ac:dyDescent="0.3">
      <c r="A753" t="s">
        <v>5656</v>
      </c>
      <c r="B753" t="str">
        <f t="shared" si="18"/>
        <v>v</v>
      </c>
      <c r="C753" t="s">
        <v>4377</v>
      </c>
      <c r="D753" t="s">
        <v>4381</v>
      </c>
      <c r="E753">
        <v>8368</v>
      </c>
      <c r="F753" t="s">
        <v>4376</v>
      </c>
      <c r="G753">
        <v>2019</v>
      </c>
      <c r="H753" t="s">
        <v>4378</v>
      </c>
      <c r="I753">
        <v>1176</v>
      </c>
      <c r="O753" t="s">
        <v>4379</v>
      </c>
      <c r="P753" t="s">
        <v>4380</v>
      </c>
      <c r="R753" t="s">
        <v>31</v>
      </c>
      <c r="S753" t="s">
        <v>123</v>
      </c>
      <c r="U753" t="s">
        <v>68</v>
      </c>
      <c r="V753" t="s">
        <v>4382</v>
      </c>
    </row>
    <row r="754" spans="1:22" x14ac:dyDescent="0.3">
      <c r="A754" t="s">
        <v>5655</v>
      </c>
      <c r="B754" t="str">
        <f t="shared" si="18"/>
        <v>v</v>
      </c>
      <c r="C754" t="s">
        <v>4391</v>
      </c>
      <c r="D754" t="s">
        <v>4393</v>
      </c>
      <c r="E754">
        <v>883</v>
      </c>
      <c r="F754" t="s">
        <v>4390</v>
      </c>
      <c r="G754">
        <v>2015</v>
      </c>
      <c r="H754" t="s">
        <v>3599</v>
      </c>
      <c r="I754">
        <v>1970</v>
      </c>
      <c r="L754">
        <v>87</v>
      </c>
      <c r="M754">
        <v>95</v>
      </c>
      <c r="N754">
        <v>2</v>
      </c>
      <c r="P754" t="s">
        <v>4392</v>
      </c>
      <c r="R754" t="s">
        <v>31</v>
      </c>
      <c r="S754" t="s">
        <v>32</v>
      </c>
      <c r="U754" t="s">
        <v>33</v>
      </c>
      <c r="V754" t="s">
        <v>4394</v>
      </c>
    </row>
    <row r="755" spans="1:22" x14ac:dyDescent="0.3">
      <c r="A755" t="s">
        <v>5654</v>
      </c>
      <c r="B755" t="str">
        <f t="shared" si="18"/>
        <v>v</v>
      </c>
      <c r="C755" t="s">
        <v>4396</v>
      </c>
      <c r="D755" t="s">
        <v>4399</v>
      </c>
      <c r="E755">
        <v>7197</v>
      </c>
      <c r="F755" t="s">
        <v>4395</v>
      </c>
      <c r="G755">
        <v>2019</v>
      </c>
      <c r="H755" t="s">
        <v>228</v>
      </c>
      <c r="I755" t="s">
        <v>3910</v>
      </c>
      <c r="L755">
        <v>161</v>
      </c>
      <c r="M755">
        <v>169</v>
      </c>
      <c r="O755" t="s">
        <v>4397</v>
      </c>
      <c r="P755" t="s">
        <v>4398</v>
      </c>
      <c r="Q755" t="s">
        <v>4400</v>
      </c>
      <c r="R755" t="s">
        <v>31</v>
      </c>
      <c r="S755" t="s">
        <v>32</v>
      </c>
      <c r="T755" t="s">
        <v>130</v>
      </c>
      <c r="U755" t="s">
        <v>33</v>
      </c>
      <c r="V755" t="s">
        <v>4401</v>
      </c>
    </row>
    <row r="756" spans="1:22" x14ac:dyDescent="0.3">
      <c r="A756" t="s">
        <v>5625</v>
      </c>
      <c r="B756" t="str">
        <f t="shared" si="18"/>
        <v>v</v>
      </c>
      <c r="C756" t="s">
        <v>4403</v>
      </c>
      <c r="D756" t="s">
        <v>4406</v>
      </c>
      <c r="E756">
        <v>7419</v>
      </c>
      <c r="F756" t="s">
        <v>4402</v>
      </c>
      <c r="G756">
        <v>2019</v>
      </c>
      <c r="H756" t="s">
        <v>141</v>
      </c>
      <c r="I756">
        <v>36</v>
      </c>
      <c r="J756">
        <v>3</v>
      </c>
      <c r="L756">
        <v>385</v>
      </c>
      <c r="M756">
        <v>399</v>
      </c>
      <c r="N756">
        <v>1</v>
      </c>
      <c r="O756" t="s">
        <v>4404</v>
      </c>
      <c r="P756" t="s">
        <v>4405</v>
      </c>
      <c r="Q756" t="s">
        <v>4407</v>
      </c>
      <c r="R756" t="s">
        <v>31</v>
      </c>
      <c r="S756" t="s">
        <v>49</v>
      </c>
      <c r="U756" t="s">
        <v>33</v>
      </c>
      <c r="V756" t="s">
        <v>4408</v>
      </c>
    </row>
    <row r="757" spans="1:22" x14ac:dyDescent="0.3">
      <c r="A757" t="s">
        <v>5641</v>
      </c>
      <c r="B757" t="str">
        <f t="shared" si="18"/>
        <v>v</v>
      </c>
      <c r="C757" t="s">
        <v>4410</v>
      </c>
      <c r="D757" t="s">
        <v>4412</v>
      </c>
      <c r="E757">
        <v>963</v>
      </c>
      <c r="F757" t="s">
        <v>4409</v>
      </c>
      <c r="G757">
        <v>2015</v>
      </c>
      <c r="H757" t="s">
        <v>3599</v>
      </c>
      <c r="I757">
        <v>1501</v>
      </c>
      <c r="L757">
        <v>2</v>
      </c>
      <c r="M757">
        <v>7</v>
      </c>
      <c r="P757" t="s">
        <v>4411</v>
      </c>
      <c r="Q757" t="s">
        <v>4413</v>
      </c>
      <c r="R757" t="s">
        <v>31</v>
      </c>
      <c r="S757" t="s">
        <v>32</v>
      </c>
      <c r="U757" t="s">
        <v>33</v>
      </c>
      <c r="V757" t="s">
        <v>4414</v>
      </c>
    </row>
    <row r="758" spans="1:22" x14ac:dyDescent="0.3">
      <c r="A758" t="str">
        <f>IF(IFERROR(SEARCH("fuzzy",D758),"")="","","topic: technical")</f>
        <v/>
      </c>
      <c r="B758" t="s">
        <v>66</v>
      </c>
      <c r="C758" t="s">
        <v>7134</v>
      </c>
      <c r="D758" t="s">
        <v>7138</v>
      </c>
      <c r="E758">
        <v>1621</v>
      </c>
      <c r="F758" t="s">
        <v>7133</v>
      </c>
      <c r="G758">
        <v>2009</v>
      </c>
      <c r="H758" t="s">
        <v>5669</v>
      </c>
      <c r="I758" t="s">
        <v>7135</v>
      </c>
      <c r="L758">
        <v>173</v>
      </c>
      <c r="M758">
        <v>192</v>
      </c>
      <c r="N758">
        <v>3</v>
      </c>
      <c r="O758" t="s">
        <v>7136</v>
      </c>
      <c r="P758" t="s">
        <v>7137</v>
      </c>
      <c r="R758" t="s">
        <v>31</v>
      </c>
      <c r="S758" t="s">
        <v>32</v>
      </c>
      <c r="U758" t="s">
        <v>33</v>
      </c>
      <c r="V758" t="s">
        <v>7139</v>
      </c>
    </row>
    <row r="759" spans="1:22" x14ac:dyDescent="0.3">
      <c r="A759" t="str">
        <f>IF(IFERROR(SEARCH("fuzzy",D759),"")="","","topic: technical")</f>
        <v/>
      </c>
      <c r="B759" t="s">
        <v>66</v>
      </c>
      <c r="C759" t="s">
        <v>7197</v>
      </c>
      <c r="D759" t="s">
        <v>7201</v>
      </c>
      <c r="E759">
        <v>1604</v>
      </c>
      <c r="F759" t="s">
        <v>7196</v>
      </c>
      <c r="G759">
        <v>2009</v>
      </c>
      <c r="H759" t="s">
        <v>5669</v>
      </c>
      <c r="I759" t="s">
        <v>7198</v>
      </c>
      <c r="L759">
        <v>309</v>
      </c>
      <c r="M759">
        <v>314</v>
      </c>
      <c r="N759">
        <v>13</v>
      </c>
      <c r="O759" t="s">
        <v>7199</v>
      </c>
      <c r="P759" t="s">
        <v>7200</v>
      </c>
      <c r="Q759" t="s">
        <v>7202</v>
      </c>
      <c r="R759" t="s">
        <v>31</v>
      </c>
      <c r="S759" t="s">
        <v>32</v>
      </c>
      <c r="U759" t="s">
        <v>33</v>
      </c>
      <c r="V759" t="s">
        <v>7203</v>
      </c>
    </row>
    <row r="760" spans="1:22" x14ac:dyDescent="0.3">
      <c r="A760" t="str">
        <f>IF(IFERROR(SEARCH("sparql",D760),"")="","","topic: technical")</f>
        <v>topic: technical</v>
      </c>
      <c r="B760" t="str">
        <f t="shared" ref="B760:B768" si="19">IF(A760&lt;&gt;"","v","")</f>
        <v>v</v>
      </c>
      <c r="C760" t="s">
        <v>6289</v>
      </c>
      <c r="D760" t="s">
        <v>6292</v>
      </c>
      <c r="E760">
        <v>1588</v>
      </c>
      <c r="F760" t="s">
        <v>4343</v>
      </c>
      <c r="G760">
        <v>2010</v>
      </c>
      <c r="H760" t="s">
        <v>5669</v>
      </c>
      <c r="I760" t="s">
        <v>6290</v>
      </c>
      <c r="J760" t="s">
        <v>5679</v>
      </c>
      <c r="L760">
        <v>272</v>
      </c>
      <c r="M760">
        <v>287</v>
      </c>
      <c r="N760">
        <v>54</v>
      </c>
      <c r="O760" t="s">
        <v>6291</v>
      </c>
      <c r="P760" t="s">
        <v>4345</v>
      </c>
      <c r="R760" t="s">
        <v>31</v>
      </c>
      <c r="S760" t="s">
        <v>32</v>
      </c>
      <c r="T760" t="s">
        <v>130</v>
      </c>
      <c r="U760" t="s">
        <v>33</v>
      </c>
      <c r="V760" t="s">
        <v>6293</v>
      </c>
    </row>
    <row r="761" spans="1:22" x14ac:dyDescent="0.3">
      <c r="A761" t="str">
        <f>IF(IFERROR(SEARCH("rdf",D761),"")="","","topic: technical")</f>
        <v>topic: technical</v>
      </c>
      <c r="B761" t="str">
        <f t="shared" si="19"/>
        <v>v</v>
      </c>
      <c r="C761" t="s">
        <v>6855</v>
      </c>
      <c r="D761" t="s">
        <v>6859</v>
      </c>
      <c r="E761">
        <v>1584</v>
      </c>
      <c r="F761" t="s">
        <v>6854</v>
      </c>
      <c r="G761">
        <v>2010</v>
      </c>
      <c r="H761" t="s">
        <v>5669</v>
      </c>
      <c r="I761" t="s">
        <v>6856</v>
      </c>
      <c r="L761">
        <v>337</v>
      </c>
      <c r="M761">
        <v>354</v>
      </c>
      <c r="N761">
        <v>37</v>
      </c>
      <c r="O761" t="s">
        <v>6857</v>
      </c>
      <c r="P761" t="s">
        <v>6858</v>
      </c>
      <c r="R761" t="s">
        <v>31</v>
      </c>
      <c r="S761" t="s">
        <v>32</v>
      </c>
      <c r="U761" t="s">
        <v>33</v>
      </c>
      <c r="V761" t="s">
        <v>6860</v>
      </c>
    </row>
    <row r="762" spans="1:22" x14ac:dyDescent="0.3">
      <c r="A762" t="str">
        <f>IF(IFERROR(SEARCH("rdf",D762),"")="","","topic: technical")</f>
        <v>topic: technical</v>
      </c>
      <c r="B762" t="str">
        <f t="shared" si="19"/>
        <v>v</v>
      </c>
      <c r="C762" t="s">
        <v>6945</v>
      </c>
      <c r="D762" t="s">
        <v>6949</v>
      </c>
      <c r="E762">
        <v>1572</v>
      </c>
      <c r="F762" t="s">
        <v>6944</v>
      </c>
      <c r="G762">
        <v>2010</v>
      </c>
      <c r="H762" t="s">
        <v>5669</v>
      </c>
      <c r="I762" t="s">
        <v>6946</v>
      </c>
      <c r="L762">
        <v>184</v>
      </c>
      <c r="M762">
        <v>196</v>
      </c>
      <c r="N762">
        <v>3</v>
      </c>
      <c r="O762" t="s">
        <v>6947</v>
      </c>
      <c r="P762" t="s">
        <v>6948</v>
      </c>
      <c r="Q762" t="s">
        <v>6950</v>
      </c>
      <c r="R762" t="s">
        <v>31</v>
      </c>
      <c r="S762" t="s">
        <v>32</v>
      </c>
      <c r="T762" t="s">
        <v>130</v>
      </c>
      <c r="U762" t="s">
        <v>33</v>
      </c>
      <c r="V762" t="s">
        <v>6951</v>
      </c>
    </row>
    <row r="763" spans="1:22" x14ac:dyDescent="0.3">
      <c r="A763" t="str">
        <f>IF(IFERROR(SEARCH("sparql",D763),"")="","","topic: technical")</f>
        <v>topic: technical</v>
      </c>
      <c r="B763" t="str">
        <f t="shared" si="19"/>
        <v>v</v>
      </c>
      <c r="C763" t="s">
        <v>7163</v>
      </c>
      <c r="D763" t="s">
        <v>7167</v>
      </c>
      <c r="E763">
        <v>1571</v>
      </c>
      <c r="F763" t="s">
        <v>7162</v>
      </c>
      <c r="G763">
        <v>2010</v>
      </c>
      <c r="H763" t="s">
        <v>5669</v>
      </c>
      <c r="I763" t="s">
        <v>7164</v>
      </c>
      <c r="L763">
        <v>68</v>
      </c>
      <c r="M763">
        <v>77</v>
      </c>
      <c r="N763">
        <v>34</v>
      </c>
      <c r="O763" t="s">
        <v>7165</v>
      </c>
      <c r="P763" t="s">
        <v>7166</v>
      </c>
      <c r="R763" t="s">
        <v>31</v>
      </c>
      <c r="S763" t="s">
        <v>32</v>
      </c>
      <c r="U763" t="s">
        <v>33</v>
      </c>
      <c r="V763" t="s">
        <v>7168</v>
      </c>
    </row>
    <row r="764" spans="1:22" x14ac:dyDescent="0.3">
      <c r="A764" t="str">
        <f>IF(IFERROR(SEARCH("Linked Open Data",D764),"")="","","topic: technical")</f>
        <v>topic: technical</v>
      </c>
      <c r="B764" t="str">
        <f t="shared" si="19"/>
        <v>v</v>
      </c>
      <c r="C764" t="s">
        <v>6249</v>
      </c>
      <c r="D764" t="s">
        <v>6254</v>
      </c>
      <c r="E764">
        <v>1557</v>
      </c>
      <c r="F764" t="s">
        <v>6248</v>
      </c>
      <c r="G764">
        <v>2010</v>
      </c>
      <c r="H764" t="s">
        <v>5669</v>
      </c>
      <c r="I764" t="s">
        <v>6250</v>
      </c>
      <c r="J764" t="s">
        <v>6251</v>
      </c>
      <c r="L764">
        <v>566</v>
      </c>
      <c r="M764">
        <v>581</v>
      </c>
      <c r="N764">
        <v>6</v>
      </c>
      <c r="O764" t="s">
        <v>6252</v>
      </c>
      <c r="P764" t="s">
        <v>6253</v>
      </c>
      <c r="Q764" t="s">
        <v>6255</v>
      </c>
      <c r="R764" t="s">
        <v>31</v>
      </c>
      <c r="S764" t="s">
        <v>32</v>
      </c>
      <c r="T764" t="s">
        <v>130</v>
      </c>
      <c r="U764" t="s">
        <v>33</v>
      </c>
      <c r="V764" t="s">
        <v>6256</v>
      </c>
    </row>
    <row r="765" spans="1:22" x14ac:dyDescent="0.3">
      <c r="A765" t="str">
        <f>IF(IFERROR(SEARCH("Linked Open Data",D765),"")="","","topic: technical")</f>
        <v>topic: technical</v>
      </c>
      <c r="B765" t="str">
        <f t="shared" si="19"/>
        <v>v</v>
      </c>
      <c r="C765" t="s">
        <v>6937</v>
      </c>
      <c r="D765" t="s">
        <v>6941</v>
      </c>
      <c r="E765">
        <v>1552</v>
      </c>
      <c r="F765" t="s">
        <v>6936</v>
      </c>
      <c r="G765">
        <v>2010</v>
      </c>
      <c r="H765" t="s">
        <v>5669</v>
      </c>
      <c r="I765" t="s">
        <v>6938</v>
      </c>
      <c r="L765">
        <v>448</v>
      </c>
      <c r="M765">
        <v>460</v>
      </c>
      <c r="N765">
        <v>4</v>
      </c>
      <c r="O765" t="s">
        <v>6939</v>
      </c>
      <c r="P765" t="s">
        <v>6940</v>
      </c>
      <c r="Q765" t="s">
        <v>6942</v>
      </c>
      <c r="R765" t="s">
        <v>31</v>
      </c>
      <c r="S765" t="s">
        <v>32</v>
      </c>
      <c r="U765" t="s">
        <v>33</v>
      </c>
      <c r="V765" t="s">
        <v>6943</v>
      </c>
    </row>
    <row r="766" spans="1:22" x14ac:dyDescent="0.3">
      <c r="A766" t="str">
        <f>IF(IFERROR(SEARCH("linked data",D766),"")="","","topic: technical")</f>
        <v>topic: technical</v>
      </c>
      <c r="B766" t="str">
        <f t="shared" si="19"/>
        <v>v</v>
      </c>
      <c r="C766" t="s">
        <v>5677</v>
      </c>
      <c r="D766" t="s">
        <v>5682</v>
      </c>
      <c r="E766">
        <v>1561</v>
      </c>
      <c r="F766" t="s">
        <v>5676</v>
      </c>
      <c r="G766">
        <v>2010</v>
      </c>
      <c r="H766" t="s">
        <v>5669</v>
      </c>
      <c r="I766" t="s">
        <v>5678</v>
      </c>
      <c r="J766" t="s">
        <v>5679</v>
      </c>
      <c r="L766">
        <v>129</v>
      </c>
      <c r="M766">
        <v>144</v>
      </c>
      <c r="N766">
        <v>10</v>
      </c>
      <c r="O766" t="s">
        <v>5680</v>
      </c>
      <c r="P766" t="s">
        <v>5681</v>
      </c>
      <c r="R766" t="s">
        <v>31</v>
      </c>
      <c r="S766" t="s">
        <v>32</v>
      </c>
      <c r="T766" t="s">
        <v>130</v>
      </c>
      <c r="U766" t="s">
        <v>33</v>
      </c>
      <c r="V766" t="s">
        <v>5683</v>
      </c>
    </row>
    <row r="767" spans="1:22" x14ac:dyDescent="0.3">
      <c r="A767" t="str">
        <f>IF(IFERROR(SEARCH("linked data",D767),"")="","","topic: technical")</f>
        <v>topic: technical</v>
      </c>
      <c r="B767" t="str">
        <f t="shared" si="19"/>
        <v>v</v>
      </c>
      <c r="C767" t="s">
        <v>6153</v>
      </c>
      <c r="D767" t="s">
        <v>6157</v>
      </c>
      <c r="E767">
        <v>1573</v>
      </c>
      <c r="F767" t="s">
        <v>6152</v>
      </c>
      <c r="G767">
        <v>2010</v>
      </c>
      <c r="H767" t="s">
        <v>5669</v>
      </c>
      <c r="I767" t="s">
        <v>6154</v>
      </c>
      <c r="L767">
        <v>61</v>
      </c>
      <c r="M767">
        <v>72</v>
      </c>
      <c r="N767">
        <v>14</v>
      </c>
      <c r="O767" t="s">
        <v>6155</v>
      </c>
      <c r="P767" t="s">
        <v>6156</v>
      </c>
      <c r="Q767" t="s">
        <v>6158</v>
      </c>
      <c r="R767" t="s">
        <v>31</v>
      </c>
      <c r="S767" t="s">
        <v>32</v>
      </c>
      <c r="T767" t="s">
        <v>130</v>
      </c>
      <c r="U767" t="s">
        <v>33</v>
      </c>
      <c r="V767" t="s">
        <v>6159</v>
      </c>
    </row>
    <row r="768" spans="1:22" x14ac:dyDescent="0.3">
      <c r="A768" t="str">
        <f>IF(IFERROR(SEARCH("linked",D768),"")="","","topic: technical")</f>
        <v>topic: technical</v>
      </c>
      <c r="B768" t="str">
        <f t="shared" si="19"/>
        <v>v</v>
      </c>
      <c r="C768" t="s">
        <v>6362</v>
      </c>
      <c r="D768" t="s">
        <v>6366</v>
      </c>
      <c r="E768">
        <v>1583</v>
      </c>
      <c r="F768" t="s">
        <v>6361</v>
      </c>
      <c r="G768">
        <v>2010</v>
      </c>
      <c r="H768" t="s">
        <v>5669</v>
      </c>
      <c r="I768" t="s">
        <v>6363</v>
      </c>
      <c r="L768">
        <v>93</v>
      </c>
      <c r="M768">
        <v>104</v>
      </c>
      <c r="N768">
        <v>4</v>
      </c>
      <c r="O768" t="s">
        <v>6364</v>
      </c>
      <c r="P768" t="s">
        <v>6365</v>
      </c>
      <c r="Q768" t="s">
        <v>6367</v>
      </c>
      <c r="R768" t="s">
        <v>31</v>
      </c>
      <c r="S768" t="s">
        <v>32</v>
      </c>
      <c r="U768" t="s">
        <v>33</v>
      </c>
      <c r="V768" t="s">
        <v>6368</v>
      </c>
    </row>
    <row r="769" spans="1:22" x14ac:dyDescent="0.3">
      <c r="A769" t="str">
        <f>IF(IFERROR(SEARCH("fuzzy",D769),"")="","","topic: technical")</f>
        <v/>
      </c>
      <c r="B769" t="s">
        <v>66</v>
      </c>
      <c r="C769" t="s">
        <v>6347</v>
      </c>
      <c r="D769" t="s">
        <v>6351</v>
      </c>
      <c r="E769">
        <v>1574</v>
      </c>
      <c r="F769" t="s">
        <v>6346</v>
      </c>
      <c r="G769">
        <v>2010</v>
      </c>
      <c r="H769" t="s">
        <v>5669</v>
      </c>
      <c r="I769" t="s">
        <v>6348</v>
      </c>
      <c r="L769">
        <v>1</v>
      </c>
      <c r="M769">
        <v>16</v>
      </c>
      <c r="N769">
        <v>16</v>
      </c>
      <c r="O769" t="s">
        <v>6349</v>
      </c>
      <c r="P769" t="s">
        <v>6350</v>
      </c>
      <c r="R769" t="s">
        <v>31</v>
      </c>
      <c r="S769" t="s">
        <v>32</v>
      </c>
      <c r="T769" t="s">
        <v>130</v>
      </c>
      <c r="U769" t="s">
        <v>33</v>
      </c>
      <c r="V769" t="s">
        <v>6352</v>
      </c>
    </row>
    <row r="770" spans="1:22" x14ac:dyDescent="0.3">
      <c r="A770" t="str">
        <f>IF(IFERROR(SEARCH("Linked Open Data",D770),"")="","","topic: technical")</f>
        <v>topic: technical</v>
      </c>
      <c r="B770" t="str">
        <f>IF(A770&lt;&gt;"","v","")</f>
        <v>v</v>
      </c>
      <c r="C770" t="s">
        <v>6194</v>
      </c>
      <c r="D770" t="s">
        <v>6198</v>
      </c>
      <c r="E770">
        <v>1501</v>
      </c>
      <c r="F770" t="s">
        <v>6193</v>
      </c>
      <c r="G770">
        <v>2011</v>
      </c>
      <c r="H770" t="s">
        <v>5669</v>
      </c>
      <c r="I770" t="s">
        <v>6195</v>
      </c>
      <c r="L770">
        <v>691</v>
      </c>
      <c r="M770">
        <v>701</v>
      </c>
      <c r="O770" t="s">
        <v>6196</v>
      </c>
      <c r="P770" t="s">
        <v>6197</v>
      </c>
      <c r="R770" t="s">
        <v>31</v>
      </c>
      <c r="S770" t="s">
        <v>32</v>
      </c>
      <c r="U770" t="s">
        <v>33</v>
      </c>
      <c r="V770" t="s">
        <v>6199</v>
      </c>
    </row>
    <row r="771" spans="1:22" x14ac:dyDescent="0.3">
      <c r="A771" t="str">
        <f>IF(IFERROR(SEARCH("Linked Open Data",D771),"")="","","topic: technical")</f>
        <v>topic: technical</v>
      </c>
      <c r="B771" t="str">
        <f>IF(A771&lt;&gt;"","v","")</f>
        <v>v</v>
      </c>
      <c r="C771" t="s">
        <v>7228</v>
      </c>
      <c r="D771" t="s">
        <v>7232</v>
      </c>
      <c r="E771">
        <v>1530</v>
      </c>
      <c r="F771" t="s">
        <v>7227</v>
      </c>
      <c r="G771">
        <v>2011</v>
      </c>
      <c r="H771" t="s">
        <v>5669</v>
      </c>
      <c r="I771" t="s">
        <v>7229</v>
      </c>
      <c r="J771" t="s">
        <v>5679</v>
      </c>
      <c r="L771">
        <v>461</v>
      </c>
      <c r="M771">
        <v>465</v>
      </c>
      <c r="N771">
        <v>1</v>
      </c>
      <c r="O771" t="s">
        <v>7230</v>
      </c>
      <c r="P771" t="s">
        <v>7231</v>
      </c>
      <c r="R771" t="s">
        <v>31</v>
      </c>
      <c r="S771" t="s">
        <v>32</v>
      </c>
      <c r="T771" t="s">
        <v>130</v>
      </c>
      <c r="U771" t="s">
        <v>33</v>
      </c>
      <c r="V771" t="s">
        <v>7233</v>
      </c>
    </row>
    <row r="772" spans="1:22" x14ac:dyDescent="0.3">
      <c r="A772" t="str">
        <f>IF(IFERROR(SEARCH("linked data",D772),"")="","","topic: technical")</f>
        <v>topic: technical</v>
      </c>
      <c r="B772" t="str">
        <f>IF(A772&lt;&gt;"","v","")</f>
        <v>v</v>
      </c>
      <c r="C772" t="s">
        <v>6033</v>
      </c>
      <c r="D772" t="s">
        <v>6037</v>
      </c>
      <c r="E772">
        <v>1520</v>
      </c>
      <c r="F772" t="s">
        <v>6032</v>
      </c>
      <c r="G772">
        <v>2011</v>
      </c>
      <c r="H772" t="s">
        <v>5669</v>
      </c>
      <c r="I772" t="s">
        <v>6034</v>
      </c>
      <c r="L772">
        <v>36</v>
      </c>
      <c r="M772">
        <v>47</v>
      </c>
      <c r="N772">
        <v>22</v>
      </c>
      <c r="O772" t="s">
        <v>6035</v>
      </c>
      <c r="P772" t="s">
        <v>6036</v>
      </c>
      <c r="Q772" t="s">
        <v>6038</v>
      </c>
      <c r="R772" t="s">
        <v>31</v>
      </c>
      <c r="S772" t="s">
        <v>32</v>
      </c>
      <c r="T772" t="s">
        <v>130</v>
      </c>
      <c r="U772" t="s">
        <v>33</v>
      </c>
      <c r="V772" t="s">
        <v>6039</v>
      </c>
    </row>
    <row r="773" spans="1:22" x14ac:dyDescent="0.3">
      <c r="A773" t="str">
        <f>IF(IFERROR(SEARCH("linked data",D773),"")="","","topic: technical")</f>
        <v>topic: technical</v>
      </c>
      <c r="B773" t="str">
        <f>IF(A773&lt;&gt;"","v","")</f>
        <v>v</v>
      </c>
      <c r="C773" t="s">
        <v>6841</v>
      </c>
      <c r="D773" t="s">
        <v>6845</v>
      </c>
      <c r="E773">
        <v>1504</v>
      </c>
      <c r="F773" t="s">
        <v>6840</v>
      </c>
      <c r="G773">
        <v>2011</v>
      </c>
      <c r="H773" t="s">
        <v>5669</v>
      </c>
      <c r="I773" t="s">
        <v>6842</v>
      </c>
      <c r="L773">
        <v>494</v>
      </c>
      <c r="M773">
        <v>503</v>
      </c>
      <c r="N773">
        <v>8</v>
      </c>
      <c r="O773" t="s">
        <v>6843</v>
      </c>
      <c r="P773" t="s">
        <v>6844</v>
      </c>
      <c r="R773" t="s">
        <v>31</v>
      </c>
      <c r="S773" t="s">
        <v>32</v>
      </c>
      <c r="U773" t="s">
        <v>33</v>
      </c>
      <c r="V773" t="s">
        <v>6846</v>
      </c>
    </row>
    <row r="774" spans="1:22" x14ac:dyDescent="0.3">
      <c r="A774" t="str">
        <f>IF(IFERROR(SEARCH("fuzzy",D774),"")="","","topic: technical")</f>
        <v/>
      </c>
      <c r="B774" t="s">
        <v>66</v>
      </c>
      <c r="C774" t="s">
        <v>6451</v>
      </c>
      <c r="D774" t="s">
        <v>6455</v>
      </c>
      <c r="E774">
        <v>1521</v>
      </c>
      <c r="F774" t="s">
        <v>6450</v>
      </c>
      <c r="G774">
        <v>2011</v>
      </c>
      <c r="H774" t="s">
        <v>5669</v>
      </c>
      <c r="I774" t="s">
        <v>6452</v>
      </c>
      <c r="L774">
        <v>173</v>
      </c>
      <c r="M774">
        <v>184</v>
      </c>
      <c r="N774">
        <v>7</v>
      </c>
      <c r="O774" t="s">
        <v>6453</v>
      </c>
      <c r="P774" t="s">
        <v>6454</v>
      </c>
      <c r="Q774" t="s">
        <v>6456</v>
      </c>
      <c r="R774" t="s">
        <v>31</v>
      </c>
      <c r="S774" t="s">
        <v>32</v>
      </c>
      <c r="T774" t="s">
        <v>130</v>
      </c>
      <c r="U774" t="s">
        <v>33</v>
      </c>
      <c r="V774" t="s">
        <v>6457</v>
      </c>
    </row>
    <row r="775" spans="1:22" x14ac:dyDescent="0.3">
      <c r="A775" t="str">
        <f>IF(IFERROR(SEARCH("fuzzy",D775),"")="","","topic: technical")</f>
        <v/>
      </c>
      <c r="B775" t="s">
        <v>66</v>
      </c>
      <c r="C775" t="s">
        <v>6812</v>
      </c>
      <c r="D775" t="s">
        <v>6815</v>
      </c>
      <c r="E775">
        <v>1522</v>
      </c>
      <c r="F775" t="s">
        <v>6811</v>
      </c>
      <c r="G775">
        <v>2011</v>
      </c>
      <c r="H775" t="s">
        <v>5669</v>
      </c>
      <c r="I775" t="s">
        <v>6452</v>
      </c>
      <c r="L775">
        <v>50</v>
      </c>
      <c r="M775">
        <v>61</v>
      </c>
      <c r="N775">
        <v>7</v>
      </c>
      <c r="O775" t="s">
        <v>6813</v>
      </c>
      <c r="P775" t="s">
        <v>6814</v>
      </c>
      <c r="Q775" t="s">
        <v>6816</v>
      </c>
      <c r="R775" t="s">
        <v>31</v>
      </c>
      <c r="S775" t="s">
        <v>32</v>
      </c>
      <c r="T775" t="s">
        <v>130</v>
      </c>
      <c r="U775" t="s">
        <v>33</v>
      </c>
      <c r="V775" t="s">
        <v>6817</v>
      </c>
    </row>
    <row r="776" spans="1:22" x14ac:dyDescent="0.3">
      <c r="A776" t="str">
        <f>IF(IFERROR(SEARCH("rdf",D776),"")="","","topic: technical")</f>
        <v>topic: technical</v>
      </c>
      <c r="B776" t="str">
        <f t="shared" ref="B776:B788" si="20">IF(A776&lt;&gt;"","v","")</f>
        <v>v</v>
      </c>
      <c r="C776" t="s">
        <v>6319</v>
      </c>
      <c r="D776" t="s">
        <v>6323</v>
      </c>
      <c r="E776">
        <v>1459</v>
      </c>
      <c r="F776" t="s">
        <v>6318</v>
      </c>
      <c r="G776">
        <v>2012</v>
      </c>
      <c r="H776" t="s">
        <v>5669</v>
      </c>
      <c r="I776" t="s">
        <v>6320</v>
      </c>
      <c r="L776">
        <v>125</v>
      </c>
      <c r="M776">
        <v>138</v>
      </c>
      <c r="N776">
        <v>69</v>
      </c>
      <c r="O776" t="s">
        <v>6321</v>
      </c>
      <c r="P776" t="s">
        <v>6322</v>
      </c>
      <c r="Q776" t="s">
        <v>6324</v>
      </c>
      <c r="R776" t="s">
        <v>31</v>
      </c>
      <c r="S776" t="s">
        <v>32</v>
      </c>
      <c r="T776" t="s">
        <v>130</v>
      </c>
      <c r="U776" t="s">
        <v>33</v>
      </c>
      <c r="V776" t="s">
        <v>6325</v>
      </c>
    </row>
    <row r="777" spans="1:22" x14ac:dyDescent="0.3">
      <c r="A777" t="str">
        <f>IF(IFERROR(SEARCH("sparql",D777),"")="","","topic: technical")</f>
        <v>topic: technical</v>
      </c>
      <c r="B777" t="str">
        <f t="shared" si="20"/>
        <v>v</v>
      </c>
      <c r="C777" t="s">
        <v>7028</v>
      </c>
      <c r="D777" t="s">
        <v>7032</v>
      </c>
      <c r="E777">
        <v>1416</v>
      </c>
      <c r="F777" t="s">
        <v>7027</v>
      </c>
      <c r="G777">
        <v>2012</v>
      </c>
      <c r="H777" t="s">
        <v>5669</v>
      </c>
      <c r="I777" t="s">
        <v>7029</v>
      </c>
      <c r="L777">
        <v>11</v>
      </c>
      <c r="M777">
        <v>25</v>
      </c>
      <c r="N777">
        <v>23</v>
      </c>
      <c r="O777" t="s">
        <v>7030</v>
      </c>
      <c r="P777" t="s">
        <v>7031</v>
      </c>
      <c r="R777" t="s">
        <v>31</v>
      </c>
      <c r="S777" t="s">
        <v>32</v>
      </c>
      <c r="U777" t="s">
        <v>33</v>
      </c>
      <c r="V777" t="s">
        <v>7033</v>
      </c>
    </row>
    <row r="778" spans="1:22" x14ac:dyDescent="0.3">
      <c r="A778" t="str">
        <f>IF(IFERROR(SEARCH("sparql",D778),"")="","","topic: technical")</f>
        <v>topic: technical</v>
      </c>
      <c r="B778" t="str">
        <f t="shared" si="20"/>
        <v>v</v>
      </c>
      <c r="C778" t="s">
        <v>7035</v>
      </c>
      <c r="D778" t="s">
        <v>7039</v>
      </c>
      <c r="E778">
        <v>1398</v>
      </c>
      <c r="F778" t="s">
        <v>7034</v>
      </c>
      <c r="G778">
        <v>2012</v>
      </c>
      <c r="H778" t="s">
        <v>5669</v>
      </c>
      <c r="I778" t="s">
        <v>7036</v>
      </c>
      <c r="J778" t="s">
        <v>6251</v>
      </c>
      <c r="L778">
        <v>641</v>
      </c>
      <c r="M778">
        <v>657</v>
      </c>
      <c r="N778">
        <v>73</v>
      </c>
      <c r="O778" t="s">
        <v>7037</v>
      </c>
      <c r="P778" t="s">
        <v>7038</v>
      </c>
      <c r="R778" t="s">
        <v>31</v>
      </c>
      <c r="S778" t="s">
        <v>32</v>
      </c>
      <c r="U778" t="s">
        <v>33</v>
      </c>
      <c r="V778" t="s">
        <v>7040</v>
      </c>
    </row>
    <row r="779" spans="1:22" x14ac:dyDescent="0.3">
      <c r="A779" t="str">
        <f>IF(IFERROR(SEARCH("sparql",D779),"")="","","topic: technical")</f>
        <v>topic: technical</v>
      </c>
      <c r="B779" t="str">
        <f t="shared" si="20"/>
        <v>v</v>
      </c>
      <c r="C779" t="s">
        <v>7183</v>
      </c>
      <c r="D779" t="s">
        <v>7187</v>
      </c>
      <c r="E779">
        <v>1404</v>
      </c>
      <c r="F779" t="s">
        <v>7182</v>
      </c>
      <c r="G779">
        <v>2012</v>
      </c>
      <c r="H779" t="s">
        <v>5669</v>
      </c>
      <c r="I779" t="s">
        <v>7184</v>
      </c>
      <c r="L779">
        <v>57</v>
      </c>
      <c r="M779">
        <v>71</v>
      </c>
      <c r="N779">
        <v>27</v>
      </c>
      <c r="O779" t="s">
        <v>7185</v>
      </c>
      <c r="P779" t="s">
        <v>7186</v>
      </c>
      <c r="R779" t="s">
        <v>31</v>
      </c>
      <c r="S779" t="s">
        <v>32</v>
      </c>
      <c r="U779" t="s">
        <v>33</v>
      </c>
      <c r="V779" t="s">
        <v>7188</v>
      </c>
    </row>
    <row r="780" spans="1:22" x14ac:dyDescent="0.3">
      <c r="A780" t="str">
        <f t="shared" ref="A780:A786" si="21">IF(IFERROR(SEARCH("Linked Open Data",D780),"")="","","topic: technical")</f>
        <v>topic: technical</v>
      </c>
      <c r="B780" t="str">
        <f t="shared" si="20"/>
        <v>v</v>
      </c>
      <c r="C780" t="s">
        <v>5714</v>
      </c>
      <c r="D780" t="s">
        <v>5718</v>
      </c>
      <c r="E780">
        <v>1445</v>
      </c>
      <c r="F780" t="s">
        <v>5713</v>
      </c>
      <c r="G780">
        <v>2012</v>
      </c>
      <c r="H780" t="s">
        <v>5669</v>
      </c>
      <c r="I780" t="s">
        <v>5715</v>
      </c>
      <c r="L780">
        <v>813</v>
      </c>
      <c r="M780">
        <v>817</v>
      </c>
      <c r="N780">
        <v>1</v>
      </c>
      <c r="O780" t="s">
        <v>5716</v>
      </c>
      <c r="P780" t="s">
        <v>5717</v>
      </c>
      <c r="R780" t="s">
        <v>31</v>
      </c>
      <c r="S780" t="s">
        <v>32</v>
      </c>
      <c r="T780" t="s">
        <v>130</v>
      </c>
      <c r="U780" t="s">
        <v>33</v>
      </c>
      <c r="V780" t="s">
        <v>5719</v>
      </c>
    </row>
    <row r="781" spans="1:22" x14ac:dyDescent="0.3">
      <c r="A781" t="str">
        <f t="shared" si="21"/>
        <v>topic: technical</v>
      </c>
      <c r="B781" t="str">
        <f t="shared" si="20"/>
        <v>v</v>
      </c>
      <c r="C781" t="s">
        <v>5721</v>
      </c>
      <c r="D781" t="s">
        <v>5725</v>
      </c>
      <c r="E781">
        <v>1410</v>
      </c>
      <c r="F781" t="s">
        <v>5720</v>
      </c>
      <c r="G781">
        <v>2012</v>
      </c>
      <c r="H781" t="s">
        <v>5669</v>
      </c>
      <c r="I781" t="s">
        <v>5722</v>
      </c>
      <c r="L781">
        <v>264</v>
      </c>
      <c r="M781">
        <v>270</v>
      </c>
      <c r="N781">
        <v>3</v>
      </c>
      <c r="O781" t="s">
        <v>5723</v>
      </c>
      <c r="P781" t="s">
        <v>5724</v>
      </c>
      <c r="R781" t="s">
        <v>31</v>
      </c>
      <c r="S781" t="s">
        <v>32</v>
      </c>
      <c r="U781" t="s">
        <v>33</v>
      </c>
      <c r="V781" t="s">
        <v>5726</v>
      </c>
    </row>
    <row r="782" spans="1:22" x14ac:dyDescent="0.3">
      <c r="A782" t="str">
        <f t="shared" si="21"/>
        <v>topic: technical</v>
      </c>
      <c r="B782" t="str">
        <f t="shared" si="20"/>
        <v>v</v>
      </c>
      <c r="C782" t="s">
        <v>5777</v>
      </c>
      <c r="D782" t="s">
        <v>5780</v>
      </c>
      <c r="E782">
        <v>1444</v>
      </c>
      <c r="F782" t="s">
        <v>5776</v>
      </c>
      <c r="G782">
        <v>2012</v>
      </c>
      <c r="H782" t="s">
        <v>5669</v>
      </c>
      <c r="I782" t="s">
        <v>5715</v>
      </c>
      <c r="L782">
        <v>103</v>
      </c>
      <c r="M782">
        <v>118</v>
      </c>
      <c r="N782">
        <v>3</v>
      </c>
      <c r="O782" t="s">
        <v>5778</v>
      </c>
      <c r="P782" t="s">
        <v>5779</v>
      </c>
      <c r="Q782" t="s">
        <v>5781</v>
      </c>
      <c r="R782" t="s">
        <v>31</v>
      </c>
      <c r="S782" t="s">
        <v>32</v>
      </c>
      <c r="T782" t="s">
        <v>130</v>
      </c>
      <c r="U782" t="s">
        <v>33</v>
      </c>
      <c r="V782" t="s">
        <v>5782</v>
      </c>
    </row>
    <row r="783" spans="1:22" x14ac:dyDescent="0.3">
      <c r="A783" t="str">
        <f t="shared" si="21"/>
        <v>topic: technical</v>
      </c>
      <c r="B783" t="str">
        <f t="shared" si="20"/>
        <v>v</v>
      </c>
      <c r="C783" t="s">
        <v>6534</v>
      </c>
      <c r="D783" t="s">
        <v>6537</v>
      </c>
      <c r="E783">
        <v>1443</v>
      </c>
      <c r="F783" t="s">
        <v>6533</v>
      </c>
      <c r="G783">
        <v>2012</v>
      </c>
      <c r="H783" t="s">
        <v>5669</v>
      </c>
      <c r="I783" t="s">
        <v>5715</v>
      </c>
      <c r="L783">
        <v>823</v>
      </c>
      <c r="M783">
        <v>827</v>
      </c>
      <c r="N783">
        <v>3</v>
      </c>
      <c r="O783" t="s">
        <v>6535</v>
      </c>
      <c r="P783" t="s">
        <v>6536</v>
      </c>
      <c r="R783" t="s">
        <v>31</v>
      </c>
      <c r="S783" t="s">
        <v>32</v>
      </c>
      <c r="T783" t="s">
        <v>130</v>
      </c>
      <c r="U783" t="s">
        <v>33</v>
      </c>
      <c r="V783" t="s">
        <v>6538</v>
      </c>
    </row>
    <row r="784" spans="1:22" x14ac:dyDescent="0.3">
      <c r="A784" t="str">
        <f t="shared" si="21"/>
        <v>topic: technical</v>
      </c>
      <c r="B784" t="str">
        <f t="shared" si="20"/>
        <v>v</v>
      </c>
      <c r="C784" t="s">
        <v>6540</v>
      </c>
      <c r="D784" t="s">
        <v>6544</v>
      </c>
      <c r="E784">
        <v>1423</v>
      </c>
      <c r="F784" t="s">
        <v>6539</v>
      </c>
      <c r="G784">
        <v>2012</v>
      </c>
      <c r="H784" t="s">
        <v>5669</v>
      </c>
      <c r="I784" t="s">
        <v>6541</v>
      </c>
      <c r="L784">
        <v>378</v>
      </c>
      <c r="M784">
        <v>385</v>
      </c>
      <c r="N784">
        <v>13</v>
      </c>
      <c r="O784" t="s">
        <v>6542</v>
      </c>
      <c r="P784" t="s">
        <v>6543</v>
      </c>
      <c r="R784" t="s">
        <v>31</v>
      </c>
      <c r="S784" t="s">
        <v>32</v>
      </c>
      <c r="T784" t="s">
        <v>130</v>
      </c>
      <c r="U784" t="s">
        <v>33</v>
      </c>
      <c r="V784" t="s">
        <v>6545</v>
      </c>
    </row>
    <row r="785" spans="1:22" x14ac:dyDescent="0.3">
      <c r="A785" t="str">
        <f t="shared" si="21"/>
        <v>topic: technical</v>
      </c>
      <c r="B785" t="str">
        <f t="shared" si="20"/>
        <v>v</v>
      </c>
      <c r="C785" t="s">
        <v>6915</v>
      </c>
      <c r="D785" t="s">
        <v>6919</v>
      </c>
      <c r="E785">
        <v>1409</v>
      </c>
      <c r="F785" t="s">
        <v>6914</v>
      </c>
      <c r="G785">
        <v>2012</v>
      </c>
      <c r="H785" t="s">
        <v>5669</v>
      </c>
      <c r="I785" t="s">
        <v>6916</v>
      </c>
      <c r="J785" t="s">
        <v>6251</v>
      </c>
      <c r="L785">
        <v>601</v>
      </c>
      <c r="M785">
        <v>616</v>
      </c>
      <c r="N785">
        <v>1</v>
      </c>
      <c r="O785" t="s">
        <v>6917</v>
      </c>
      <c r="P785" t="s">
        <v>6918</v>
      </c>
      <c r="R785" t="s">
        <v>31</v>
      </c>
      <c r="S785" t="s">
        <v>32</v>
      </c>
      <c r="T785" t="s">
        <v>130</v>
      </c>
      <c r="U785" t="s">
        <v>33</v>
      </c>
      <c r="V785" t="s">
        <v>6920</v>
      </c>
    </row>
    <row r="786" spans="1:22" x14ac:dyDescent="0.3">
      <c r="A786" t="str">
        <f t="shared" si="21"/>
        <v>topic: technical</v>
      </c>
      <c r="B786" t="str">
        <f t="shared" si="20"/>
        <v>v</v>
      </c>
      <c r="C786" t="s">
        <v>7056</v>
      </c>
      <c r="D786" t="s">
        <v>7059</v>
      </c>
      <c r="E786">
        <v>1466</v>
      </c>
      <c r="F786" t="s">
        <v>7055</v>
      </c>
      <c r="G786">
        <v>2012</v>
      </c>
      <c r="H786" t="s">
        <v>5669</v>
      </c>
      <c r="I786" t="s">
        <v>7057</v>
      </c>
      <c r="L786">
        <v>73</v>
      </c>
      <c r="M786">
        <v>84</v>
      </c>
      <c r="N786">
        <v>3</v>
      </c>
      <c r="O786" t="s">
        <v>7058</v>
      </c>
      <c r="P786" t="s">
        <v>5938</v>
      </c>
      <c r="Q786" t="s">
        <v>7060</v>
      </c>
      <c r="R786" t="s">
        <v>31</v>
      </c>
      <c r="S786" t="s">
        <v>32</v>
      </c>
      <c r="T786" t="s">
        <v>130</v>
      </c>
      <c r="U786" t="s">
        <v>33</v>
      </c>
      <c r="V786" t="s">
        <v>7061</v>
      </c>
    </row>
    <row r="787" spans="1:22" x14ac:dyDescent="0.3">
      <c r="A787" t="str">
        <f>IF(IFERROR(SEARCH("linked data",D787),"")="","","topic: technical")</f>
        <v>topic: technical</v>
      </c>
      <c r="B787" t="str">
        <f t="shared" si="20"/>
        <v>v</v>
      </c>
      <c r="C787" t="s">
        <v>7042</v>
      </c>
      <c r="D787" t="s">
        <v>7046</v>
      </c>
      <c r="E787">
        <v>1415</v>
      </c>
      <c r="F787" t="s">
        <v>7041</v>
      </c>
      <c r="G787">
        <v>2012</v>
      </c>
      <c r="H787" t="s">
        <v>5669</v>
      </c>
      <c r="I787" t="s">
        <v>7043</v>
      </c>
      <c r="J787" t="s">
        <v>5679</v>
      </c>
      <c r="L787">
        <v>215</v>
      </c>
      <c r="M787">
        <v>230</v>
      </c>
      <c r="N787">
        <v>5</v>
      </c>
      <c r="O787" t="s">
        <v>7044</v>
      </c>
      <c r="P787" t="s">
        <v>7045</v>
      </c>
      <c r="Q787" t="s">
        <v>7047</v>
      </c>
      <c r="R787" t="s">
        <v>31</v>
      </c>
      <c r="S787" t="s">
        <v>32</v>
      </c>
      <c r="U787" t="s">
        <v>33</v>
      </c>
      <c r="V787" t="s">
        <v>7048</v>
      </c>
    </row>
    <row r="788" spans="1:22" x14ac:dyDescent="0.3">
      <c r="A788" t="str">
        <f>IF(IFERROR(SEARCH("enterprise",D788),"")="","","topic: use of OGD by private sector")</f>
        <v>topic: use of OGD by private sector</v>
      </c>
      <c r="B788" t="str">
        <f t="shared" si="20"/>
        <v>v</v>
      </c>
      <c r="C788" t="s">
        <v>6466</v>
      </c>
      <c r="D788" t="s">
        <v>6470</v>
      </c>
      <c r="E788">
        <v>1396</v>
      </c>
      <c r="F788" t="s">
        <v>6465</v>
      </c>
      <c r="G788">
        <v>2012</v>
      </c>
      <c r="H788" t="s">
        <v>5669</v>
      </c>
      <c r="I788" t="s">
        <v>6467</v>
      </c>
      <c r="L788">
        <v>808</v>
      </c>
      <c r="M788">
        <v>811</v>
      </c>
      <c r="O788" t="s">
        <v>6468</v>
      </c>
      <c r="P788" t="s">
        <v>6469</v>
      </c>
      <c r="Q788" t="s">
        <v>6471</v>
      </c>
      <c r="R788" t="s">
        <v>31</v>
      </c>
      <c r="S788" t="s">
        <v>32</v>
      </c>
      <c r="U788" t="s">
        <v>33</v>
      </c>
      <c r="V788" t="s">
        <v>6472</v>
      </c>
    </row>
    <row r="789" spans="1:22" x14ac:dyDescent="0.3">
      <c r="A789" t="str">
        <f>IF(IFERROR(SEARCH("fuzzy",D789),"")="","","topic: technical")</f>
        <v/>
      </c>
      <c r="B789" t="s">
        <v>66</v>
      </c>
      <c r="C789" t="s">
        <v>6274</v>
      </c>
      <c r="D789" t="s">
        <v>6278</v>
      </c>
      <c r="E789">
        <v>1447</v>
      </c>
      <c r="F789" t="s">
        <v>6273</v>
      </c>
      <c r="G789">
        <v>2012</v>
      </c>
      <c r="H789" t="s">
        <v>5669</v>
      </c>
      <c r="I789" t="s">
        <v>6275</v>
      </c>
      <c r="L789">
        <v>5</v>
      </c>
      <c r="M789">
        <v>13</v>
      </c>
      <c r="O789" t="s">
        <v>6276</v>
      </c>
      <c r="P789" t="s">
        <v>6277</v>
      </c>
      <c r="Q789" t="s">
        <v>6279</v>
      </c>
      <c r="R789" t="s">
        <v>31</v>
      </c>
      <c r="S789" t="s">
        <v>32</v>
      </c>
      <c r="T789" t="s">
        <v>130</v>
      </c>
      <c r="U789" t="s">
        <v>33</v>
      </c>
      <c r="V789" t="s">
        <v>6280</v>
      </c>
    </row>
    <row r="790" spans="1:22" x14ac:dyDescent="0.3">
      <c r="A790" t="str">
        <f>IF(IFERROR(SEARCH("fuzzy",D790),"")="","","topic: technical")</f>
        <v/>
      </c>
      <c r="B790" t="s">
        <v>66</v>
      </c>
      <c r="C790" t="s">
        <v>6327</v>
      </c>
      <c r="D790" t="s">
        <v>6330</v>
      </c>
      <c r="E790">
        <v>1412</v>
      </c>
      <c r="F790" t="s">
        <v>6326</v>
      </c>
      <c r="G790">
        <v>2012</v>
      </c>
      <c r="H790" t="s">
        <v>5669</v>
      </c>
      <c r="I790" t="s">
        <v>5722</v>
      </c>
      <c r="L790">
        <v>254</v>
      </c>
      <c r="M790">
        <v>263</v>
      </c>
      <c r="N790">
        <v>4</v>
      </c>
      <c r="O790" t="s">
        <v>6328</v>
      </c>
      <c r="P790" t="s">
        <v>6329</v>
      </c>
      <c r="Q790" t="s">
        <v>6331</v>
      </c>
      <c r="R790" t="s">
        <v>31</v>
      </c>
      <c r="S790" t="s">
        <v>32</v>
      </c>
      <c r="U790" t="s">
        <v>33</v>
      </c>
      <c r="V790" t="s">
        <v>6332</v>
      </c>
    </row>
    <row r="791" spans="1:22" x14ac:dyDescent="0.3">
      <c r="A791" t="str">
        <f>IF(IFERROR(SEARCH("fuzzy",D791),"")="","","topic: technical")</f>
        <v/>
      </c>
      <c r="B791" t="s">
        <v>66</v>
      </c>
      <c r="C791" t="s">
        <v>6489</v>
      </c>
      <c r="D791" t="s">
        <v>6493</v>
      </c>
      <c r="E791">
        <v>1448</v>
      </c>
      <c r="F791" t="s">
        <v>6488</v>
      </c>
      <c r="G791">
        <v>2012</v>
      </c>
      <c r="H791" t="s">
        <v>5669</v>
      </c>
      <c r="I791" t="s">
        <v>6490</v>
      </c>
      <c r="J791" t="s">
        <v>5679</v>
      </c>
      <c r="L791">
        <v>295</v>
      </c>
      <c r="M791">
        <v>298</v>
      </c>
      <c r="N791">
        <v>6</v>
      </c>
      <c r="O791" t="s">
        <v>6491</v>
      </c>
      <c r="P791" t="s">
        <v>6492</v>
      </c>
      <c r="R791" t="s">
        <v>31</v>
      </c>
      <c r="S791" t="s">
        <v>32</v>
      </c>
      <c r="U791" t="s">
        <v>33</v>
      </c>
      <c r="V791" t="s">
        <v>6494</v>
      </c>
    </row>
    <row r="792" spans="1:22" x14ac:dyDescent="0.3">
      <c r="A792" t="str">
        <f>IF(IFERROR(SEARCH("rdf",D792),"")="","","topic: technical")</f>
        <v>topic: technical</v>
      </c>
      <c r="B792" t="str">
        <f t="shared" ref="B792:B799" si="22">IF(A792&lt;&gt;"","v","")</f>
        <v>v</v>
      </c>
      <c r="C792" t="s">
        <v>5845</v>
      </c>
      <c r="D792" t="s">
        <v>5849</v>
      </c>
      <c r="E792">
        <v>1237</v>
      </c>
      <c r="F792" t="s">
        <v>5844</v>
      </c>
      <c r="G792">
        <v>2013</v>
      </c>
      <c r="H792" t="s">
        <v>5669</v>
      </c>
      <c r="I792" t="s">
        <v>5846</v>
      </c>
      <c r="L792">
        <v>228</v>
      </c>
      <c r="M792">
        <v>242</v>
      </c>
      <c r="N792">
        <v>13</v>
      </c>
      <c r="O792" t="s">
        <v>5847</v>
      </c>
      <c r="P792" t="s">
        <v>5848</v>
      </c>
      <c r="R792" t="s">
        <v>31</v>
      </c>
      <c r="S792" t="s">
        <v>32</v>
      </c>
      <c r="U792" t="s">
        <v>33</v>
      </c>
      <c r="V792" t="s">
        <v>5850</v>
      </c>
    </row>
    <row r="793" spans="1:22" x14ac:dyDescent="0.3">
      <c r="A793" t="str">
        <f>IF(IFERROR(SEARCH("sparql",D793),"")="","","topic: technical")</f>
        <v>topic: technical</v>
      </c>
      <c r="B793" t="str">
        <f t="shared" si="22"/>
        <v>v</v>
      </c>
      <c r="C793" t="s">
        <v>7069</v>
      </c>
      <c r="D793" t="s">
        <v>7072</v>
      </c>
      <c r="E793">
        <v>1239</v>
      </c>
      <c r="F793" t="s">
        <v>7068</v>
      </c>
      <c r="G793">
        <v>2013</v>
      </c>
      <c r="H793" t="s">
        <v>5669</v>
      </c>
      <c r="I793" t="s">
        <v>5846</v>
      </c>
      <c r="L793">
        <v>140</v>
      </c>
      <c r="M793">
        <v>154</v>
      </c>
      <c r="N793">
        <v>11</v>
      </c>
      <c r="O793" t="s">
        <v>7070</v>
      </c>
      <c r="P793" t="s">
        <v>7071</v>
      </c>
      <c r="R793" t="s">
        <v>31</v>
      </c>
      <c r="S793" t="s">
        <v>32</v>
      </c>
      <c r="U793" t="s">
        <v>33</v>
      </c>
      <c r="V793" t="s">
        <v>7073</v>
      </c>
    </row>
    <row r="794" spans="1:22" x14ac:dyDescent="0.3">
      <c r="A794" t="str">
        <f>IF(IFERROR(SEARCH("Linked Open Data",D794),"")="","","topic: technical")</f>
        <v>topic: technical</v>
      </c>
      <c r="B794" t="str">
        <f t="shared" si="22"/>
        <v>v</v>
      </c>
      <c r="C794" t="s">
        <v>5935</v>
      </c>
      <c r="D794" t="s">
        <v>5939</v>
      </c>
      <c r="E794">
        <v>1235</v>
      </c>
      <c r="F794" t="s">
        <v>5934</v>
      </c>
      <c r="G794">
        <v>2013</v>
      </c>
      <c r="H794" t="s">
        <v>5669</v>
      </c>
      <c r="I794" t="s">
        <v>5936</v>
      </c>
      <c r="L794">
        <v>109</v>
      </c>
      <c r="M794">
        <v>121</v>
      </c>
      <c r="N794">
        <v>5</v>
      </c>
      <c r="O794" t="s">
        <v>5937</v>
      </c>
      <c r="P794" t="s">
        <v>5938</v>
      </c>
      <c r="Q794" t="s">
        <v>5940</v>
      </c>
      <c r="R794" t="s">
        <v>31</v>
      </c>
      <c r="S794" t="s">
        <v>32</v>
      </c>
      <c r="U794" t="s">
        <v>33</v>
      </c>
      <c r="V794" t="s">
        <v>5941</v>
      </c>
    </row>
    <row r="795" spans="1:22" x14ac:dyDescent="0.3">
      <c r="A795" t="str">
        <f>IF(IFERROR(SEARCH("Linked Open Data",D795),"")="","","topic: technical")</f>
        <v>topic: technical</v>
      </c>
      <c r="B795" t="str">
        <f t="shared" si="22"/>
        <v>v</v>
      </c>
      <c r="C795" t="s">
        <v>6094</v>
      </c>
      <c r="D795" t="s">
        <v>6097</v>
      </c>
      <c r="E795">
        <v>1200</v>
      </c>
      <c r="F795" t="s">
        <v>4045</v>
      </c>
      <c r="G795">
        <v>2013</v>
      </c>
      <c r="H795" t="s">
        <v>5669</v>
      </c>
      <c r="I795" t="s">
        <v>6095</v>
      </c>
      <c r="J795" t="s">
        <v>5679</v>
      </c>
      <c r="L795">
        <v>130</v>
      </c>
      <c r="M795">
        <v>145</v>
      </c>
      <c r="N795">
        <v>13</v>
      </c>
      <c r="O795" t="s">
        <v>6096</v>
      </c>
      <c r="P795" t="s">
        <v>6091</v>
      </c>
      <c r="R795" t="s">
        <v>31</v>
      </c>
      <c r="S795" t="s">
        <v>32</v>
      </c>
      <c r="U795" t="s">
        <v>33</v>
      </c>
      <c r="V795" t="s">
        <v>6098</v>
      </c>
    </row>
    <row r="796" spans="1:22" x14ac:dyDescent="0.3">
      <c r="A796" t="str">
        <f>IF(IFERROR(SEARCH("Linked Open Data",D796),"")="","","topic: technical")</f>
        <v>topic: technical</v>
      </c>
      <c r="B796" t="str">
        <f t="shared" si="22"/>
        <v>v</v>
      </c>
      <c r="C796" t="s">
        <v>6168</v>
      </c>
      <c r="D796" t="s">
        <v>6171</v>
      </c>
      <c r="E796">
        <v>1228</v>
      </c>
      <c r="F796" t="s">
        <v>6167</v>
      </c>
      <c r="G796">
        <v>2013</v>
      </c>
      <c r="H796" t="s">
        <v>5669</v>
      </c>
      <c r="I796" t="s">
        <v>6169</v>
      </c>
      <c r="L796">
        <v>12</v>
      </c>
      <c r="M796">
        <v>21</v>
      </c>
      <c r="O796" t="s">
        <v>6170</v>
      </c>
      <c r="P796" t="s">
        <v>3626</v>
      </c>
      <c r="Q796" t="s">
        <v>6172</v>
      </c>
      <c r="R796" t="s">
        <v>31</v>
      </c>
      <c r="S796" t="s">
        <v>32</v>
      </c>
      <c r="U796" t="s">
        <v>33</v>
      </c>
      <c r="V796" t="s">
        <v>6173</v>
      </c>
    </row>
    <row r="797" spans="1:22" x14ac:dyDescent="0.3">
      <c r="A797" t="str">
        <f>IF(IFERROR(SEARCH("Linked Open Data",D797),"")="","","topic: technical")</f>
        <v>topic: technical</v>
      </c>
      <c r="B797" t="str">
        <f t="shared" si="22"/>
        <v>v</v>
      </c>
      <c r="C797" t="s">
        <v>6797</v>
      </c>
      <c r="D797" t="s">
        <v>6801</v>
      </c>
      <c r="E797">
        <v>1204</v>
      </c>
      <c r="F797" t="s">
        <v>6796</v>
      </c>
      <c r="G797">
        <v>2013</v>
      </c>
      <c r="H797" t="s">
        <v>5669</v>
      </c>
      <c r="I797" t="s">
        <v>6798</v>
      </c>
      <c r="L797">
        <v>77</v>
      </c>
      <c r="M797">
        <v>93</v>
      </c>
      <c r="N797">
        <v>4</v>
      </c>
      <c r="O797" t="s">
        <v>6799</v>
      </c>
      <c r="P797" t="s">
        <v>6800</v>
      </c>
      <c r="Q797" t="s">
        <v>6802</v>
      </c>
      <c r="R797" t="s">
        <v>31</v>
      </c>
      <c r="S797" t="s">
        <v>32</v>
      </c>
      <c r="U797" t="s">
        <v>33</v>
      </c>
      <c r="V797" t="s">
        <v>6803</v>
      </c>
    </row>
    <row r="798" spans="1:22" x14ac:dyDescent="0.3">
      <c r="A798" t="str">
        <f>IF(IFERROR(SEARCH("Linked Open Data",D798),"")="","","topic: technical")</f>
        <v>topic: technical</v>
      </c>
      <c r="B798" t="str">
        <f t="shared" si="22"/>
        <v>v</v>
      </c>
      <c r="C798" t="s">
        <v>7127</v>
      </c>
      <c r="D798" t="s">
        <v>7130</v>
      </c>
      <c r="E798">
        <v>1232</v>
      </c>
      <c r="F798" t="s">
        <v>7126</v>
      </c>
      <c r="G798">
        <v>2013</v>
      </c>
      <c r="H798" t="s">
        <v>5669</v>
      </c>
      <c r="I798" t="s">
        <v>7128</v>
      </c>
      <c r="L798">
        <v>196</v>
      </c>
      <c r="M798">
        <v>210</v>
      </c>
      <c r="N798">
        <v>8</v>
      </c>
      <c r="O798" t="s">
        <v>7129</v>
      </c>
      <c r="P798" t="s">
        <v>1592</v>
      </c>
      <c r="Q798" t="s">
        <v>7131</v>
      </c>
      <c r="R798" t="s">
        <v>31</v>
      </c>
      <c r="S798" t="s">
        <v>32</v>
      </c>
      <c r="U798" t="s">
        <v>33</v>
      </c>
      <c r="V798" t="s">
        <v>7132</v>
      </c>
    </row>
    <row r="799" spans="1:22" x14ac:dyDescent="0.3">
      <c r="A799" t="str">
        <f>IF(IFERROR(SEARCH("linked data",D799),"")="","","topic: technical")</f>
        <v>topic: technical</v>
      </c>
      <c r="B799" t="str">
        <f t="shared" si="22"/>
        <v>v</v>
      </c>
      <c r="C799" t="s">
        <v>6048</v>
      </c>
      <c r="D799" t="s">
        <v>6052</v>
      </c>
      <c r="E799">
        <v>1198</v>
      </c>
      <c r="F799" t="s">
        <v>6047</v>
      </c>
      <c r="G799">
        <v>2013</v>
      </c>
      <c r="H799" t="s">
        <v>5669</v>
      </c>
      <c r="I799" t="s">
        <v>6049</v>
      </c>
      <c r="L799">
        <v>1</v>
      </c>
      <c r="M799">
        <v>21</v>
      </c>
      <c r="O799" t="s">
        <v>6050</v>
      </c>
      <c r="P799" t="s">
        <v>6051</v>
      </c>
      <c r="Q799" t="s">
        <v>6053</v>
      </c>
      <c r="R799" t="s">
        <v>31</v>
      </c>
      <c r="S799" t="s">
        <v>32</v>
      </c>
      <c r="U799" t="s">
        <v>33</v>
      </c>
      <c r="V799" t="s">
        <v>6054</v>
      </c>
    </row>
    <row r="800" spans="1:22" x14ac:dyDescent="0.3">
      <c r="A800" t="str">
        <f t="shared" ref="A800:A806" si="23">IF(IFERROR(SEARCH("fuzzy",D800),"")="","","topic: technical")</f>
        <v/>
      </c>
      <c r="B800" t="s">
        <v>66</v>
      </c>
      <c r="C800" t="s">
        <v>5692</v>
      </c>
      <c r="D800" t="s">
        <v>5696</v>
      </c>
      <c r="E800">
        <v>1236</v>
      </c>
      <c r="F800" t="s">
        <v>2181</v>
      </c>
      <c r="G800">
        <v>2013</v>
      </c>
      <c r="H800" t="s">
        <v>5669</v>
      </c>
      <c r="I800" t="s">
        <v>5693</v>
      </c>
      <c r="L800">
        <v>38</v>
      </c>
      <c r="M800">
        <v>49</v>
      </c>
      <c r="N800">
        <v>20</v>
      </c>
      <c r="O800" t="s">
        <v>5694</v>
      </c>
      <c r="P800" t="s">
        <v>5695</v>
      </c>
      <c r="Q800" t="s">
        <v>5697</v>
      </c>
      <c r="R800" t="s">
        <v>31</v>
      </c>
      <c r="S800" t="s">
        <v>32</v>
      </c>
      <c r="U800" t="s">
        <v>33</v>
      </c>
      <c r="V800" t="s">
        <v>5698</v>
      </c>
    </row>
    <row r="801" spans="1:22" x14ac:dyDescent="0.3">
      <c r="A801" t="str">
        <f t="shared" si="23"/>
        <v/>
      </c>
      <c r="B801" t="s">
        <v>66</v>
      </c>
      <c r="C801" t="s">
        <v>6233</v>
      </c>
      <c r="D801" t="s">
        <v>6237</v>
      </c>
      <c r="E801">
        <v>1203</v>
      </c>
      <c r="F801" t="s">
        <v>6232</v>
      </c>
      <c r="G801">
        <v>2013</v>
      </c>
      <c r="H801" t="s">
        <v>5669</v>
      </c>
      <c r="I801" t="s">
        <v>6234</v>
      </c>
      <c r="L801">
        <v>370</v>
      </c>
      <c r="M801">
        <v>373</v>
      </c>
      <c r="O801" t="s">
        <v>6235</v>
      </c>
      <c r="P801" t="s">
        <v>6236</v>
      </c>
      <c r="Q801" t="s">
        <v>6238</v>
      </c>
      <c r="R801" t="s">
        <v>31</v>
      </c>
      <c r="S801" t="s">
        <v>32</v>
      </c>
      <c r="U801" t="s">
        <v>33</v>
      </c>
      <c r="V801" t="s">
        <v>6239</v>
      </c>
    </row>
    <row r="802" spans="1:22" x14ac:dyDescent="0.3">
      <c r="A802" t="str">
        <f t="shared" si="23"/>
        <v/>
      </c>
      <c r="B802" t="s">
        <v>66</v>
      </c>
      <c r="C802" t="s">
        <v>6258</v>
      </c>
      <c r="D802" t="s">
        <v>6263</v>
      </c>
      <c r="E802">
        <v>1262</v>
      </c>
      <c r="F802" t="s">
        <v>6257</v>
      </c>
      <c r="G802">
        <v>2013</v>
      </c>
      <c r="H802" t="s">
        <v>5669</v>
      </c>
      <c r="I802" t="s">
        <v>6259</v>
      </c>
      <c r="J802" t="s">
        <v>6260</v>
      </c>
      <c r="L802">
        <v>622</v>
      </c>
      <c r="M802">
        <v>629</v>
      </c>
      <c r="N802">
        <v>1</v>
      </c>
      <c r="O802" t="s">
        <v>6261</v>
      </c>
      <c r="P802" t="s">
        <v>6262</v>
      </c>
      <c r="Q802" t="s">
        <v>6264</v>
      </c>
      <c r="R802" t="s">
        <v>31</v>
      </c>
      <c r="S802" t="s">
        <v>32</v>
      </c>
      <c r="U802" t="s">
        <v>33</v>
      </c>
      <c r="V802" t="s">
        <v>6265</v>
      </c>
    </row>
    <row r="803" spans="1:22" x14ac:dyDescent="0.3">
      <c r="A803" t="str">
        <f t="shared" si="23"/>
        <v/>
      </c>
      <c r="B803" t="s">
        <v>66</v>
      </c>
      <c r="C803" t="s">
        <v>6421</v>
      </c>
      <c r="D803" t="s">
        <v>6424</v>
      </c>
      <c r="E803">
        <v>1264</v>
      </c>
      <c r="F803" t="s">
        <v>6420</v>
      </c>
      <c r="G803">
        <v>2013</v>
      </c>
      <c r="H803" t="s">
        <v>5669</v>
      </c>
      <c r="I803" t="s">
        <v>6259</v>
      </c>
      <c r="J803" t="s">
        <v>6260</v>
      </c>
      <c r="L803">
        <v>582</v>
      </c>
      <c r="M803">
        <v>593</v>
      </c>
      <c r="N803">
        <v>10</v>
      </c>
      <c r="O803" t="s">
        <v>6422</v>
      </c>
      <c r="P803" t="s">
        <v>6423</v>
      </c>
      <c r="Q803" t="s">
        <v>6425</v>
      </c>
      <c r="R803" t="s">
        <v>31</v>
      </c>
      <c r="S803" t="s">
        <v>32</v>
      </c>
      <c r="U803" t="s">
        <v>33</v>
      </c>
      <c r="V803" t="s">
        <v>6426</v>
      </c>
    </row>
    <row r="804" spans="1:22" x14ac:dyDescent="0.3">
      <c r="A804" t="str">
        <f t="shared" si="23"/>
        <v/>
      </c>
      <c r="B804" t="s">
        <v>66</v>
      </c>
      <c r="C804" t="s">
        <v>6777</v>
      </c>
      <c r="D804" t="s">
        <v>6780</v>
      </c>
      <c r="E804">
        <v>1238</v>
      </c>
      <c r="F804" t="s">
        <v>1070</v>
      </c>
      <c r="G804">
        <v>2013</v>
      </c>
      <c r="H804" t="s">
        <v>5669</v>
      </c>
      <c r="I804" t="s">
        <v>5693</v>
      </c>
      <c r="L804">
        <v>62</v>
      </c>
      <c r="M804">
        <v>74</v>
      </c>
      <c r="N804">
        <v>15</v>
      </c>
      <c r="O804" t="s">
        <v>6778</v>
      </c>
      <c r="P804" t="s">
        <v>6779</v>
      </c>
      <c r="Q804" t="s">
        <v>6781</v>
      </c>
      <c r="R804" t="s">
        <v>31</v>
      </c>
      <c r="S804" t="s">
        <v>32</v>
      </c>
      <c r="U804" t="s">
        <v>33</v>
      </c>
      <c r="V804" t="s">
        <v>6782</v>
      </c>
    </row>
    <row r="805" spans="1:22" x14ac:dyDescent="0.3">
      <c r="A805" t="str">
        <f t="shared" si="23"/>
        <v/>
      </c>
      <c r="B805" t="s">
        <v>66</v>
      </c>
      <c r="C805" t="s">
        <v>6805</v>
      </c>
      <c r="D805" t="s">
        <v>6808</v>
      </c>
      <c r="E805">
        <v>1240</v>
      </c>
      <c r="F805" t="s">
        <v>6804</v>
      </c>
      <c r="G805">
        <v>2013</v>
      </c>
      <c r="H805" t="s">
        <v>5669</v>
      </c>
      <c r="I805" t="s">
        <v>5693</v>
      </c>
      <c r="L805">
        <v>87</v>
      </c>
      <c r="M805">
        <v>98</v>
      </c>
      <c r="N805">
        <v>3</v>
      </c>
      <c r="O805" t="s">
        <v>6806</v>
      </c>
      <c r="P805" t="s">
        <v>6807</v>
      </c>
      <c r="Q805" t="s">
        <v>6809</v>
      </c>
      <c r="R805" t="s">
        <v>31</v>
      </c>
      <c r="S805" t="s">
        <v>32</v>
      </c>
      <c r="U805" t="s">
        <v>33</v>
      </c>
      <c r="V805" t="s">
        <v>6810</v>
      </c>
    </row>
    <row r="806" spans="1:22" x14ac:dyDescent="0.3">
      <c r="A806" t="str">
        <f t="shared" si="23"/>
        <v/>
      </c>
      <c r="B806" t="s">
        <v>66</v>
      </c>
      <c r="C806" t="s">
        <v>6997</v>
      </c>
      <c r="D806" t="s">
        <v>7002</v>
      </c>
      <c r="E806">
        <v>1263</v>
      </c>
      <c r="F806" t="s">
        <v>6996</v>
      </c>
      <c r="G806">
        <v>2013</v>
      </c>
      <c r="H806" t="s">
        <v>5669</v>
      </c>
      <c r="I806" t="s">
        <v>6998</v>
      </c>
      <c r="J806" t="s">
        <v>6999</v>
      </c>
      <c r="L806">
        <v>528</v>
      </c>
      <c r="M806">
        <v>540</v>
      </c>
      <c r="N806">
        <v>8</v>
      </c>
      <c r="O806" t="s">
        <v>7000</v>
      </c>
      <c r="P806" t="s">
        <v>7001</v>
      </c>
      <c r="Q806" t="s">
        <v>7003</v>
      </c>
      <c r="R806" t="s">
        <v>31</v>
      </c>
      <c r="S806" t="s">
        <v>32</v>
      </c>
      <c r="U806" t="s">
        <v>33</v>
      </c>
      <c r="V806" t="s">
        <v>7004</v>
      </c>
    </row>
    <row r="807" spans="1:22" x14ac:dyDescent="0.3">
      <c r="A807" t="str">
        <f>IF(IFERROR(SEARCH("sparql",D807),"")="","","topic: technical")</f>
        <v>topic: technical</v>
      </c>
      <c r="B807" t="str">
        <f t="shared" ref="B807:B821" si="24">IF(A807&lt;&gt;"","v","")</f>
        <v>v</v>
      </c>
      <c r="C807" t="s">
        <v>6685</v>
      </c>
      <c r="D807" t="s">
        <v>6687</v>
      </c>
      <c r="E807">
        <v>1163</v>
      </c>
      <c r="F807" t="s">
        <v>6684</v>
      </c>
      <c r="G807">
        <v>2014</v>
      </c>
      <c r="H807" t="s">
        <v>5669</v>
      </c>
      <c r="I807">
        <v>8841</v>
      </c>
      <c r="L807">
        <v>700</v>
      </c>
      <c r="M807">
        <v>717</v>
      </c>
      <c r="N807">
        <v>2</v>
      </c>
      <c r="P807" t="s">
        <v>6686</v>
      </c>
      <c r="R807" t="s">
        <v>31</v>
      </c>
      <c r="S807" t="s">
        <v>32</v>
      </c>
      <c r="U807" t="s">
        <v>33</v>
      </c>
      <c r="V807" t="s">
        <v>6688</v>
      </c>
    </row>
    <row r="808" spans="1:22" x14ac:dyDescent="0.3">
      <c r="A808" t="str">
        <f>IF(IFERROR(SEARCH("rdf",D808),"")="","","topic: technical")</f>
        <v>topic: technical</v>
      </c>
      <c r="B808" t="str">
        <f t="shared" si="24"/>
        <v>v</v>
      </c>
      <c r="C808" t="s">
        <v>6862</v>
      </c>
      <c r="D808" t="s">
        <v>6865</v>
      </c>
      <c r="E808">
        <v>1142</v>
      </c>
      <c r="F808" t="s">
        <v>6861</v>
      </c>
      <c r="G808">
        <v>2014</v>
      </c>
      <c r="H808" t="s">
        <v>5669</v>
      </c>
      <c r="I808">
        <v>8798</v>
      </c>
      <c r="L808">
        <v>292</v>
      </c>
      <c r="M808">
        <v>297</v>
      </c>
      <c r="N808">
        <v>12</v>
      </c>
      <c r="O808" t="s">
        <v>6863</v>
      </c>
      <c r="P808" t="s">
        <v>6864</v>
      </c>
      <c r="Q808" t="s">
        <v>6866</v>
      </c>
      <c r="R808" t="s">
        <v>31</v>
      </c>
      <c r="S808" t="s">
        <v>32</v>
      </c>
      <c r="U808" t="s">
        <v>33</v>
      </c>
      <c r="V808" t="s">
        <v>6867</v>
      </c>
    </row>
    <row r="809" spans="1:22" x14ac:dyDescent="0.3">
      <c r="A809" t="str">
        <f t="shared" ref="A809:A819" si="25">IF(IFERROR(SEARCH("Linked Open Data",D809),"")="","","topic: technical")</f>
        <v>topic: technical</v>
      </c>
      <c r="B809" t="str">
        <f t="shared" si="24"/>
        <v>v</v>
      </c>
      <c r="C809" t="s">
        <v>5736</v>
      </c>
      <c r="D809" t="s">
        <v>5738</v>
      </c>
      <c r="E809">
        <v>1151</v>
      </c>
      <c r="F809" t="s">
        <v>5735</v>
      </c>
      <c r="G809">
        <v>2014</v>
      </c>
      <c r="H809" t="s">
        <v>5669</v>
      </c>
      <c r="I809">
        <v>8654</v>
      </c>
      <c r="L809">
        <v>114</v>
      </c>
      <c r="M809">
        <v>127</v>
      </c>
      <c r="N809">
        <v>6</v>
      </c>
      <c r="P809" t="s">
        <v>5737</v>
      </c>
      <c r="Q809" t="s">
        <v>5739</v>
      </c>
      <c r="R809" t="s">
        <v>31</v>
      </c>
      <c r="S809" t="s">
        <v>32</v>
      </c>
      <c r="U809" t="s">
        <v>33</v>
      </c>
      <c r="V809" t="s">
        <v>5740</v>
      </c>
    </row>
    <row r="810" spans="1:22" x14ac:dyDescent="0.3">
      <c r="A810" t="str">
        <f t="shared" si="25"/>
        <v>topic: technical</v>
      </c>
      <c r="B810" t="str">
        <f t="shared" si="24"/>
        <v>v</v>
      </c>
      <c r="C810" t="s">
        <v>5742</v>
      </c>
      <c r="D810" t="s">
        <v>5744</v>
      </c>
      <c r="E810">
        <v>1154</v>
      </c>
      <c r="F810" t="s">
        <v>5741</v>
      </c>
      <c r="G810">
        <v>2014</v>
      </c>
      <c r="H810" t="s">
        <v>5669</v>
      </c>
      <c r="I810">
        <v>8697</v>
      </c>
      <c r="L810">
        <v>97</v>
      </c>
      <c r="M810">
        <v>106</v>
      </c>
      <c r="N810">
        <v>2</v>
      </c>
      <c r="P810" t="s">
        <v>5743</v>
      </c>
      <c r="Q810" t="s">
        <v>5745</v>
      </c>
      <c r="R810" t="s">
        <v>31</v>
      </c>
      <c r="S810" t="s">
        <v>32</v>
      </c>
      <c r="U810" t="s">
        <v>33</v>
      </c>
      <c r="V810" t="s">
        <v>5746</v>
      </c>
    </row>
    <row r="811" spans="1:22" x14ac:dyDescent="0.3">
      <c r="A811" t="str">
        <f t="shared" si="25"/>
        <v>topic: technical</v>
      </c>
      <c r="B811" t="str">
        <f t="shared" si="24"/>
        <v>v</v>
      </c>
      <c r="C811" t="s">
        <v>5815</v>
      </c>
      <c r="D811" t="s">
        <v>5819</v>
      </c>
      <c r="E811">
        <v>1109</v>
      </c>
      <c r="F811" t="s">
        <v>5814</v>
      </c>
      <c r="G811">
        <v>2014</v>
      </c>
      <c r="H811" t="s">
        <v>5669</v>
      </c>
      <c r="I811" t="s">
        <v>5816</v>
      </c>
      <c r="L811">
        <v>519</v>
      </c>
      <c r="M811">
        <v>534</v>
      </c>
      <c r="N811">
        <v>22</v>
      </c>
      <c r="O811" t="s">
        <v>5817</v>
      </c>
      <c r="P811" t="s">
        <v>5818</v>
      </c>
      <c r="Q811" t="s">
        <v>5820</v>
      </c>
      <c r="R811" t="s">
        <v>31</v>
      </c>
      <c r="S811" t="s">
        <v>32</v>
      </c>
      <c r="U811" t="s">
        <v>33</v>
      </c>
      <c r="V811" t="s">
        <v>5821</v>
      </c>
    </row>
    <row r="812" spans="1:22" x14ac:dyDescent="0.3">
      <c r="A812" t="str">
        <f t="shared" si="25"/>
        <v>topic: technical</v>
      </c>
      <c r="B812" t="str">
        <f t="shared" si="24"/>
        <v>v</v>
      </c>
      <c r="C812" t="s">
        <v>5963</v>
      </c>
      <c r="D812" t="s">
        <v>5965</v>
      </c>
      <c r="E812">
        <v>1113</v>
      </c>
      <c r="F812" t="s">
        <v>5962</v>
      </c>
      <c r="G812">
        <v>2014</v>
      </c>
      <c r="H812" t="s">
        <v>5669</v>
      </c>
      <c r="I812">
        <v>8842</v>
      </c>
      <c r="L812">
        <v>597</v>
      </c>
      <c r="M812">
        <v>607</v>
      </c>
      <c r="N812">
        <v>3</v>
      </c>
      <c r="P812" t="s">
        <v>5964</v>
      </c>
      <c r="R812" t="s">
        <v>31</v>
      </c>
      <c r="S812" t="s">
        <v>32</v>
      </c>
      <c r="U812" t="s">
        <v>33</v>
      </c>
      <c r="V812" t="s">
        <v>5966</v>
      </c>
    </row>
    <row r="813" spans="1:22" x14ac:dyDescent="0.3">
      <c r="A813" t="str">
        <f t="shared" si="25"/>
        <v>topic: technical</v>
      </c>
      <c r="B813" t="str">
        <f t="shared" si="24"/>
        <v>v</v>
      </c>
      <c r="C813" t="s">
        <v>6088</v>
      </c>
      <c r="D813" t="s">
        <v>6092</v>
      </c>
      <c r="E813">
        <v>1038</v>
      </c>
      <c r="F813" t="s">
        <v>4045</v>
      </c>
      <c r="G813">
        <v>2014</v>
      </c>
      <c r="H813" t="s">
        <v>5669</v>
      </c>
      <c r="I813" t="s">
        <v>6089</v>
      </c>
      <c r="L813">
        <v>793</v>
      </c>
      <c r="M813">
        <v>797</v>
      </c>
      <c r="N813">
        <v>1</v>
      </c>
      <c r="O813" t="s">
        <v>6090</v>
      </c>
      <c r="P813" t="s">
        <v>6091</v>
      </c>
      <c r="R813" t="s">
        <v>31</v>
      </c>
      <c r="S813" t="s">
        <v>32</v>
      </c>
      <c r="U813" t="s">
        <v>33</v>
      </c>
      <c r="V813" t="s">
        <v>6093</v>
      </c>
    </row>
    <row r="814" spans="1:22" x14ac:dyDescent="0.3">
      <c r="A814" t="str">
        <f t="shared" si="25"/>
        <v>topic: technical</v>
      </c>
      <c r="B814" t="str">
        <f t="shared" si="24"/>
        <v>v</v>
      </c>
      <c r="C814" t="s">
        <v>6189</v>
      </c>
      <c r="D814" t="s">
        <v>6191</v>
      </c>
      <c r="E814">
        <v>1130</v>
      </c>
      <c r="F814" t="s">
        <v>6188</v>
      </c>
      <c r="G814">
        <v>2014</v>
      </c>
      <c r="H814" t="s">
        <v>5669</v>
      </c>
      <c r="I814">
        <v>8796</v>
      </c>
      <c r="L814">
        <v>309</v>
      </c>
      <c r="M814">
        <v>324</v>
      </c>
      <c r="N814">
        <v>13</v>
      </c>
      <c r="O814" t="s">
        <v>5868</v>
      </c>
      <c r="P814" t="s">
        <v>6190</v>
      </c>
      <c r="R814" t="s">
        <v>31</v>
      </c>
      <c r="S814" t="s">
        <v>32</v>
      </c>
      <c r="U814" t="s">
        <v>33</v>
      </c>
      <c r="V814" t="s">
        <v>6192</v>
      </c>
    </row>
    <row r="815" spans="1:22" x14ac:dyDescent="0.3">
      <c r="A815" t="str">
        <f t="shared" si="25"/>
        <v>topic: technical</v>
      </c>
      <c r="B815" t="str">
        <f t="shared" si="24"/>
        <v>v</v>
      </c>
      <c r="C815" t="s">
        <v>6201</v>
      </c>
      <c r="D815" t="s">
        <v>6205</v>
      </c>
      <c r="E815">
        <v>1042</v>
      </c>
      <c r="F815" t="s">
        <v>6200</v>
      </c>
      <c r="G815">
        <v>2014</v>
      </c>
      <c r="H815" t="s">
        <v>5669</v>
      </c>
      <c r="I815" t="s">
        <v>6202</v>
      </c>
      <c r="L815">
        <v>558</v>
      </c>
      <c r="M815">
        <v>559</v>
      </c>
      <c r="N815">
        <v>2</v>
      </c>
      <c r="O815" t="s">
        <v>6203</v>
      </c>
      <c r="P815" t="s">
        <v>6204</v>
      </c>
      <c r="Q815" t="s">
        <v>6206</v>
      </c>
      <c r="R815" t="s">
        <v>31</v>
      </c>
      <c r="S815" t="s">
        <v>32</v>
      </c>
      <c r="U815" t="s">
        <v>33</v>
      </c>
      <c r="V815" t="s">
        <v>6207</v>
      </c>
    </row>
    <row r="816" spans="1:22" x14ac:dyDescent="0.3">
      <c r="A816" t="str">
        <f t="shared" si="25"/>
        <v>topic: technical</v>
      </c>
      <c r="B816" t="str">
        <f t="shared" si="24"/>
        <v>v</v>
      </c>
      <c r="C816" t="s">
        <v>6609</v>
      </c>
      <c r="D816" t="s">
        <v>6611</v>
      </c>
      <c r="E816">
        <v>1157</v>
      </c>
      <c r="F816" t="s">
        <v>6608</v>
      </c>
      <c r="G816">
        <v>2014</v>
      </c>
      <c r="H816" t="s">
        <v>5669</v>
      </c>
      <c r="I816">
        <v>8796</v>
      </c>
      <c r="L816">
        <v>213</v>
      </c>
      <c r="M816">
        <v>228</v>
      </c>
      <c r="N816">
        <v>58</v>
      </c>
      <c r="O816" t="s">
        <v>5868</v>
      </c>
      <c r="P816" t="s">
        <v>6610</v>
      </c>
      <c r="Q816" t="s">
        <v>6612</v>
      </c>
      <c r="R816" t="s">
        <v>31</v>
      </c>
      <c r="S816" t="s">
        <v>32</v>
      </c>
      <c r="U816" t="s">
        <v>33</v>
      </c>
      <c r="V816" t="s">
        <v>6613</v>
      </c>
    </row>
    <row r="817" spans="1:22" x14ac:dyDescent="0.3">
      <c r="A817" t="str">
        <f t="shared" si="25"/>
        <v>topic: technical</v>
      </c>
      <c r="B817" t="str">
        <f t="shared" si="24"/>
        <v>v</v>
      </c>
      <c r="C817" t="s">
        <v>6848</v>
      </c>
      <c r="D817" t="s">
        <v>6851</v>
      </c>
      <c r="E817">
        <v>1077</v>
      </c>
      <c r="F817" t="s">
        <v>6847</v>
      </c>
      <c r="G817">
        <v>2014</v>
      </c>
      <c r="H817" t="s">
        <v>5669</v>
      </c>
      <c r="I817">
        <v>8960</v>
      </c>
      <c r="L817">
        <v>15</v>
      </c>
      <c r="M817">
        <v>28</v>
      </c>
      <c r="O817" t="s">
        <v>6849</v>
      </c>
      <c r="P817" t="s">
        <v>6850</v>
      </c>
      <c r="Q817" t="s">
        <v>6852</v>
      </c>
      <c r="R817" t="s">
        <v>31</v>
      </c>
      <c r="S817" t="s">
        <v>49</v>
      </c>
      <c r="U817" t="s">
        <v>33</v>
      </c>
      <c r="V817" t="s">
        <v>6853</v>
      </c>
    </row>
    <row r="818" spans="1:22" x14ac:dyDescent="0.3">
      <c r="A818" t="str">
        <f t="shared" si="25"/>
        <v>topic: technical</v>
      </c>
      <c r="B818" t="str">
        <f t="shared" si="24"/>
        <v>v</v>
      </c>
      <c r="C818" t="s">
        <v>6975</v>
      </c>
      <c r="D818" t="s">
        <v>6978</v>
      </c>
      <c r="E818">
        <v>1102</v>
      </c>
      <c r="F818" t="s">
        <v>6974</v>
      </c>
      <c r="G818">
        <v>2014</v>
      </c>
      <c r="H818" t="s">
        <v>5669</v>
      </c>
      <c r="I818">
        <v>8798</v>
      </c>
      <c r="L818">
        <v>42</v>
      </c>
      <c r="M818">
        <v>53</v>
      </c>
      <c r="N818">
        <v>6</v>
      </c>
      <c r="O818" t="s">
        <v>6976</v>
      </c>
      <c r="P818" t="s">
        <v>6977</v>
      </c>
      <c r="Q818" t="s">
        <v>6979</v>
      </c>
      <c r="R818" t="s">
        <v>31</v>
      </c>
      <c r="S818" t="s">
        <v>32</v>
      </c>
      <c r="U818" t="s">
        <v>33</v>
      </c>
      <c r="V818" t="s">
        <v>6980</v>
      </c>
    </row>
    <row r="819" spans="1:22" x14ac:dyDescent="0.3">
      <c r="A819" t="str">
        <f t="shared" si="25"/>
        <v>topic: technical</v>
      </c>
      <c r="B819" t="str">
        <f t="shared" si="24"/>
        <v>v</v>
      </c>
      <c r="C819" t="s">
        <v>7091</v>
      </c>
      <c r="D819" t="s">
        <v>7095</v>
      </c>
      <c r="E819">
        <v>1111</v>
      </c>
      <c r="F819" t="s">
        <v>7090</v>
      </c>
      <c r="G819">
        <v>2014</v>
      </c>
      <c r="H819" t="s">
        <v>5669</v>
      </c>
      <c r="I819" t="s">
        <v>7092</v>
      </c>
      <c r="L819">
        <v>306</v>
      </c>
      <c r="M819">
        <v>312</v>
      </c>
      <c r="O819" t="s">
        <v>7093</v>
      </c>
      <c r="P819" t="s">
        <v>7094</v>
      </c>
      <c r="Q819" t="s">
        <v>7096</v>
      </c>
      <c r="R819" t="s">
        <v>31</v>
      </c>
      <c r="S819" t="s">
        <v>32</v>
      </c>
      <c r="U819" t="s">
        <v>33</v>
      </c>
      <c r="V819" t="s">
        <v>7097</v>
      </c>
    </row>
    <row r="820" spans="1:22" x14ac:dyDescent="0.3">
      <c r="A820" t="str">
        <f>IF(IFERROR(SEARCH("linked data",D820),"")="","","topic: technical")</f>
        <v>topic: technical</v>
      </c>
      <c r="B820" t="str">
        <f t="shared" si="24"/>
        <v>v</v>
      </c>
      <c r="C820" t="s">
        <v>5867</v>
      </c>
      <c r="D820" t="s">
        <v>5869</v>
      </c>
      <c r="E820">
        <v>1139</v>
      </c>
      <c r="F820" t="s">
        <v>5866</v>
      </c>
      <c r="G820">
        <v>2014</v>
      </c>
      <c r="H820" t="s">
        <v>5669</v>
      </c>
      <c r="I820">
        <v>8796</v>
      </c>
      <c r="L820">
        <v>245</v>
      </c>
      <c r="M820">
        <v>260</v>
      </c>
      <c r="N820">
        <v>193</v>
      </c>
      <c r="O820" t="s">
        <v>5868</v>
      </c>
      <c r="P820" t="s">
        <v>5609</v>
      </c>
      <c r="Q820" t="s">
        <v>5870</v>
      </c>
      <c r="R820" t="s">
        <v>31</v>
      </c>
      <c r="S820" t="s">
        <v>32</v>
      </c>
      <c r="U820" t="s">
        <v>33</v>
      </c>
      <c r="V820" t="s">
        <v>5871</v>
      </c>
    </row>
    <row r="821" spans="1:22" x14ac:dyDescent="0.3">
      <c r="A821" t="str">
        <f>IF(IFERROR(SEARCH("linked data",D821),"")="","","topic: technical")</f>
        <v>topic: technical</v>
      </c>
      <c r="B821" t="str">
        <f t="shared" si="24"/>
        <v>v</v>
      </c>
      <c r="C821" t="s">
        <v>6589</v>
      </c>
      <c r="D821" t="s">
        <v>6591</v>
      </c>
      <c r="E821">
        <v>1063</v>
      </c>
      <c r="F821" t="s">
        <v>6588</v>
      </c>
      <c r="G821">
        <v>2014</v>
      </c>
      <c r="H821" t="s">
        <v>5669</v>
      </c>
      <c r="I821">
        <v>8798</v>
      </c>
      <c r="L821">
        <v>171</v>
      </c>
      <c r="M821">
        <v>182</v>
      </c>
      <c r="N821">
        <v>2</v>
      </c>
      <c r="O821" t="s">
        <v>6590</v>
      </c>
      <c r="P821" t="s">
        <v>3626</v>
      </c>
      <c r="R821" t="s">
        <v>31</v>
      </c>
      <c r="S821" t="s">
        <v>32</v>
      </c>
      <c r="U821" t="s">
        <v>33</v>
      </c>
      <c r="V821" t="s">
        <v>6592</v>
      </c>
    </row>
    <row r="822" spans="1:22" x14ac:dyDescent="0.3">
      <c r="A822" t="str">
        <f t="shared" ref="A822:A828" si="26">IF(IFERROR(SEARCH("fuzzy",D822),"")="","","topic: technical")</f>
        <v/>
      </c>
      <c r="B822" t="s">
        <v>66</v>
      </c>
      <c r="C822" t="s">
        <v>6375</v>
      </c>
      <c r="D822" t="s">
        <v>6379</v>
      </c>
      <c r="E822">
        <v>1143</v>
      </c>
      <c r="F822" t="s">
        <v>6374</v>
      </c>
      <c r="G822">
        <v>2014</v>
      </c>
      <c r="H822" t="s">
        <v>5669</v>
      </c>
      <c r="I822" t="s">
        <v>6376</v>
      </c>
      <c r="J822" t="s">
        <v>5679</v>
      </c>
      <c r="L822">
        <v>787</v>
      </c>
      <c r="M822">
        <v>793</v>
      </c>
      <c r="N822">
        <v>8</v>
      </c>
      <c r="O822" t="s">
        <v>6377</v>
      </c>
      <c r="P822" t="s">
        <v>6378</v>
      </c>
      <c r="Q822" t="s">
        <v>6380</v>
      </c>
      <c r="R822" t="s">
        <v>31</v>
      </c>
      <c r="S822" t="s">
        <v>32</v>
      </c>
      <c r="U822" t="s">
        <v>33</v>
      </c>
      <c r="V822" t="s">
        <v>6381</v>
      </c>
    </row>
    <row r="823" spans="1:22" x14ac:dyDescent="0.3">
      <c r="A823" t="str">
        <f t="shared" si="26"/>
        <v/>
      </c>
      <c r="B823" t="s">
        <v>66</v>
      </c>
      <c r="C823" t="s">
        <v>6414</v>
      </c>
      <c r="D823" t="s">
        <v>6417</v>
      </c>
      <c r="E823">
        <v>1053</v>
      </c>
      <c r="F823" t="s">
        <v>6413</v>
      </c>
      <c r="G823">
        <v>2014</v>
      </c>
      <c r="H823" t="s">
        <v>5669</v>
      </c>
      <c r="I823" t="s">
        <v>6376</v>
      </c>
      <c r="J823" t="s">
        <v>5679</v>
      </c>
      <c r="L823">
        <v>709</v>
      </c>
      <c r="M823">
        <v>722</v>
      </c>
      <c r="O823" t="s">
        <v>6415</v>
      </c>
      <c r="P823" t="s">
        <v>6416</v>
      </c>
      <c r="Q823" t="s">
        <v>6418</v>
      </c>
      <c r="R823" t="s">
        <v>31</v>
      </c>
      <c r="S823" t="s">
        <v>32</v>
      </c>
      <c r="U823" t="s">
        <v>33</v>
      </c>
      <c r="V823" t="s">
        <v>6419</v>
      </c>
    </row>
    <row r="824" spans="1:22" x14ac:dyDescent="0.3">
      <c r="A824" t="str">
        <f t="shared" si="26"/>
        <v/>
      </c>
      <c r="B824" t="s">
        <v>66</v>
      </c>
      <c r="C824" t="s">
        <v>6690</v>
      </c>
      <c r="D824" t="s">
        <v>6694</v>
      </c>
      <c r="E824">
        <v>1119</v>
      </c>
      <c r="F824" t="s">
        <v>6689</v>
      </c>
      <c r="G824">
        <v>2014</v>
      </c>
      <c r="H824" t="s">
        <v>5669</v>
      </c>
      <c r="I824" t="s">
        <v>6691</v>
      </c>
      <c r="L824">
        <v>342</v>
      </c>
      <c r="M824">
        <v>353</v>
      </c>
      <c r="O824" t="s">
        <v>6692</v>
      </c>
      <c r="P824" t="s">
        <v>6693</v>
      </c>
      <c r="Q824" t="s">
        <v>6695</v>
      </c>
      <c r="R824" t="s">
        <v>31</v>
      </c>
      <c r="S824" t="s">
        <v>32</v>
      </c>
      <c r="U824" t="s">
        <v>33</v>
      </c>
      <c r="V824" t="s">
        <v>6696</v>
      </c>
    </row>
    <row r="825" spans="1:22" x14ac:dyDescent="0.3">
      <c r="A825" t="str">
        <f t="shared" si="26"/>
        <v/>
      </c>
      <c r="B825" t="s">
        <v>66</v>
      </c>
      <c r="C825" t="s">
        <v>6826</v>
      </c>
      <c r="D825" t="s">
        <v>6829</v>
      </c>
      <c r="E825">
        <v>1009</v>
      </c>
      <c r="F825" t="s">
        <v>6825</v>
      </c>
      <c r="G825">
        <v>2014</v>
      </c>
      <c r="H825" t="s">
        <v>5669</v>
      </c>
      <c r="I825" t="s">
        <v>6497</v>
      </c>
      <c r="L825">
        <v>265</v>
      </c>
      <c r="M825">
        <v>276</v>
      </c>
      <c r="N825">
        <v>1</v>
      </c>
      <c r="O825" t="s">
        <v>6827</v>
      </c>
      <c r="P825" t="s">
        <v>6828</v>
      </c>
      <c r="Q825" t="s">
        <v>6830</v>
      </c>
      <c r="R825" t="s">
        <v>31</v>
      </c>
      <c r="S825" t="s">
        <v>32</v>
      </c>
      <c r="U825" t="s">
        <v>33</v>
      </c>
      <c r="V825" t="s">
        <v>6831</v>
      </c>
    </row>
    <row r="826" spans="1:22" x14ac:dyDescent="0.3">
      <c r="A826" t="str">
        <f t="shared" si="26"/>
        <v/>
      </c>
      <c r="B826" t="s">
        <v>66</v>
      </c>
      <c r="C826" t="s">
        <v>6907</v>
      </c>
      <c r="D826" t="s">
        <v>6911</v>
      </c>
      <c r="E826">
        <v>1072</v>
      </c>
      <c r="F826" t="s">
        <v>6906</v>
      </c>
      <c r="G826">
        <v>2014</v>
      </c>
      <c r="H826" t="s">
        <v>5669</v>
      </c>
      <c r="I826" t="s">
        <v>6908</v>
      </c>
      <c r="J826" t="s">
        <v>5679</v>
      </c>
      <c r="L826">
        <v>284</v>
      </c>
      <c r="M826">
        <v>295</v>
      </c>
      <c r="N826">
        <v>1</v>
      </c>
      <c r="O826" t="s">
        <v>6909</v>
      </c>
      <c r="P826" t="s">
        <v>6910</v>
      </c>
      <c r="Q826" t="s">
        <v>6912</v>
      </c>
      <c r="R826" t="s">
        <v>31</v>
      </c>
      <c r="S826" t="s">
        <v>32</v>
      </c>
      <c r="U826" t="s">
        <v>33</v>
      </c>
      <c r="V826" t="s">
        <v>6913</v>
      </c>
    </row>
    <row r="827" spans="1:22" x14ac:dyDescent="0.3">
      <c r="A827" t="str">
        <f t="shared" si="26"/>
        <v/>
      </c>
      <c r="B827" t="s">
        <v>66</v>
      </c>
      <c r="C827" t="s">
        <v>7012</v>
      </c>
      <c r="D827" t="s">
        <v>7016</v>
      </c>
      <c r="E827">
        <v>1149</v>
      </c>
      <c r="F827" t="s">
        <v>7011</v>
      </c>
      <c r="G827">
        <v>2014</v>
      </c>
      <c r="H827" t="s">
        <v>5669</v>
      </c>
      <c r="I827" t="s">
        <v>7013</v>
      </c>
      <c r="L827">
        <v>566</v>
      </c>
      <c r="M827">
        <v>574</v>
      </c>
      <c r="N827">
        <v>5</v>
      </c>
      <c r="O827" t="s">
        <v>7014</v>
      </c>
      <c r="P827" t="s">
        <v>7015</v>
      </c>
      <c r="Q827" t="s">
        <v>7017</v>
      </c>
      <c r="R827" t="s">
        <v>31</v>
      </c>
      <c r="S827" t="s">
        <v>32</v>
      </c>
      <c r="U827" t="s">
        <v>33</v>
      </c>
      <c r="V827" t="s">
        <v>7018</v>
      </c>
    </row>
    <row r="828" spans="1:22" x14ac:dyDescent="0.3">
      <c r="A828" t="str">
        <f t="shared" si="26"/>
        <v/>
      </c>
      <c r="B828" t="s">
        <v>66</v>
      </c>
      <c r="C828" t="s">
        <v>7190</v>
      </c>
      <c r="D828" t="s">
        <v>7194</v>
      </c>
      <c r="E828">
        <v>1095</v>
      </c>
      <c r="F828" t="s">
        <v>7189</v>
      </c>
      <c r="G828">
        <v>2014</v>
      </c>
      <c r="H828" t="s">
        <v>5669</v>
      </c>
      <c r="I828" t="s">
        <v>7191</v>
      </c>
      <c r="J828" t="s">
        <v>5679</v>
      </c>
      <c r="L828">
        <v>136</v>
      </c>
      <c r="M828">
        <v>143</v>
      </c>
      <c r="O828" t="s">
        <v>7192</v>
      </c>
      <c r="P828" t="s">
        <v>7193</v>
      </c>
      <c r="R828" t="s">
        <v>31</v>
      </c>
      <c r="S828" t="s">
        <v>32</v>
      </c>
      <c r="U828" t="s">
        <v>33</v>
      </c>
      <c r="V828" t="s">
        <v>7195</v>
      </c>
    </row>
    <row r="829" spans="1:22" x14ac:dyDescent="0.3">
      <c r="A829" t="str">
        <f>IF(IFERROR(SEARCH("rdf",D829),"")="","","topic: technical")</f>
        <v>topic: technical</v>
      </c>
      <c r="B829" t="str">
        <f t="shared" ref="B829:B838" si="27">IF(A829&lt;&gt;"","v","")</f>
        <v>v</v>
      </c>
      <c r="C829" t="s">
        <v>5708</v>
      </c>
      <c r="D829" t="s">
        <v>5711</v>
      </c>
      <c r="E829">
        <v>882</v>
      </c>
      <c r="F829" t="s">
        <v>5707</v>
      </c>
      <c r="G829">
        <v>2015</v>
      </c>
      <c r="H829" t="s">
        <v>5669</v>
      </c>
      <c r="I829">
        <v>9366</v>
      </c>
      <c r="L829">
        <v>495</v>
      </c>
      <c r="M829">
        <v>512</v>
      </c>
      <c r="N829">
        <v>14</v>
      </c>
      <c r="O829" t="s">
        <v>5709</v>
      </c>
      <c r="P829" t="s">
        <v>5710</v>
      </c>
      <c r="R829" t="s">
        <v>31</v>
      </c>
      <c r="S829" t="s">
        <v>32</v>
      </c>
      <c r="U829" t="s">
        <v>33</v>
      </c>
      <c r="V829" t="s">
        <v>5712</v>
      </c>
    </row>
    <row r="830" spans="1:22" x14ac:dyDescent="0.3">
      <c r="A830" t="str">
        <f>IF(IFERROR(SEARCH("sparql",D830),"")="","","topic: technical")</f>
        <v>topic: technical</v>
      </c>
      <c r="B830" t="str">
        <f t="shared" si="27"/>
        <v>v</v>
      </c>
      <c r="C830" t="s">
        <v>6741</v>
      </c>
      <c r="D830" t="s">
        <v>6745</v>
      </c>
      <c r="E830">
        <v>826</v>
      </c>
      <c r="F830" t="s">
        <v>6740</v>
      </c>
      <c r="G830">
        <v>2015</v>
      </c>
      <c r="H830" t="s">
        <v>5669</v>
      </c>
      <c r="I830" t="s">
        <v>6742</v>
      </c>
      <c r="L830">
        <v>316</v>
      </c>
      <c r="M830">
        <v>326</v>
      </c>
      <c r="N830">
        <v>1</v>
      </c>
      <c r="O830" t="s">
        <v>6743</v>
      </c>
      <c r="P830" t="s">
        <v>6744</v>
      </c>
      <c r="Q830" t="s">
        <v>6746</v>
      </c>
      <c r="R830" t="s">
        <v>31</v>
      </c>
      <c r="S830" t="s">
        <v>32</v>
      </c>
      <c r="U830" t="s">
        <v>33</v>
      </c>
      <c r="V830" t="s">
        <v>6747</v>
      </c>
    </row>
    <row r="831" spans="1:22" x14ac:dyDescent="0.3">
      <c r="A831" t="str">
        <f>IF(IFERROR(SEARCH("rdf",D831),"")="","","topic: technical")</f>
        <v>topic: technical</v>
      </c>
      <c r="B831" t="str">
        <f t="shared" si="27"/>
        <v>v</v>
      </c>
      <c r="C831" t="s">
        <v>7113</v>
      </c>
      <c r="D831" t="s">
        <v>7116</v>
      </c>
      <c r="E831">
        <v>905</v>
      </c>
      <c r="F831" t="s">
        <v>7112</v>
      </c>
      <c r="G831">
        <v>2015</v>
      </c>
      <c r="H831" t="s">
        <v>5669</v>
      </c>
      <c r="I831">
        <v>9114</v>
      </c>
      <c r="L831">
        <v>723</v>
      </c>
      <c r="M831">
        <v>727</v>
      </c>
      <c r="N831">
        <v>4</v>
      </c>
      <c r="O831" t="s">
        <v>7114</v>
      </c>
      <c r="P831" t="s">
        <v>7115</v>
      </c>
      <c r="Q831" t="s">
        <v>7117</v>
      </c>
      <c r="R831" t="s">
        <v>31</v>
      </c>
      <c r="S831" t="s">
        <v>32</v>
      </c>
      <c r="U831" t="s">
        <v>33</v>
      </c>
      <c r="V831" t="s">
        <v>7118</v>
      </c>
    </row>
    <row r="832" spans="1:22" x14ac:dyDescent="0.3">
      <c r="A832" t="str">
        <f>IF(IFERROR(SEARCH("Linked Open Data",D832),"")="","","topic: technical")</f>
        <v>topic: technical</v>
      </c>
      <c r="B832" t="str">
        <f t="shared" si="27"/>
        <v>v</v>
      </c>
      <c r="C832" t="s">
        <v>5756</v>
      </c>
      <c r="D832" t="s">
        <v>5758</v>
      </c>
      <c r="E832">
        <v>844</v>
      </c>
      <c r="F832" t="s">
        <v>5755</v>
      </c>
      <c r="G832">
        <v>2015</v>
      </c>
      <c r="H832" t="s">
        <v>5669</v>
      </c>
      <c r="I832">
        <v>9044</v>
      </c>
      <c r="L832">
        <v>85</v>
      </c>
      <c r="M832">
        <v>91</v>
      </c>
      <c r="P832" t="s">
        <v>5757</v>
      </c>
      <c r="Q832" t="s">
        <v>5759</v>
      </c>
      <c r="R832" t="s">
        <v>31</v>
      </c>
      <c r="S832" t="s">
        <v>32</v>
      </c>
      <c r="U832" t="s">
        <v>33</v>
      </c>
      <c r="V832" t="s">
        <v>5760</v>
      </c>
    </row>
    <row r="833" spans="1:22" x14ac:dyDescent="0.3">
      <c r="A833" t="str">
        <f>IF(IFERROR(SEARCH("Linked Open Data",D833),"")="","","topic: technical")</f>
        <v>topic: technical</v>
      </c>
      <c r="B833" t="str">
        <f t="shared" si="27"/>
        <v>v</v>
      </c>
      <c r="C833" t="s">
        <v>6504</v>
      </c>
      <c r="D833" t="s">
        <v>6507</v>
      </c>
      <c r="E833">
        <v>901</v>
      </c>
      <c r="F833" t="s">
        <v>6503</v>
      </c>
      <c r="G833">
        <v>2015</v>
      </c>
      <c r="H833" t="s">
        <v>5669</v>
      </c>
      <c r="I833">
        <v>8982</v>
      </c>
      <c r="L833">
        <v>3</v>
      </c>
      <c r="M833">
        <v>17</v>
      </c>
      <c r="N833">
        <v>1</v>
      </c>
      <c r="O833" t="s">
        <v>6505</v>
      </c>
      <c r="P833" t="s">
        <v>6506</v>
      </c>
      <c r="Q833" t="s">
        <v>6508</v>
      </c>
      <c r="R833" t="s">
        <v>31</v>
      </c>
      <c r="S833" t="s">
        <v>32</v>
      </c>
      <c r="U833" t="s">
        <v>33</v>
      </c>
      <c r="V833" t="s">
        <v>6509</v>
      </c>
    </row>
    <row r="834" spans="1:22" x14ac:dyDescent="0.3">
      <c r="A834" t="str">
        <f>IF(IFERROR(SEARCH("Linked Open Data",D834),"")="","","topic: technical")</f>
        <v>topic: technical</v>
      </c>
      <c r="B834" t="str">
        <f t="shared" si="27"/>
        <v>v</v>
      </c>
      <c r="C834" t="s">
        <v>6819</v>
      </c>
      <c r="D834" t="s">
        <v>6822</v>
      </c>
      <c r="E834">
        <v>921</v>
      </c>
      <c r="F834" t="s">
        <v>6818</v>
      </c>
      <c r="G834">
        <v>2015</v>
      </c>
      <c r="H834" t="s">
        <v>5669</v>
      </c>
      <c r="I834">
        <v>8982</v>
      </c>
      <c r="L834">
        <v>106</v>
      </c>
      <c r="M834">
        <v>110</v>
      </c>
      <c r="O834" t="s">
        <v>6820</v>
      </c>
      <c r="P834" t="s">
        <v>6821</v>
      </c>
      <c r="Q834" t="s">
        <v>6823</v>
      </c>
      <c r="R834" t="s">
        <v>31</v>
      </c>
      <c r="S834" t="s">
        <v>32</v>
      </c>
      <c r="U834" t="s">
        <v>33</v>
      </c>
      <c r="V834" t="s">
        <v>6824</v>
      </c>
    </row>
    <row r="835" spans="1:22" x14ac:dyDescent="0.3">
      <c r="A835" t="str">
        <f>IF(IFERROR(SEARCH("Linked Open Data",D835),"")="","","topic: technical")</f>
        <v>topic: technical</v>
      </c>
      <c r="B835" t="str">
        <f t="shared" si="27"/>
        <v>v</v>
      </c>
      <c r="C835" t="s">
        <v>7050</v>
      </c>
      <c r="D835" t="s">
        <v>7053</v>
      </c>
      <c r="E835">
        <v>888</v>
      </c>
      <c r="F835" t="s">
        <v>7049</v>
      </c>
      <c r="G835">
        <v>2015</v>
      </c>
      <c r="H835" t="s">
        <v>5669</v>
      </c>
      <c r="I835">
        <v>9367</v>
      </c>
      <c r="L835">
        <v>356</v>
      </c>
      <c r="M835">
        <v>373</v>
      </c>
      <c r="N835">
        <v>7</v>
      </c>
      <c r="O835" t="s">
        <v>7051</v>
      </c>
      <c r="P835" t="s">
        <v>7052</v>
      </c>
      <c r="R835" t="s">
        <v>31</v>
      </c>
      <c r="S835" t="s">
        <v>32</v>
      </c>
      <c r="U835" t="s">
        <v>33</v>
      </c>
      <c r="V835" t="s">
        <v>7054</v>
      </c>
    </row>
    <row r="836" spans="1:22" x14ac:dyDescent="0.3">
      <c r="A836" t="str">
        <f>IF(IFERROR(SEARCH("Linked Open Data",D836),"")="","","topic: technical")</f>
        <v>topic: technical</v>
      </c>
      <c r="B836" t="str">
        <f t="shared" si="27"/>
        <v>v</v>
      </c>
      <c r="C836" t="s">
        <v>7156</v>
      </c>
      <c r="D836" t="s">
        <v>7159</v>
      </c>
      <c r="E836">
        <v>858</v>
      </c>
      <c r="F836" t="s">
        <v>5735</v>
      </c>
      <c r="G836">
        <v>2015</v>
      </c>
      <c r="H836" t="s">
        <v>5669</v>
      </c>
      <c r="I836">
        <v>9249</v>
      </c>
      <c r="L836">
        <v>81</v>
      </c>
      <c r="M836">
        <v>92</v>
      </c>
      <c r="N836">
        <v>8</v>
      </c>
      <c r="O836" t="s">
        <v>7157</v>
      </c>
      <c r="P836" t="s">
        <v>7158</v>
      </c>
      <c r="Q836" t="s">
        <v>7160</v>
      </c>
      <c r="R836" t="s">
        <v>31</v>
      </c>
      <c r="S836" t="s">
        <v>32</v>
      </c>
      <c r="U836" t="s">
        <v>33</v>
      </c>
      <c r="V836" t="s">
        <v>7161</v>
      </c>
    </row>
    <row r="837" spans="1:22" x14ac:dyDescent="0.3">
      <c r="A837" t="str">
        <f>IF(IFERROR(SEARCH("logd",D837),"")="","","topic: technical")</f>
        <v>topic: technical</v>
      </c>
      <c r="B837" t="str">
        <f t="shared" si="27"/>
        <v>v</v>
      </c>
      <c r="C837" t="s">
        <v>6459</v>
      </c>
      <c r="D837" t="s">
        <v>6462</v>
      </c>
      <c r="E837">
        <v>821</v>
      </c>
      <c r="F837" t="s">
        <v>6458</v>
      </c>
      <c r="G837">
        <v>2015</v>
      </c>
      <c r="H837" t="s">
        <v>5669</v>
      </c>
      <c r="I837">
        <v>9051</v>
      </c>
      <c r="L837">
        <v>105</v>
      </c>
      <c r="M837">
        <v>116</v>
      </c>
      <c r="N837">
        <v>3</v>
      </c>
      <c r="O837" t="s">
        <v>6460</v>
      </c>
      <c r="P837" t="s">
        <v>6461</v>
      </c>
      <c r="Q837" t="s">
        <v>6463</v>
      </c>
      <c r="R837" t="s">
        <v>31</v>
      </c>
      <c r="S837" t="s">
        <v>32</v>
      </c>
      <c r="U837" t="s">
        <v>33</v>
      </c>
      <c r="V837" t="s">
        <v>6464</v>
      </c>
    </row>
    <row r="838" spans="1:22" x14ac:dyDescent="0.3">
      <c r="A838" t="str">
        <f>IF(IFERROR(SEARCH("linked data",D838),"")="","","topic: technical")</f>
        <v>topic: technical</v>
      </c>
      <c r="B838" t="str">
        <f t="shared" si="27"/>
        <v>v</v>
      </c>
      <c r="C838" t="s">
        <v>7177</v>
      </c>
      <c r="D838" t="s">
        <v>7179</v>
      </c>
      <c r="E838">
        <v>867</v>
      </c>
      <c r="F838" t="s">
        <v>2932</v>
      </c>
      <c r="G838">
        <v>2015</v>
      </c>
      <c r="H838" t="s">
        <v>5669</v>
      </c>
      <c r="I838">
        <v>9373</v>
      </c>
      <c r="L838">
        <v>236</v>
      </c>
      <c r="M838">
        <v>246</v>
      </c>
      <c r="N838">
        <v>7</v>
      </c>
      <c r="O838" t="s">
        <v>7178</v>
      </c>
      <c r="P838" t="s">
        <v>1451</v>
      </c>
      <c r="Q838" t="s">
        <v>7180</v>
      </c>
      <c r="R838" t="s">
        <v>31</v>
      </c>
      <c r="S838" t="s">
        <v>32</v>
      </c>
      <c r="U838" t="s">
        <v>33</v>
      </c>
      <c r="V838" t="s">
        <v>7181</v>
      </c>
    </row>
    <row r="839" spans="1:22" x14ac:dyDescent="0.3">
      <c r="A839" t="s">
        <v>5613</v>
      </c>
      <c r="B839" t="s">
        <v>66</v>
      </c>
      <c r="C839" t="s">
        <v>5852</v>
      </c>
      <c r="D839" t="s">
        <v>5855</v>
      </c>
      <c r="E839">
        <v>895</v>
      </c>
      <c r="F839" t="s">
        <v>5851</v>
      </c>
      <c r="G839">
        <v>2015</v>
      </c>
      <c r="H839" t="s">
        <v>5669</v>
      </c>
      <c r="I839">
        <v>9373</v>
      </c>
      <c r="L839">
        <v>81</v>
      </c>
      <c r="M839">
        <v>94</v>
      </c>
      <c r="N839">
        <v>8</v>
      </c>
      <c r="O839" t="s">
        <v>5853</v>
      </c>
      <c r="P839" t="s">
        <v>5854</v>
      </c>
      <c r="Q839" t="s">
        <v>5856</v>
      </c>
      <c r="R839" t="s">
        <v>31</v>
      </c>
      <c r="S839" t="s">
        <v>32</v>
      </c>
      <c r="U839" t="s">
        <v>33</v>
      </c>
      <c r="V839" t="s">
        <v>5857</v>
      </c>
    </row>
    <row r="840" spans="1:22" x14ac:dyDescent="0.3">
      <c r="A840" t="str">
        <f t="shared" ref="A840:A849" si="28">IF(IFERROR(SEARCH("fuzzy",D840),"")="","","topic: technical")</f>
        <v/>
      </c>
      <c r="B840" t="s">
        <v>66</v>
      </c>
      <c r="C840" t="s">
        <v>6069</v>
      </c>
      <c r="D840" t="s">
        <v>6072</v>
      </c>
      <c r="E840">
        <v>953</v>
      </c>
      <c r="F840" t="s">
        <v>6068</v>
      </c>
      <c r="G840">
        <v>2015</v>
      </c>
      <c r="H840" t="s">
        <v>5669</v>
      </c>
      <c r="I840">
        <v>9492</v>
      </c>
      <c r="L840">
        <v>316</v>
      </c>
      <c r="M840">
        <v>323</v>
      </c>
      <c r="N840">
        <v>2</v>
      </c>
      <c r="O840" t="s">
        <v>6070</v>
      </c>
      <c r="P840" t="s">
        <v>6071</v>
      </c>
      <c r="Q840" t="s">
        <v>6073</v>
      </c>
      <c r="R840" t="s">
        <v>31</v>
      </c>
      <c r="S840" t="s">
        <v>32</v>
      </c>
      <c r="U840" t="s">
        <v>33</v>
      </c>
      <c r="V840" t="s">
        <v>6074</v>
      </c>
    </row>
    <row r="841" spans="1:22" x14ac:dyDescent="0.3">
      <c r="A841" t="str">
        <f t="shared" si="28"/>
        <v/>
      </c>
      <c r="B841" t="s">
        <v>66</v>
      </c>
      <c r="C841" t="s">
        <v>6083</v>
      </c>
      <c r="D841" t="s">
        <v>6086</v>
      </c>
      <c r="E841">
        <v>900</v>
      </c>
      <c r="F841" t="s">
        <v>6082</v>
      </c>
      <c r="G841">
        <v>2015</v>
      </c>
      <c r="H841" t="s">
        <v>5669</v>
      </c>
      <c r="I841">
        <v>9078</v>
      </c>
      <c r="L841">
        <v>707</v>
      </c>
      <c r="M841">
        <v>719</v>
      </c>
      <c r="N841">
        <v>7</v>
      </c>
      <c r="O841" t="s">
        <v>6084</v>
      </c>
      <c r="P841" t="s">
        <v>6085</v>
      </c>
      <c r="R841" t="s">
        <v>31</v>
      </c>
      <c r="S841" t="s">
        <v>32</v>
      </c>
      <c r="U841" t="s">
        <v>33</v>
      </c>
      <c r="V841" t="s">
        <v>6087</v>
      </c>
    </row>
    <row r="842" spans="1:22" x14ac:dyDescent="0.3">
      <c r="A842" t="str">
        <f t="shared" si="28"/>
        <v/>
      </c>
      <c r="B842" t="s">
        <v>66</v>
      </c>
      <c r="C842" t="s">
        <v>6107</v>
      </c>
      <c r="D842" t="s">
        <v>6109</v>
      </c>
      <c r="E842">
        <v>949</v>
      </c>
      <c r="F842" t="s">
        <v>6106</v>
      </c>
      <c r="G842">
        <v>2015</v>
      </c>
      <c r="H842" t="s">
        <v>5669</v>
      </c>
      <c r="I842">
        <v>9373</v>
      </c>
      <c r="L842">
        <v>63</v>
      </c>
      <c r="M842">
        <v>80</v>
      </c>
      <c r="N842">
        <v>13</v>
      </c>
      <c r="O842" t="s">
        <v>6108</v>
      </c>
      <c r="P842" t="s">
        <v>1335</v>
      </c>
      <c r="Q842" t="s">
        <v>6110</v>
      </c>
      <c r="R842" t="s">
        <v>31</v>
      </c>
      <c r="S842" t="s">
        <v>32</v>
      </c>
      <c r="U842" t="s">
        <v>33</v>
      </c>
      <c r="V842" t="s">
        <v>6111</v>
      </c>
    </row>
    <row r="843" spans="1:22" x14ac:dyDescent="0.3">
      <c r="A843" t="str">
        <f t="shared" si="28"/>
        <v/>
      </c>
      <c r="B843" t="s">
        <v>66</v>
      </c>
      <c r="C843" t="s">
        <v>6267</v>
      </c>
      <c r="D843" t="s">
        <v>6270</v>
      </c>
      <c r="E843">
        <v>833</v>
      </c>
      <c r="F843" t="s">
        <v>6266</v>
      </c>
      <c r="G843">
        <v>2015</v>
      </c>
      <c r="H843" t="s">
        <v>5669</v>
      </c>
      <c r="I843">
        <v>9298</v>
      </c>
      <c r="L843">
        <v>149</v>
      </c>
      <c r="M843">
        <v>166</v>
      </c>
      <c r="N843">
        <v>5</v>
      </c>
      <c r="O843" t="s">
        <v>6268</v>
      </c>
      <c r="P843" t="s">
        <v>6269</v>
      </c>
      <c r="Q843" t="s">
        <v>6271</v>
      </c>
      <c r="R843" t="s">
        <v>31</v>
      </c>
      <c r="S843" t="s">
        <v>32</v>
      </c>
      <c r="U843" t="s">
        <v>33</v>
      </c>
      <c r="V843" t="s">
        <v>6272</v>
      </c>
    </row>
    <row r="844" spans="1:22" x14ac:dyDescent="0.3">
      <c r="A844" t="str">
        <f t="shared" si="28"/>
        <v/>
      </c>
      <c r="B844" t="s">
        <v>66</v>
      </c>
      <c r="C844" t="s">
        <v>6383</v>
      </c>
      <c r="D844" t="s">
        <v>6386</v>
      </c>
      <c r="E844">
        <v>878</v>
      </c>
      <c r="F844" t="s">
        <v>6382</v>
      </c>
      <c r="G844">
        <v>2015</v>
      </c>
      <c r="H844" t="s">
        <v>5669</v>
      </c>
      <c r="I844">
        <v>9171</v>
      </c>
      <c r="L844">
        <v>82</v>
      </c>
      <c r="M844">
        <v>91</v>
      </c>
      <c r="O844" t="s">
        <v>6384</v>
      </c>
      <c r="P844" t="s">
        <v>6385</v>
      </c>
      <c r="Q844" t="s">
        <v>6387</v>
      </c>
      <c r="R844" t="s">
        <v>31</v>
      </c>
      <c r="S844" t="s">
        <v>32</v>
      </c>
      <c r="U844" t="s">
        <v>33</v>
      </c>
      <c r="V844" t="s">
        <v>6388</v>
      </c>
    </row>
    <row r="845" spans="1:22" x14ac:dyDescent="0.3">
      <c r="A845" t="str">
        <f t="shared" si="28"/>
        <v/>
      </c>
      <c r="B845" t="s">
        <v>66</v>
      </c>
      <c r="C845" t="s">
        <v>6639</v>
      </c>
      <c r="D845" t="s">
        <v>6642</v>
      </c>
      <c r="E845">
        <v>841</v>
      </c>
      <c r="F845" t="s">
        <v>6638</v>
      </c>
      <c r="G845">
        <v>2015</v>
      </c>
      <c r="H845" t="s">
        <v>5669</v>
      </c>
      <c r="I845">
        <v>9228</v>
      </c>
      <c r="L845">
        <v>149</v>
      </c>
      <c r="M845">
        <v>160</v>
      </c>
      <c r="N845">
        <v>1</v>
      </c>
      <c r="O845" t="s">
        <v>6640</v>
      </c>
      <c r="P845" t="s">
        <v>6641</v>
      </c>
      <c r="Q845" t="s">
        <v>6643</v>
      </c>
      <c r="R845" t="s">
        <v>31</v>
      </c>
      <c r="S845" t="s">
        <v>32</v>
      </c>
      <c r="U845" t="s">
        <v>33</v>
      </c>
      <c r="V845" t="s">
        <v>6644</v>
      </c>
    </row>
    <row r="846" spans="1:22" x14ac:dyDescent="0.3">
      <c r="A846" t="str">
        <f t="shared" si="28"/>
        <v/>
      </c>
      <c r="B846" t="s">
        <v>66</v>
      </c>
      <c r="C846" t="s">
        <v>6749</v>
      </c>
      <c r="D846" t="s">
        <v>6752</v>
      </c>
      <c r="E846">
        <v>822</v>
      </c>
      <c r="F846" t="s">
        <v>6748</v>
      </c>
      <c r="G846">
        <v>2015</v>
      </c>
      <c r="H846" t="s">
        <v>5669</v>
      </c>
      <c r="I846">
        <v>9373</v>
      </c>
      <c r="L846">
        <v>261</v>
      </c>
      <c r="M846">
        <v>271</v>
      </c>
      <c r="N846">
        <v>7</v>
      </c>
      <c r="O846" t="s">
        <v>6750</v>
      </c>
      <c r="P846" t="s">
        <v>6751</v>
      </c>
      <c r="Q846" t="s">
        <v>6753</v>
      </c>
      <c r="R846" t="s">
        <v>31</v>
      </c>
      <c r="S846" t="s">
        <v>32</v>
      </c>
      <c r="U846" t="s">
        <v>33</v>
      </c>
      <c r="V846" t="s">
        <v>6754</v>
      </c>
    </row>
    <row r="847" spans="1:22" x14ac:dyDescent="0.3">
      <c r="A847" t="str">
        <f t="shared" si="28"/>
        <v/>
      </c>
      <c r="B847" t="s">
        <v>66</v>
      </c>
      <c r="C847" t="s">
        <v>6982</v>
      </c>
      <c r="D847" t="s">
        <v>6985</v>
      </c>
      <c r="E847">
        <v>909</v>
      </c>
      <c r="F847" t="s">
        <v>6981</v>
      </c>
      <c r="G847">
        <v>2015</v>
      </c>
      <c r="H847" t="s">
        <v>5669</v>
      </c>
      <c r="I847">
        <v>9157</v>
      </c>
      <c r="L847">
        <v>556</v>
      </c>
      <c r="M847">
        <v>565</v>
      </c>
      <c r="N847">
        <v>2</v>
      </c>
      <c r="O847" t="s">
        <v>6983</v>
      </c>
      <c r="P847" t="s">
        <v>6984</v>
      </c>
      <c r="Q847" t="s">
        <v>6986</v>
      </c>
      <c r="R847" t="s">
        <v>31</v>
      </c>
      <c r="S847" t="s">
        <v>32</v>
      </c>
      <c r="U847" t="s">
        <v>33</v>
      </c>
      <c r="V847" t="s">
        <v>6987</v>
      </c>
    </row>
    <row r="848" spans="1:22" x14ac:dyDescent="0.3">
      <c r="A848" t="str">
        <f t="shared" si="28"/>
        <v/>
      </c>
      <c r="B848" t="s">
        <v>66</v>
      </c>
      <c r="C848" t="s">
        <v>7005</v>
      </c>
      <c r="D848" t="s">
        <v>7008</v>
      </c>
      <c r="E848">
        <v>916</v>
      </c>
      <c r="F848" t="s">
        <v>6420</v>
      </c>
      <c r="G848">
        <v>2015</v>
      </c>
      <c r="H848" t="s">
        <v>5669</v>
      </c>
      <c r="I848">
        <v>9156</v>
      </c>
      <c r="L848">
        <v>767</v>
      </c>
      <c r="M848">
        <v>774</v>
      </c>
      <c r="N848">
        <v>2</v>
      </c>
      <c r="O848" t="s">
        <v>7006</v>
      </c>
      <c r="P848" t="s">
        <v>7007</v>
      </c>
      <c r="Q848" t="s">
        <v>7009</v>
      </c>
      <c r="R848" t="s">
        <v>31</v>
      </c>
      <c r="S848" t="s">
        <v>49</v>
      </c>
      <c r="U848" t="s">
        <v>33</v>
      </c>
      <c r="V848" t="s">
        <v>7010</v>
      </c>
    </row>
    <row r="849" spans="1:22" x14ac:dyDescent="0.3">
      <c r="A849" t="str">
        <f t="shared" si="28"/>
        <v/>
      </c>
      <c r="B849" t="s">
        <v>66</v>
      </c>
      <c r="C849" t="s">
        <v>7242</v>
      </c>
      <c r="D849" t="s">
        <v>7245</v>
      </c>
      <c r="E849">
        <v>952</v>
      </c>
      <c r="F849" t="s">
        <v>7241</v>
      </c>
      <c r="G849">
        <v>2015</v>
      </c>
      <c r="H849" t="s">
        <v>5669</v>
      </c>
      <c r="I849">
        <v>9476</v>
      </c>
      <c r="L849">
        <v>225</v>
      </c>
      <c r="M849">
        <v>237</v>
      </c>
      <c r="N849">
        <v>8</v>
      </c>
      <c r="O849" t="s">
        <v>7243</v>
      </c>
      <c r="P849" t="s">
        <v>7244</v>
      </c>
      <c r="Q849" t="s">
        <v>7246</v>
      </c>
      <c r="R849" t="s">
        <v>31</v>
      </c>
      <c r="S849" t="s">
        <v>32</v>
      </c>
      <c r="U849" t="s">
        <v>33</v>
      </c>
      <c r="V849" t="s">
        <v>7247</v>
      </c>
    </row>
    <row r="850" spans="1:22" x14ac:dyDescent="0.3">
      <c r="A850" t="str">
        <f>IF(IFERROR(SEARCH("rdf",D850),"")="","","topic: technical")</f>
        <v>topic: technical</v>
      </c>
      <c r="B850" t="str">
        <f t="shared" ref="B850:B870" si="29">IF(A850&lt;&gt;"","v","")</f>
        <v>v</v>
      </c>
      <c r="C850" t="s">
        <v>5823</v>
      </c>
      <c r="D850" t="s">
        <v>5826</v>
      </c>
      <c r="E850">
        <v>689</v>
      </c>
      <c r="F850" t="s">
        <v>5822</v>
      </c>
      <c r="G850">
        <v>2016</v>
      </c>
      <c r="H850" t="s">
        <v>5669</v>
      </c>
      <c r="I850">
        <v>9507</v>
      </c>
      <c r="L850">
        <v>73</v>
      </c>
      <c r="M850">
        <v>111</v>
      </c>
      <c r="N850">
        <v>3</v>
      </c>
      <c r="O850" t="s">
        <v>5824</v>
      </c>
      <c r="P850" t="s">
        <v>5825</v>
      </c>
      <c r="R850" t="s">
        <v>31</v>
      </c>
      <c r="S850" t="s">
        <v>32</v>
      </c>
      <c r="U850" t="s">
        <v>33</v>
      </c>
      <c r="V850" t="s">
        <v>5827</v>
      </c>
    </row>
    <row r="851" spans="1:22" x14ac:dyDescent="0.3">
      <c r="A851" t="str">
        <f>IF(IFERROR(SEARCH("rdf",D851),"")="","","topic: technical")</f>
        <v>topic: technical</v>
      </c>
      <c r="B851" t="str">
        <f t="shared" si="29"/>
        <v>v</v>
      </c>
      <c r="C851" t="s">
        <v>6004</v>
      </c>
      <c r="D851" t="s">
        <v>6007</v>
      </c>
      <c r="E851">
        <v>606</v>
      </c>
      <c r="F851" t="s">
        <v>6003</v>
      </c>
      <c r="G851">
        <v>2016</v>
      </c>
      <c r="H851" t="s">
        <v>5669</v>
      </c>
      <c r="I851" t="s">
        <v>5905</v>
      </c>
      <c r="L851">
        <v>709</v>
      </c>
      <c r="M851">
        <v>726</v>
      </c>
      <c r="N851">
        <v>1</v>
      </c>
      <c r="O851" t="s">
        <v>6005</v>
      </c>
      <c r="P851" t="s">
        <v>6006</v>
      </c>
      <c r="Q851" t="s">
        <v>6008</v>
      </c>
      <c r="R851" t="s">
        <v>31</v>
      </c>
      <c r="S851" t="s">
        <v>32</v>
      </c>
      <c r="U851" t="s">
        <v>33</v>
      </c>
      <c r="V851" t="s">
        <v>6009</v>
      </c>
    </row>
    <row r="852" spans="1:22" x14ac:dyDescent="0.3">
      <c r="A852" t="str">
        <f>IF(IFERROR(SEARCH("rdf",D852),"")="","","topic: technical")</f>
        <v>topic: technical</v>
      </c>
      <c r="B852" t="str">
        <f t="shared" si="29"/>
        <v>v</v>
      </c>
      <c r="C852" t="s">
        <v>7120</v>
      </c>
      <c r="D852" t="s">
        <v>7124</v>
      </c>
      <c r="E852">
        <v>610</v>
      </c>
      <c r="F852" t="s">
        <v>7119</v>
      </c>
      <c r="G852">
        <v>2016</v>
      </c>
      <c r="H852" t="s">
        <v>5669</v>
      </c>
      <c r="I852" t="s">
        <v>7121</v>
      </c>
      <c r="L852">
        <v>429</v>
      </c>
      <c r="M852">
        <v>433</v>
      </c>
      <c r="N852">
        <v>1</v>
      </c>
      <c r="O852" t="s">
        <v>7122</v>
      </c>
      <c r="P852" t="s">
        <v>7123</v>
      </c>
      <c r="R852" t="s">
        <v>31</v>
      </c>
      <c r="S852" t="s">
        <v>32</v>
      </c>
      <c r="U852" t="s">
        <v>33</v>
      </c>
      <c r="V852" t="s">
        <v>7125</v>
      </c>
    </row>
    <row r="853" spans="1:22" x14ac:dyDescent="0.3">
      <c r="A853" t="str">
        <f t="shared" ref="A853:A862" si="30">IF(IFERROR(SEARCH("Linked Open Data",D853),"")="","","topic: technical")</f>
        <v>topic: technical</v>
      </c>
      <c r="B853" t="str">
        <f t="shared" si="29"/>
        <v>v</v>
      </c>
      <c r="C853" t="s">
        <v>5770</v>
      </c>
      <c r="D853" t="s">
        <v>5773</v>
      </c>
      <c r="E853">
        <v>597</v>
      </c>
      <c r="F853" t="s">
        <v>5769</v>
      </c>
      <c r="G853">
        <v>2016</v>
      </c>
      <c r="H853" t="s">
        <v>5669</v>
      </c>
      <c r="I853">
        <v>9753</v>
      </c>
      <c r="L853">
        <v>344</v>
      </c>
      <c r="M853">
        <v>355</v>
      </c>
      <c r="O853" t="s">
        <v>5771</v>
      </c>
      <c r="P853" t="s">
        <v>5772</v>
      </c>
      <c r="Q853" t="s">
        <v>5774</v>
      </c>
      <c r="R853" t="s">
        <v>31</v>
      </c>
      <c r="S853" t="s">
        <v>32</v>
      </c>
      <c r="U853" t="s">
        <v>33</v>
      </c>
      <c r="V853" t="s">
        <v>5775</v>
      </c>
    </row>
    <row r="854" spans="1:22" x14ac:dyDescent="0.3">
      <c r="A854" t="str">
        <f t="shared" si="30"/>
        <v>topic: technical</v>
      </c>
      <c r="B854" t="str">
        <f t="shared" si="29"/>
        <v>v</v>
      </c>
      <c r="C854" t="s">
        <v>5957</v>
      </c>
      <c r="D854" t="s">
        <v>5960</v>
      </c>
      <c r="E854">
        <v>657</v>
      </c>
      <c r="F854" t="s">
        <v>5956</v>
      </c>
      <c r="G854">
        <v>2016</v>
      </c>
      <c r="H854" t="s">
        <v>5669</v>
      </c>
      <c r="I854">
        <v>9671</v>
      </c>
      <c r="L854">
        <v>262</v>
      </c>
      <c r="M854">
        <v>279</v>
      </c>
      <c r="N854">
        <v>4</v>
      </c>
      <c r="O854" t="s">
        <v>5958</v>
      </c>
      <c r="P854" t="s">
        <v>5959</v>
      </c>
      <c r="R854" t="s">
        <v>31</v>
      </c>
      <c r="S854" t="s">
        <v>32</v>
      </c>
      <c r="U854" t="s">
        <v>33</v>
      </c>
      <c r="V854" t="s">
        <v>5961</v>
      </c>
    </row>
    <row r="855" spans="1:22" x14ac:dyDescent="0.3">
      <c r="A855" t="str">
        <f t="shared" si="30"/>
        <v>topic: technical</v>
      </c>
      <c r="B855" t="str">
        <f t="shared" si="29"/>
        <v>v</v>
      </c>
      <c r="C855" t="s">
        <v>6041</v>
      </c>
      <c r="D855" t="s">
        <v>6044</v>
      </c>
      <c r="E855">
        <v>675</v>
      </c>
      <c r="F855" t="s">
        <v>6040</v>
      </c>
      <c r="G855">
        <v>2016</v>
      </c>
      <c r="H855" t="s">
        <v>5669</v>
      </c>
      <c r="I855">
        <v>9544</v>
      </c>
      <c r="L855">
        <v>185</v>
      </c>
      <c r="M855">
        <v>200</v>
      </c>
      <c r="N855">
        <v>3</v>
      </c>
      <c r="O855" t="s">
        <v>6042</v>
      </c>
      <c r="P855" t="s">
        <v>6043</v>
      </c>
      <c r="Q855" t="s">
        <v>6045</v>
      </c>
      <c r="R855" t="s">
        <v>31</v>
      </c>
      <c r="S855" t="s">
        <v>32</v>
      </c>
      <c r="U855" t="s">
        <v>33</v>
      </c>
      <c r="V855" t="s">
        <v>6046</v>
      </c>
    </row>
    <row r="856" spans="1:22" x14ac:dyDescent="0.3">
      <c r="A856" t="str">
        <f t="shared" si="30"/>
        <v>topic: technical</v>
      </c>
      <c r="B856" t="str">
        <f t="shared" si="29"/>
        <v>v</v>
      </c>
      <c r="C856" t="s">
        <v>6133</v>
      </c>
      <c r="D856" t="s">
        <v>6135</v>
      </c>
      <c r="E856">
        <v>648</v>
      </c>
      <c r="F856" t="s">
        <v>5956</v>
      </c>
      <c r="G856">
        <v>2016</v>
      </c>
      <c r="H856" t="s">
        <v>5669</v>
      </c>
      <c r="I856">
        <v>9678</v>
      </c>
      <c r="L856">
        <v>36</v>
      </c>
      <c r="M856">
        <v>51</v>
      </c>
      <c r="N856">
        <v>7</v>
      </c>
      <c r="O856" t="s">
        <v>6134</v>
      </c>
      <c r="P856" t="s">
        <v>5959</v>
      </c>
      <c r="R856" t="s">
        <v>31</v>
      </c>
      <c r="S856" t="s">
        <v>32</v>
      </c>
      <c r="U856" t="s">
        <v>33</v>
      </c>
      <c r="V856" t="s">
        <v>6136</v>
      </c>
    </row>
    <row r="857" spans="1:22" x14ac:dyDescent="0.3">
      <c r="A857" t="str">
        <f t="shared" si="30"/>
        <v>topic: technical</v>
      </c>
      <c r="B857" t="str">
        <f t="shared" si="29"/>
        <v>v</v>
      </c>
      <c r="C857" t="s">
        <v>6138</v>
      </c>
      <c r="D857" t="s">
        <v>6141</v>
      </c>
      <c r="E857">
        <v>618</v>
      </c>
      <c r="F857" t="s">
        <v>6137</v>
      </c>
      <c r="G857">
        <v>2016</v>
      </c>
      <c r="H857" t="s">
        <v>5669</v>
      </c>
      <c r="I857">
        <v>9717</v>
      </c>
      <c r="L857">
        <v>252</v>
      </c>
      <c r="M857">
        <v>260</v>
      </c>
      <c r="O857" t="s">
        <v>6139</v>
      </c>
      <c r="P857" t="s">
        <v>6140</v>
      </c>
      <c r="Q857" t="s">
        <v>6142</v>
      </c>
      <c r="R857" t="s">
        <v>31</v>
      </c>
      <c r="S857" t="s">
        <v>32</v>
      </c>
      <c r="U857" t="s">
        <v>33</v>
      </c>
      <c r="V857" t="s">
        <v>6143</v>
      </c>
    </row>
    <row r="858" spans="1:22" x14ac:dyDescent="0.3">
      <c r="A858" t="str">
        <f t="shared" si="30"/>
        <v>topic: technical</v>
      </c>
      <c r="B858" t="str">
        <f t="shared" si="29"/>
        <v>v</v>
      </c>
      <c r="C858" t="s">
        <v>6568</v>
      </c>
      <c r="D858" t="s">
        <v>6571</v>
      </c>
      <c r="E858">
        <v>609</v>
      </c>
      <c r="F858" t="s">
        <v>6567</v>
      </c>
      <c r="G858">
        <v>2016</v>
      </c>
      <c r="H858" t="s">
        <v>5669</v>
      </c>
      <c r="I858" t="s">
        <v>5763</v>
      </c>
      <c r="L858">
        <v>79</v>
      </c>
      <c r="M858">
        <v>89</v>
      </c>
      <c r="N858">
        <v>1</v>
      </c>
      <c r="O858" t="s">
        <v>6569</v>
      </c>
      <c r="P858" t="s">
        <v>6570</v>
      </c>
      <c r="Q858" t="s">
        <v>6572</v>
      </c>
      <c r="R858" t="s">
        <v>31</v>
      </c>
      <c r="S858" t="s">
        <v>32</v>
      </c>
      <c r="T858" t="s">
        <v>130</v>
      </c>
      <c r="U858" t="s">
        <v>33</v>
      </c>
      <c r="V858" t="s">
        <v>6573</v>
      </c>
    </row>
    <row r="859" spans="1:22" x14ac:dyDescent="0.3">
      <c r="A859" t="str">
        <f t="shared" si="30"/>
        <v>topic: technical</v>
      </c>
      <c r="B859" t="str">
        <f t="shared" si="29"/>
        <v>v</v>
      </c>
      <c r="C859" t="s">
        <v>6698</v>
      </c>
      <c r="D859" t="s">
        <v>6701</v>
      </c>
      <c r="E859">
        <v>621</v>
      </c>
      <c r="F859" t="s">
        <v>6697</v>
      </c>
      <c r="G859">
        <v>2016</v>
      </c>
      <c r="H859" t="s">
        <v>5669</v>
      </c>
      <c r="I859">
        <v>9500</v>
      </c>
      <c r="L859">
        <v>3</v>
      </c>
      <c r="M859">
        <v>15</v>
      </c>
      <c r="N859">
        <v>6</v>
      </c>
      <c r="O859" t="s">
        <v>6699</v>
      </c>
      <c r="P859" t="s">
        <v>6700</v>
      </c>
      <c r="Q859" t="s">
        <v>6702</v>
      </c>
      <c r="R859" t="s">
        <v>31</v>
      </c>
      <c r="S859" t="s">
        <v>32</v>
      </c>
      <c r="U859" t="s">
        <v>33</v>
      </c>
      <c r="V859" t="s">
        <v>6703</v>
      </c>
    </row>
    <row r="860" spans="1:22" x14ac:dyDescent="0.3">
      <c r="A860" t="str">
        <f t="shared" si="30"/>
        <v>topic: technical</v>
      </c>
      <c r="B860" t="str">
        <f t="shared" si="29"/>
        <v>v</v>
      </c>
      <c r="C860" t="s">
        <v>6922</v>
      </c>
      <c r="D860" t="s">
        <v>6926</v>
      </c>
      <c r="E860">
        <v>655</v>
      </c>
      <c r="F860" t="s">
        <v>6921</v>
      </c>
      <c r="G860">
        <v>2016</v>
      </c>
      <c r="H860" t="s">
        <v>5669</v>
      </c>
      <c r="I860" t="s">
        <v>6923</v>
      </c>
      <c r="L860">
        <v>218</v>
      </c>
      <c r="M860">
        <v>233</v>
      </c>
      <c r="O860" t="s">
        <v>6924</v>
      </c>
      <c r="P860" t="s">
        <v>6925</v>
      </c>
      <c r="Q860" t="s">
        <v>6927</v>
      </c>
      <c r="R860" t="s">
        <v>31</v>
      </c>
      <c r="S860" t="s">
        <v>32</v>
      </c>
      <c r="U860" t="s">
        <v>33</v>
      </c>
      <c r="V860" t="s">
        <v>6928</v>
      </c>
    </row>
    <row r="861" spans="1:22" x14ac:dyDescent="0.3">
      <c r="A861" t="str">
        <f t="shared" si="30"/>
        <v>topic: technical</v>
      </c>
      <c r="B861" t="str">
        <f t="shared" si="29"/>
        <v>v</v>
      </c>
      <c r="C861" t="s">
        <v>6930</v>
      </c>
      <c r="D861" t="s">
        <v>6934</v>
      </c>
      <c r="E861">
        <v>639</v>
      </c>
      <c r="F861" t="s">
        <v>6929</v>
      </c>
      <c r="G861">
        <v>2016</v>
      </c>
      <c r="H861" t="s">
        <v>5669</v>
      </c>
      <c r="I861" t="s">
        <v>6931</v>
      </c>
      <c r="L861">
        <v>84</v>
      </c>
      <c r="M861">
        <v>87</v>
      </c>
      <c r="N861">
        <v>4</v>
      </c>
      <c r="O861" t="s">
        <v>6932</v>
      </c>
      <c r="P861" t="s">
        <v>6933</v>
      </c>
      <c r="R861" t="s">
        <v>31</v>
      </c>
      <c r="S861" t="s">
        <v>32</v>
      </c>
      <c r="U861" t="s">
        <v>33</v>
      </c>
      <c r="V861" t="s">
        <v>6935</v>
      </c>
    </row>
    <row r="862" spans="1:22" x14ac:dyDescent="0.3">
      <c r="A862" t="str">
        <f t="shared" si="30"/>
        <v>topic: technical</v>
      </c>
      <c r="B862" t="str">
        <f t="shared" si="29"/>
        <v>v</v>
      </c>
      <c r="C862" t="s">
        <v>6953</v>
      </c>
      <c r="D862" t="s">
        <v>6956</v>
      </c>
      <c r="E862">
        <v>677</v>
      </c>
      <c r="F862" t="s">
        <v>6952</v>
      </c>
      <c r="G862">
        <v>2016</v>
      </c>
      <c r="H862" t="s">
        <v>5669</v>
      </c>
      <c r="I862">
        <v>9655</v>
      </c>
      <c r="L862">
        <v>147</v>
      </c>
      <c r="M862">
        <v>166</v>
      </c>
      <c r="N862">
        <v>3</v>
      </c>
      <c r="O862" t="s">
        <v>6954</v>
      </c>
      <c r="P862" t="s">
        <v>6955</v>
      </c>
      <c r="Q862" t="s">
        <v>6957</v>
      </c>
      <c r="R862" t="s">
        <v>31</v>
      </c>
      <c r="S862" t="s">
        <v>32</v>
      </c>
      <c r="U862" t="s">
        <v>33</v>
      </c>
      <c r="V862" t="s">
        <v>6958</v>
      </c>
    </row>
    <row r="863" spans="1:22" x14ac:dyDescent="0.3">
      <c r="A863" t="str">
        <f>IF(IFERROR(SEARCH("linked data",D863),"")="","","topic: technical")</f>
        <v>topic: technical</v>
      </c>
      <c r="B863" t="str">
        <f t="shared" si="29"/>
        <v>v</v>
      </c>
      <c r="C863" t="s">
        <v>5983</v>
      </c>
      <c r="D863" t="s">
        <v>5986</v>
      </c>
      <c r="E863">
        <v>696</v>
      </c>
      <c r="F863" t="s">
        <v>5982</v>
      </c>
      <c r="G863">
        <v>2016</v>
      </c>
      <c r="H863" t="s">
        <v>5669</v>
      </c>
      <c r="I863">
        <v>9507</v>
      </c>
      <c r="L863">
        <v>3</v>
      </c>
      <c r="M863">
        <v>9</v>
      </c>
      <c r="O863" t="s">
        <v>5984</v>
      </c>
      <c r="P863" t="s">
        <v>5985</v>
      </c>
      <c r="R863" t="s">
        <v>31</v>
      </c>
      <c r="S863" t="s">
        <v>32</v>
      </c>
      <c r="U863" t="s">
        <v>33</v>
      </c>
      <c r="V863" t="s">
        <v>5987</v>
      </c>
    </row>
    <row r="864" spans="1:22" x14ac:dyDescent="0.3">
      <c r="A864" t="str">
        <f>IF(IFERROR(SEARCH("linked data",D864),"")="","","topic: technical")</f>
        <v>topic: technical</v>
      </c>
      <c r="B864" t="str">
        <f t="shared" si="29"/>
        <v>v</v>
      </c>
      <c r="C864" t="s">
        <v>6018</v>
      </c>
      <c r="D864" t="s">
        <v>6022</v>
      </c>
      <c r="E864">
        <v>647</v>
      </c>
      <c r="F864" t="s">
        <v>6017</v>
      </c>
      <c r="G864">
        <v>2016</v>
      </c>
      <c r="H864" t="s">
        <v>5669</v>
      </c>
      <c r="I864" t="s">
        <v>6019</v>
      </c>
      <c r="L864">
        <v>104</v>
      </c>
      <c r="M864">
        <v>112</v>
      </c>
      <c r="N864">
        <v>3</v>
      </c>
      <c r="O864" t="s">
        <v>6020</v>
      </c>
      <c r="P864" t="s">
        <v>6021</v>
      </c>
      <c r="R864" t="s">
        <v>31</v>
      </c>
      <c r="S864" t="s">
        <v>32</v>
      </c>
      <c r="U864" t="s">
        <v>33</v>
      </c>
      <c r="V864" t="s">
        <v>6023</v>
      </c>
    </row>
    <row r="865" spans="1:22" x14ac:dyDescent="0.3">
      <c r="A865" t="str">
        <f>IF(IFERROR(SEARCH("linked data",D865),"")="","","topic: technical")</f>
        <v>topic: technical</v>
      </c>
      <c r="B865" t="str">
        <f t="shared" si="29"/>
        <v>v</v>
      </c>
      <c r="C865" t="s">
        <v>6120</v>
      </c>
      <c r="D865" t="s">
        <v>6123</v>
      </c>
      <c r="E865">
        <v>596</v>
      </c>
      <c r="F865" t="s">
        <v>1118</v>
      </c>
      <c r="G865">
        <v>2016</v>
      </c>
      <c r="H865" t="s">
        <v>5669</v>
      </c>
      <c r="I865" t="s">
        <v>6026</v>
      </c>
      <c r="L865">
        <v>84</v>
      </c>
      <c r="M865">
        <v>110</v>
      </c>
      <c r="N865">
        <v>3</v>
      </c>
      <c r="O865" t="s">
        <v>6121</v>
      </c>
      <c r="P865" t="s">
        <v>6122</v>
      </c>
      <c r="Q865" t="s">
        <v>6124</v>
      </c>
      <c r="R865" t="s">
        <v>31</v>
      </c>
      <c r="S865" t="s">
        <v>32</v>
      </c>
      <c r="U865" t="s">
        <v>33</v>
      </c>
      <c r="V865" t="s">
        <v>6125</v>
      </c>
    </row>
    <row r="866" spans="1:22" x14ac:dyDescent="0.3">
      <c r="A866" t="str">
        <f>IF(IFERROR(SEARCH("linked data",D866),"")="","","topic: technical")</f>
        <v>topic: technical</v>
      </c>
      <c r="B866" t="str">
        <f t="shared" si="29"/>
        <v>v</v>
      </c>
      <c r="C866" t="s">
        <v>6712</v>
      </c>
      <c r="D866" t="s">
        <v>6715</v>
      </c>
      <c r="E866">
        <v>672</v>
      </c>
      <c r="F866" t="s">
        <v>6711</v>
      </c>
      <c r="G866">
        <v>2016</v>
      </c>
      <c r="H866" t="s">
        <v>5669</v>
      </c>
      <c r="I866" t="s">
        <v>6019</v>
      </c>
      <c r="L866">
        <v>3</v>
      </c>
      <c r="M866">
        <v>11</v>
      </c>
      <c r="N866">
        <v>1</v>
      </c>
      <c r="O866" t="s">
        <v>6713</v>
      </c>
      <c r="P866" t="s">
        <v>6714</v>
      </c>
      <c r="Q866" t="s">
        <v>6716</v>
      </c>
      <c r="R866" t="s">
        <v>31</v>
      </c>
      <c r="S866" t="s">
        <v>32</v>
      </c>
      <c r="U866" t="s">
        <v>33</v>
      </c>
      <c r="V866" t="s">
        <v>6717</v>
      </c>
    </row>
    <row r="867" spans="1:22" x14ac:dyDescent="0.3">
      <c r="A867" t="str">
        <f>IF(IFERROR(SEARCH("linked data",D867),"")="","","topic: technical")</f>
        <v>topic: technical</v>
      </c>
      <c r="B867" t="str">
        <f t="shared" si="29"/>
        <v>v</v>
      </c>
      <c r="C867" t="s">
        <v>6989</v>
      </c>
      <c r="D867" t="s">
        <v>6993</v>
      </c>
      <c r="E867">
        <v>613</v>
      </c>
      <c r="F867" t="s">
        <v>6988</v>
      </c>
      <c r="G867">
        <v>2016</v>
      </c>
      <c r="H867" t="s">
        <v>5669</v>
      </c>
      <c r="I867" t="s">
        <v>6990</v>
      </c>
      <c r="L867">
        <v>222</v>
      </c>
      <c r="M867">
        <v>231</v>
      </c>
      <c r="O867" t="s">
        <v>6991</v>
      </c>
      <c r="P867" t="s">
        <v>6992</v>
      </c>
      <c r="Q867" t="s">
        <v>6994</v>
      </c>
      <c r="R867" t="s">
        <v>31</v>
      </c>
      <c r="S867" t="s">
        <v>32</v>
      </c>
      <c r="U867" t="s">
        <v>33</v>
      </c>
      <c r="V867" t="s">
        <v>6995</v>
      </c>
    </row>
    <row r="868" spans="1:22" x14ac:dyDescent="0.3">
      <c r="A868" t="str">
        <f>IF(IFERROR(SEARCH("linked",D868),"")="","","topic: technical")</f>
        <v>topic: technical</v>
      </c>
      <c r="B868" t="str">
        <f t="shared" si="29"/>
        <v>v</v>
      </c>
      <c r="C868" t="s">
        <v>5800</v>
      </c>
      <c r="D868" t="s">
        <v>5803</v>
      </c>
      <c r="E868">
        <v>676</v>
      </c>
      <c r="F868" t="s">
        <v>5799</v>
      </c>
      <c r="G868">
        <v>2016</v>
      </c>
      <c r="H868" t="s">
        <v>5669</v>
      </c>
      <c r="I868">
        <v>9671</v>
      </c>
      <c r="L868">
        <v>397</v>
      </c>
      <c r="M868">
        <v>404</v>
      </c>
      <c r="N868">
        <v>5</v>
      </c>
      <c r="O868" t="s">
        <v>5801</v>
      </c>
      <c r="P868" t="s">
        <v>5802</v>
      </c>
      <c r="Q868" t="s">
        <v>5804</v>
      </c>
      <c r="R868" t="s">
        <v>31</v>
      </c>
      <c r="S868" t="s">
        <v>32</v>
      </c>
      <c r="U868" t="s">
        <v>33</v>
      </c>
      <c r="V868" t="s">
        <v>5805</v>
      </c>
    </row>
    <row r="869" spans="1:22" x14ac:dyDescent="0.3">
      <c r="A869" t="str">
        <f>IF(IFERROR(SEARCH("linked",D869),"")="","","topic: technical")</f>
        <v>topic: technical</v>
      </c>
      <c r="B869" t="str">
        <f t="shared" si="29"/>
        <v>v</v>
      </c>
      <c r="C869" t="s">
        <v>6334</v>
      </c>
      <c r="D869" t="s">
        <v>6337</v>
      </c>
      <c r="E869">
        <v>688</v>
      </c>
      <c r="F869" t="s">
        <v>6333</v>
      </c>
      <c r="G869">
        <v>2016</v>
      </c>
      <c r="H869" t="s">
        <v>5669</v>
      </c>
      <c r="I869">
        <v>9678</v>
      </c>
      <c r="L869">
        <v>52</v>
      </c>
      <c r="M869">
        <v>68</v>
      </c>
      <c r="N869">
        <v>1</v>
      </c>
      <c r="O869" t="s">
        <v>6335</v>
      </c>
      <c r="P869" t="s">
        <v>6336</v>
      </c>
      <c r="R869" t="s">
        <v>31</v>
      </c>
      <c r="S869" t="s">
        <v>32</v>
      </c>
      <c r="U869" t="s">
        <v>33</v>
      </c>
      <c r="V869" t="s">
        <v>6338</v>
      </c>
    </row>
    <row r="870" spans="1:22" x14ac:dyDescent="0.3">
      <c r="A870" t="str">
        <f>IF(IFERROR(SEARCH("linked",D870),"")="","","topic: technical")</f>
        <v>topic: technical</v>
      </c>
      <c r="B870" t="str">
        <f t="shared" si="29"/>
        <v>v</v>
      </c>
      <c r="C870" t="s">
        <v>6583</v>
      </c>
      <c r="D870" t="s">
        <v>6586</v>
      </c>
      <c r="E870">
        <v>636</v>
      </c>
      <c r="F870" t="s">
        <v>6582</v>
      </c>
      <c r="G870">
        <v>2016</v>
      </c>
      <c r="H870" t="s">
        <v>5669</v>
      </c>
      <c r="I870">
        <v>9544</v>
      </c>
      <c r="L870">
        <v>40</v>
      </c>
      <c r="M870">
        <v>55</v>
      </c>
      <c r="N870">
        <v>1</v>
      </c>
      <c r="O870" t="s">
        <v>6584</v>
      </c>
      <c r="P870" t="s">
        <v>6585</v>
      </c>
      <c r="R870" t="s">
        <v>31</v>
      </c>
      <c r="S870" t="s">
        <v>32</v>
      </c>
      <c r="U870" t="s">
        <v>33</v>
      </c>
      <c r="V870" t="s">
        <v>6587</v>
      </c>
    </row>
    <row r="871" spans="1:22" x14ac:dyDescent="0.3">
      <c r="A871" t="str">
        <f t="shared" ref="A871:A884" si="31">IF(IFERROR(SEARCH("fuzzy",D871),"")="","","topic: technical")</f>
        <v/>
      </c>
      <c r="B871" t="s">
        <v>66</v>
      </c>
      <c r="C871" t="s">
        <v>5762</v>
      </c>
      <c r="D871" t="s">
        <v>5766</v>
      </c>
      <c r="E871">
        <v>581</v>
      </c>
      <c r="F871" t="s">
        <v>5761</v>
      </c>
      <c r="G871">
        <v>2016</v>
      </c>
      <c r="H871" t="s">
        <v>5669</v>
      </c>
      <c r="I871" t="s">
        <v>5763</v>
      </c>
      <c r="L871">
        <v>261</v>
      </c>
      <c r="M871">
        <v>275</v>
      </c>
      <c r="N871">
        <v>1</v>
      </c>
      <c r="O871" t="s">
        <v>5764</v>
      </c>
      <c r="P871" t="s">
        <v>5765</v>
      </c>
      <c r="Q871" t="s">
        <v>5767</v>
      </c>
      <c r="R871" t="s">
        <v>31</v>
      </c>
      <c r="S871" t="s">
        <v>32</v>
      </c>
      <c r="T871" t="s">
        <v>130</v>
      </c>
      <c r="U871" t="s">
        <v>33</v>
      </c>
      <c r="V871" t="s">
        <v>5768</v>
      </c>
    </row>
    <row r="872" spans="1:22" x14ac:dyDescent="0.3">
      <c r="A872" t="str">
        <f t="shared" si="31"/>
        <v/>
      </c>
      <c r="B872" t="s">
        <v>66</v>
      </c>
      <c r="C872" t="s">
        <v>5881</v>
      </c>
      <c r="D872" t="s">
        <v>5884</v>
      </c>
      <c r="E872">
        <v>599</v>
      </c>
      <c r="F872" t="s">
        <v>5880</v>
      </c>
      <c r="G872">
        <v>2016</v>
      </c>
      <c r="H872" t="s">
        <v>5669</v>
      </c>
      <c r="I872">
        <v>9752</v>
      </c>
      <c r="L872">
        <v>151</v>
      </c>
      <c r="M872">
        <v>158</v>
      </c>
      <c r="N872">
        <v>2</v>
      </c>
      <c r="O872" t="s">
        <v>5882</v>
      </c>
      <c r="P872" t="s">
        <v>5883</v>
      </c>
      <c r="Q872" t="s">
        <v>5885</v>
      </c>
      <c r="R872" t="s">
        <v>31</v>
      </c>
      <c r="S872" t="s">
        <v>32</v>
      </c>
      <c r="U872" t="s">
        <v>33</v>
      </c>
      <c r="V872" t="s">
        <v>5886</v>
      </c>
    </row>
    <row r="873" spans="1:22" x14ac:dyDescent="0.3">
      <c r="A873" t="str">
        <f t="shared" si="31"/>
        <v/>
      </c>
      <c r="B873" t="s">
        <v>66</v>
      </c>
      <c r="C873" t="s">
        <v>5896</v>
      </c>
      <c r="D873" t="s">
        <v>5900</v>
      </c>
      <c r="E873">
        <v>629</v>
      </c>
      <c r="F873" t="s">
        <v>5895</v>
      </c>
      <c r="G873">
        <v>2016</v>
      </c>
      <c r="H873" t="s">
        <v>5669</v>
      </c>
      <c r="I873" t="s">
        <v>5897</v>
      </c>
      <c r="L873">
        <v>139</v>
      </c>
      <c r="M873">
        <v>147</v>
      </c>
      <c r="O873" t="s">
        <v>5898</v>
      </c>
      <c r="P873" t="s">
        <v>5899</v>
      </c>
      <c r="Q873" t="s">
        <v>5901</v>
      </c>
      <c r="R873" t="s">
        <v>31</v>
      </c>
      <c r="S873" t="s">
        <v>32</v>
      </c>
      <c r="U873" t="s">
        <v>33</v>
      </c>
      <c r="V873" t="s">
        <v>5902</v>
      </c>
    </row>
    <row r="874" spans="1:22" x14ac:dyDescent="0.3">
      <c r="A874" t="str">
        <f t="shared" si="31"/>
        <v/>
      </c>
      <c r="B874" t="s">
        <v>66</v>
      </c>
      <c r="C874" t="s">
        <v>5904</v>
      </c>
      <c r="D874" t="s">
        <v>5908</v>
      </c>
      <c r="E874">
        <v>612</v>
      </c>
      <c r="F874" t="s">
        <v>5903</v>
      </c>
      <c r="G874">
        <v>2016</v>
      </c>
      <c r="H874" t="s">
        <v>5669</v>
      </c>
      <c r="I874" t="s">
        <v>5905</v>
      </c>
      <c r="L874">
        <v>327</v>
      </c>
      <c r="M874">
        <v>343</v>
      </c>
      <c r="N874">
        <v>2</v>
      </c>
      <c r="O874" t="s">
        <v>5906</v>
      </c>
      <c r="P874" t="s">
        <v>5907</v>
      </c>
      <c r="Q874" t="s">
        <v>5909</v>
      </c>
      <c r="R874" t="s">
        <v>31</v>
      </c>
      <c r="S874" t="s">
        <v>32</v>
      </c>
      <c r="U874" t="s">
        <v>33</v>
      </c>
      <c r="V874" t="s">
        <v>5910</v>
      </c>
    </row>
    <row r="875" spans="1:22" x14ac:dyDescent="0.3">
      <c r="A875" t="str">
        <f t="shared" si="31"/>
        <v/>
      </c>
      <c r="B875" t="s">
        <v>66</v>
      </c>
      <c r="C875" t="s">
        <v>6025</v>
      </c>
      <c r="D875" t="s">
        <v>6029</v>
      </c>
      <c r="E875">
        <v>587</v>
      </c>
      <c r="F875" t="s">
        <v>6024</v>
      </c>
      <c r="G875">
        <v>2016</v>
      </c>
      <c r="H875" t="s">
        <v>5669</v>
      </c>
      <c r="I875" t="s">
        <v>6026</v>
      </c>
      <c r="L875">
        <v>111</v>
      </c>
      <c r="M875">
        <v>128</v>
      </c>
      <c r="O875" t="s">
        <v>6027</v>
      </c>
      <c r="P875" t="s">
        <v>6028</v>
      </c>
      <c r="Q875" t="s">
        <v>6030</v>
      </c>
      <c r="R875" t="s">
        <v>31</v>
      </c>
      <c r="S875" t="s">
        <v>32</v>
      </c>
      <c r="U875" t="s">
        <v>33</v>
      </c>
      <c r="V875" t="s">
        <v>6031</v>
      </c>
    </row>
    <row r="876" spans="1:22" x14ac:dyDescent="0.3">
      <c r="A876" t="str">
        <f t="shared" si="31"/>
        <v/>
      </c>
      <c r="B876" t="s">
        <v>66</v>
      </c>
      <c r="C876" t="s">
        <v>6076</v>
      </c>
      <c r="D876" t="s">
        <v>6079</v>
      </c>
      <c r="E876">
        <v>6593</v>
      </c>
      <c r="F876" t="s">
        <v>6075</v>
      </c>
      <c r="G876">
        <v>2016</v>
      </c>
      <c r="H876" t="s">
        <v>5669</v>
      </c>
      <c r="I876">
        <v>9789</v>
      </c>
      <c r="J876">
        <v>0</v>
      </c>
      <c r="K876">
        <v>0</v>
      </c>
      <c r="L876">
        <v>161</v>
      </c>
      <c r="M876">
        <v>176</v>
      </c>
      <c r="N876">
        <v>8</v>
      </c>
      <c r="O876" t="s">
        <v>6077</v>
      </c>
      <c r="P876" t="s">
        <v>6078</v>
      </c>
      <c r="Q876" t="s">
        <v>6080</v>
      </c>
      <c r="R876" t="s">
        <v>31</v>
      </c>
      <c r="S876" t="s">
        <v>32</v>
      </c>
      <c r="T876">
        <v>0</v>
      </c>
      <c r="U876" t="s">
        <v>33</v>
      </c>
      <c r="V876" t="s">
        <v>6081</v>
      </c>
    </row>
    <row r="877" spans="1:22" x14ac:dyDescent="0.3">
      <c r="A877" t="str">
        <f t="shared" si="31"/>
        <v/>
      </c>
      <c r="B877" t="s">
        <v>66</v>
      </c>
      <c r="C877" t="s">
        <v>6217</v>
      </c>
      <c r="D877" t="s">
        <v>6221</v>
      </c>
      <c r="E877">
        <v>697</v>
      </c>
      <c r="F877" t="s">
        <v>6216</v>
      </c>
      <c r="G877">
        <v>2016</v>
      </c>
      <c r="H877" t="s">
        <v>5669</v>
      </c>
      <c r="I877" t="s">
        <v>6218</v>
      </c>
      <c r="L877">
        <v>66</v>
      </c>
      <c r="M877">
        <v>73</v>
      </c>
      <c r="O877" t="s">
        <v>6219</v>
      </c>
      <c r="P877" t="s">
        <v>6220</v>
      </c>
      <c r="Q877" t="s">
        <v>6222</v>
      </c>
      <c r="R877" t="s">
        <v>31</v>
      </c>
      <c r="S877" t="s">
        <v>32</v>
      </c>
      <c r="U877" t="s">
        <v>33</v>
      </c>
      <c r="V877" t="s">
        <v>6223</v>
      </c>
    </row>
    <row r="878" spans="1:22" x14ac:dyDescent="0.3">
      <c r="A878" t="str">
        <f t="shared" si="31"/>
        <v/>
      </c>
      <c r="B878" t="s">
        <v>66</v>
      </c>
      <c r="C878" t="s">
        <v>6241</v>
      </c>
      <c r="D878" t="s">
        <v>6245</v>
      </c>
      <c r="E878">
        <v>608</v>
      </c>
      <c r="F878" t="s">
        <v>6240</v>
      </c>
      <c r="G878">
        <v>2016</v>
      </c>
      <c r="H878" t="s">
        <v>5669</v>
      </c>
      <c r="I878" t="s">
        <v>6242</v>
      </c>
      <c r="L878">
        <v>317</v>
      </c>
      <c r="M878">
        <v>331</v>
      </c>
      <c r="O878" t="s">
        <v>6243</v>
      </c>
      <c r="P878" t="s">
        <v>6244</v>
      </c>
      <c r="Q878" t="s">
        <v>6246</v>
      </c>
      <c r="R878" t="s">
        <v>31</v>
      </c>
      <c r="S878" t="s">
        <v>32</v>
      </c>
      <c r="U878" t="s">
        <v>33</v>
      </c>
      <c r="V878" t="s">
        <v>6247</v>
      </c>
    </row>
    <row r="879" spans="1:22" x14ac:dyDescent="0.3">
      <c r="A879" t="str">
        <f t="shared" si="31"/>
        <v/>
      </c>
      <c r="B879" t="s">
        <v>66</v>
      </c>
      <c r="C879" t="s">
        <v>6340</v>
      </c>
      <c r="D879" t="s">
        <v>6344</v>
      </c>
      <c r="E879">
        <v>683</v>
      </c>
      <c r="F879" t="s">
        <v>6339</v>
      </c>
      <c r="G879">
        <v>2016</v>
      </c>
      <c r="H879" t="s">
        <v>5669</v>
      </c>
      <c r="I879" t="s">
        <v>6341</v>
      </c>
      <c r="L879">
        <v>335</v>
      </c>
      <c r="M879">
        <v>343</v>
      </c>
      <c r="N879">
        <v>2</v>
      </c>
      <c r="O879" t="s">
        <v>6342</v>
      </c>
      <c r="P879" t="s">
        <v>6343</v>
      </c>
      <c r="R879" t="s">
        <v>31</v>
      </c>
      <c r="S879" t="s">
        <v>32</v>
      </c>
      <c r="U879" t="s">
        <v>33</v>
      </c>
      <c r="V879" t="s">
        <v>6345</v>
      </c>
    </row>
    <row r="880" spans="1:22" x14ac:dyDescent="0.3">
      <c r="A880" t="str">
        <f t="shared" si="31"/>
        <v/>
      </c>
      <c r="B880" t="s">
        <v>66</v>
      </c>
      <c r="C880" t="s">
        <v>6615</v>
      </c>
      <c r="D880" t="s">
        <v>6619</v>
      </c>
      <c r="E880">
        <v>626</v>
      </c>
      <c r="F880" t="s">
        <v>6614</v>
      </c>
      <c r="G880">
        <v>2016</v>
      </c>
      <c r="H880" t="s">
        <v>5669</v>
      </c>
      <c r="I880" t="s">
        <v>6616</v>
      </c>
      <c r="L880">
        <v>265</v>
      </c>
      <c r="M880">
        <v>276</v>
      </c>
      <c r="O880" t="s">
        <v>6617</v>
      </c>
      <c r="P880" t="s">
        <v>6618</v>
      </c>
      <c r="Q880" t="s">
        <v>6620</v>
      </c>
      <c r="R880" t="s">
        <v>31</v>
      </c>
      <c r="S880" t="s">
        <v>32</v>
      </c>
      <c r="T880" t="s">
        <v>130</v>
      </c>
      <c r="U880" t="s">
        <v>33</v>
      </c>
      <c r="V880" t="s">
        <v>6621</v>
      </c>
    </row>
    <row r="881" spans="1:22" x14ac:dyDescent="0.3">
      <c r="A881" t="str">
        <f t="shared" si="31"/>
        <v/>
      </c>
      <c r="B881" t="s">
        <v>66</v>
      </c>
      <c r="C881" t="s">
        <v>6734</v>
      </c>
      <c r="D881" t="s">
        <v>6737</v>
      </c>
      <c r="E881">
        <v>583</v>
      </c>
      <c r="F881" t="s">
        <v>6733</v>
      </c>
      <c r="G881">
        <v>2016</v>
      </c>
      <c r="H881" t="s">
        <v>5669</v>
      </c>
      <c r="I881" t="s">
        <v>6616</v>
      </c>
      <c r="L881">
        <v>47</v>
      </c>
      <c r="M881">
        <v>60</v>
      </c>
      <c r="N881">
        <v>2</v>
      </c>
      <c r="O881" t="s">
        <v>6735</v>
      </c>
      <c r="P881" t="s">
        <v>6736</v>
      </c>
      <c r="Q881" t="s">
        <v>6738</v>
      </c>
      <c r="R881" t="s">
        <v>31</v>
      </c>
      <c r="S881" t="s">
        <v>32</v>
      </c>
      <c r="U881" t="s">
        <v>33</v>
      </c>
      <c r="V881" t="s">
        <v>6739</v>
      </c>
    </row>
    <row r="882" spans="1:22" x14ac:dyDescent="0.3">
      <c r="A882" t="str">
        <f t="shared" si="31"/>
        <v/>
      </c>
      <c r="B882" t="s">
        <v>66</v>
      </c>
      <c r="C882" t="s">
        <v>6764</v>
      </c>
      <c r="D882" t="s">
        <v>6767</v>
      </c>
      <c r="E882">
        <v>582</v>
      </c>
      <c r="F882" t="s">
        <v>6763</v>
      </c>
      <c r="G882">
        <v>2016</v>
      </c>
      <c r="H882" t="s">
        <v>5669</v>
      </c>
      <c r="I882" t="s">
        <v>6616</v>
      </c>
      <c r="L882">
        <v>74</v>
      </c>
      <c r="M882">
        <v>86</v>
      </c>
      <c r="N882">
        <v>10</v>
      </c>
      <c r="O882" t="s">
        <v>6765</v>
      </c>
      <c r="P882" t="s">
        <v>6766</v>
      </c>
      <c r="Q882" t="s">
        <v>6768</v>
      </c>
      <c r="R882" t="s">
        <v>31</v>
      </c>
      <c r="S882" t="s">
        <v>32</v>
      </c>
      <c r="T882" t="s">
        <v>130</v>
      </c>
      <c r="U882" t="s">
        <v>33</v>
      </c>
      <c r="V882" t="s">
        <v>6769</v>
      </c>
    </row>
    <row r="883" spans="1:22" x14ac:dyDescent="0.3">
      <c r="A883" t="str">
        <f t="shared" si="31"/>
        <v/>
      </c>
      <c r="B883" t="s">
        <v>66</v>
      </c>
      <c r="C883" t="s">
        <v>7149</v>
      </c>
      <c r="D883" t="s">
        <v>7153</v>
      </c>
      <c r="E883">
        <v>623</v>
      </c>
      <c r="F883" t="s">
        <v>7148</v>
      </c>
      <c r="G883">
        <v>2016</v>
      </c>
      <c r="H883" t="s">
        <v>5669</v>
      </c>
      <c r="I883" t="s">
        <v>7150</v>
      </c>
      <c r="L883">
        <v>469</v>
      </c>
      <c r="M883">
        <v>481</v>
      </c>
      <c r="N883">
        <v>4</v>
      </c>
      <c r="O883" t="s">
        <v>7151</v>
      </c>
      <c r="P883" t="s">
        <v>7152</v>
      </c>
      <c r="Q883" t="s">
        <v>7154</v>
      </c>
      <c r="R883" t="s">
        <v>31</v>
      </c>
      <c r="S883" t="s">
        <v>32</v>
      </c>
      <c r="U883" t="s">
        <v>33</v>
      </c>
      <c r="V883" t="s">
        <v>7155</v>
      </c>
    </row>
    <row r="884" spans="1:22" x14ac:dyDescent="0.3">
      <c r="A884" t="str">
        <f t="shared" si="31"/>
        <v/>
      </c>
      <c r="B884" t="s">
        <v>66</v>
      </c>
      <c r="C884" t="s">
        <v>7249</v>
      </c>
      <c r="D884" t="s">
        <v>7252</v>
      </c>
      <c r="E884">
        <v>667</v>
      </c>
      <c r="F884" t="s">
        <v>7248</v>
      </c>
      <c r="G884">
        <v>2016</v>
      </c>
      <c r="H884" t="s">
        <v>5669</v>
      </c>
      <c r="I884" t="s">
        <v>6218</v>
      </c>
      <c r="L884">
        <v>74</v>
      </c>
      <c r="M884">
        <v>88</v>
      </c>
      <c r="N884">
        <v>4</v>
      </c>
      <c r="O884" t="s">
        <v>7250</v>
      </c>
      <c r="P884" t="s">
        <v>7251</v>
      </c>
      <c r="Q884" t="s">
        <v>7253</v>
      </c>
      <c r="R884" t="s">
        <v>31</v>
      </c>
      <c r="S884" t="s">
        <v>32</v>
      </c>
      <c r="U884" t="s">
        <v>33</v>
      </c>
      <c r="V884" t="s">
        <v>7254</v>
      </c>
    </row>
    <row r="885" spans="1:22" x14ac:dyDescent="0.3">
      <c r="A885" t="str">
        <f>IF(IFERROR(SEARCH("rdf",D885),"")="","","topic: technical")</f>
        <v>topic: technical</v>
      </c>
      <c r="B885" t="str">
        <f t="shared" ref="B885:B899" si="32">IF(A885&lt;&gt;"","v","")</f>
        <v>v</v>
      </c>
      <c r="C885" t="s">
        <v>5748</v>
      </c>
      <c r="D885" t="s">
        <v>5752</v>
      </c>
      <c r="E885">
        <v>333</v>
      </c>
      <c r="F885" t="s">
        <v>5747</v>
      </c>
      <c r="G885">
        <v>2017</v>
      </c>
      <c r="H885" t="s">
        <v>5669</v>
      </c>
      <c r="I885" t="s">
        <v>5749</v>
      </c>
      <c r="L885">
        <v>335</v>
      </c>
      <c r="M885">
        <v>340</v>
      </c>
      <c r="N885">
        <v>1</v>
      </c>
      <c r="O885" t="s">
        <v>5750</v>
      </c>
      <c r="P885" t="s">
        <v>5751</v>
      </c>
      <c r="Q885" t="s">
        <v>5753</v>
      </c>
      <c r="R885" t="s">
        <v>31</v>
      </c>
      <c r="S885" t="s">
        <v>32</v>
      </c>
      <c r="U885" t="s">
        <v>33</v>
      </c>
      <c r="V885" t="s">
        <v>5754</v>
      </c>
    </row>
    <row r="886" spans="1:22" x14ac:dyDescent="0.3">
      <c r="A886" t="str">
        <f>IF(IFERROR(SEARCH("rdf",D886),"")="","","topic: technical")</f>
        <v>topic: technical</v>
      </c>
      <c r="B886" t="str">
        <f t="shared" si="32"/>
        <v>v</v>
      </c>
      <c r="C886" t="s">
        <v>5859</v>
      </c>
      <c r="D886" t="s">
        <v>5863</v>
      </c>
      <c r="E886">
        <v>323</v>
      </c>
      <c r="F886" t="s">
        <v>5858</v>
      </c>
      <c r="G886">
        <v>2017</v>
      </c>
      <c r="H886" t="s">
        <v>5669</v>
      </c>
      <c r="I886" t="s">
        <v>5860</v>
      </c>
      <c r="L886">
        <v>655</v>
      </c>
      <c r="M886">
        <v>670</v>
      </c>
      <c r="N886">
        <v>2</v>
      </c>
      <c r="O886" t="s">
        <v>5861</v>
      </c>
      <c r="P886" t="s">
        <v>5862</v>
      </c>
      <c r="Q886" t="s">
        <v>5864</v>
      </c>
      <c r="R886" t="s">
        <v>31</v>
      </c>
      <c r="S886" t="s">
        <v>32</v>
      </c>
      <c r="U886" t="s">
        <v>33</v>
      </c>
      <c r="V886" t="s">
        <v>5865</v>
      </c>
    </row>
    <row r="887" spans="1:22" x14ac:dyDescent="0.3">
      <c r="A887" t="str">
        <f>IF(IFERROR(SEARCH("rdf",D887),"")="","","topic: technical")</f>
        <v>topic: technical</v>
      </c>
      <c r="B887" t="str">
        <f t="shared" si="32"/>
        <v>v</v>
      </c>
      <c r="C887" t="s">
        <v>6127</v>
      </c>
      <c r="D887" t="s">
        <v>6131</v>
      </c>
      <c r="E887">
        <v>260</v>
      </c>
      <c r="F887" t="s">
        <v>6126</v>
      </c>
      <c r="G887">
        <v>2017</v>
      </c>
      <c r="H887" t="s">
        <v>5669</v>
      </c>
      <c r="I887" t="s">
        <v>6128</v>
      </c>
      <c r="L887">
        <v>1</v>
      </c>
      <c r="M887">
        <v>28</v>
      </c>
      <c r="N887">
        <v>2</v>
      </c>
      <c r="O887" t="s">
        <v>6129</v>
      </c>
      <c r="P887" t="s">
        <v>6130</v>
      </c>
      <c r="R887" t="s">
        <v>31</v>
      </c>
      <c r="S887" t="s">
        <v>32</v>
      </c>
      <c r="U887" t="s">
        <v>33</v>
      </c>
      <c r="V887" t="s">
        <v>6132</v>
      </c>
    </row>
    <row r="888" spans="1:22" x14ac:dyDescent="0.3">
      <c r="A888" t="str">
        <f>IF(IFERROR(SEARCH("sparql",D888),"")="","","topic: technical")</f>
        <v>topic: technical</v>
      </c>
      <c r="B888" t="str">
        <f t="shared" si="32"/>
        <v>v</v>
      </c>
      <c r="C888" t="s">
        <v>6295</v>
      </c>
      <c r="D888" t="s">
        <v>6299</v>
      </c>
      <c r="E888">
        <v>268</v>
      </c>
      <c r="F888" t="s">
        <v>6294</v>
      </c>
      <c r="G888">
        <v>2017</v>
      </c>
      <c r="H888" t="s">
        <v>5669</v>
      </c>
      <c r="I888" t="s">
        <v>6296</v>
      </c>
      <c r="L888">
        <v>400</v>
      </c>
      <c r="M888">
        <v>412</v>
      </c>
      <c r="N888">
        <v>3</v>
      </c>
      <c r="O888" t="s">
        <v>6297</v>
      </c>
      <c r="P888" t="s">
        <v>6298</v>
      </c>
      <c r="Q888" t="s">
        <v>6300</v>
      </c>
      <c r="R888" t="s">
        <v>31</v>
      </c>
      <c r="S888" t="s">
        <v>32</v>
      </c>
      <c r="U888" t="s">
        <v>33</v>
      </c>
      <c r="V888" t="s">
        <v>6301</v>
      </c>
    </row>
    <row r="889" spans="1:22" x14ac:dyDescent="0.3">
      <c r="A889" t="str">
        <f>IF(IFERROR(SEARCH("sparql",D889),"")="","","topic: technical")</f>
        <v>topic: technical</v>
      </c>
      <c r="B889" t="str">
        <f t="shared" si="32"/>
        <v>v</v>
      </c>
      <c r="C889" t="s">
        <v>6575</v>
      </c>
      <c r="D889" t="s">
        <v>6579</v>
      </c>
      <c r="E889">
        <v>297</v>
      </c>
      <c r="F889" t="s">
        <v>6574</v>
      </c>
      <c r="G889">
        <v>2017</v>
      </c>
      <c r="H889" t="s">
        <v>5669</v>
      </c>
      <c r="I889" t="s">
        <v>6576</v>
      </c>
      <c r="L889">
        <v>281</v>
      </c>
      <c r="M889">
        <v>299</v>
      </c>
      <c r="O889" t="s">
        <v>6577</v>
      </c>
      <c r="P889" t="s">
        <v>6578</v>
      </c>
      <c r="Q889" t="s">
        <v>6580</v>
      </c>
      <c r="R889" t="s">
        <v>31</v>
      </c>
      <c r="S889" t="s">
        <v>32</v>
      </c>
      <c r="U889" t="s">
        <v>33</v>
      </c>
      <c r="V889" t="s">
        <v>6581</v>
      </c>
    </row>
    <row r="890" spans="1:22" x14ac:dyDescent="0.3">
      <c r="A890" t="str">
        <f>IF(IFERROR(SEARCH("rdf",D890),"")="","","topic: technical")</f>
        <v>topic: technical</v>
      </c>
      <c r="B890" t="str">
        <f t="shared" si="32"/>
        <v>v</v>
      </c>
      <c r="C890" t="s">
        <v>6705</v>
      </c>
      <c r="D890" t="s">
        <v>6708</v>
      </c>
      <c r="E890">
        <v>280</v>
      </c>
      <c r="F890" t="s">
        <v>6704</v>
      </c>
      <c r="G890">
        <v>2017</v>
      </c>
      <c r="H890" t="s">
        <v>5669</v>
      </c>
      <c r="I890" t="s">
        <v>5838</v>
      </c>
      <c r="L890">
        <v>99</v>
      </c>
      <c r="M890">
        <v>114</v>
      </c>
      <c r="O890" t="s">
        <v>6706</v>
      </c>
      <c r="P890" t="s">
        <v>6707</v>
      </c>
      <c r="Q890" t="s">
        <v>6709</v>
      </c>
      <c r="R890" t="s">
        <v>31</v>
      </c>
      <c r="S890" t="s">
        <v>32</v>
      </c>
      <c r="U890" t="s">
        <v>33</v>
      </c>
      <c r="V890" t="s">
        <v>6710</v>
      </c>
    </row>
    <row r="891" spans="1:22" x14ac:dyDescent="0.3">
      <c r="A891" t="str">
        <f>IF(IFERROR(SEARCH("rdf",D891),"")="","","topic: technical")</f>
        <v>topic: technical</v>
      </c>
      <c r="B891" t="str">
        <f t="shared" si="32"/>
        <v>v</v>
      </c>
      <c r="C891" t="s">
        <v>7205</v>
      </c>
      <c r="D891" t="s">
        <v>7208</v>
      </c>
      <c r="E891">
        <v>325</v>
      </c>
      <c r="F891" t="s">
        <v>7204</v>
      </c>
      <c r="G891">
        <v>2017</v>
      </c>
      <c r="H891" t="s">
        <v>5669</v>
      </c>
      <c r="I891" t="s">
        <v>6632</v>
      </c>
      <c r="L891">
        <v>289</v>
      </c>
      <c r="M891">
        <v>303</v>
      </c>
      <c r="O891" t="s">
        <v>7206</v>
      </c>
      <c r="P891" t="s">
        <v>7207</v>
      </c>
      <c r="Q891" t="s">
        <v>7209</v>
      </c>
      <c r="R891" t="s">
        <v>31</v>
      </c>
      <c r="S891" t="s">
        <v>32</v>
      </c>
      <c r="U891" t="s">
        <v>33</v>
      </c>
      <c r="V891" t="s">
        <v>7210</v>
      </c>
    </row>
    <row r="892" spans="1:22" x14ac:dyDescent="0.3">
      <c r="A892" t="str">
        <f>IF(IFERROR(SEARCH("Linked Open Data",D892),"")="","","topic: technical")</f>
        <v>topic: technical</v>
      </c>
      <c r="B892" t="str">
        <f t="shared" si="32"/>
        <v>v</v>
      </c>
      <c r="C892" t="s">
        <v>6631</v>
      </c>
      <c r="D892" t="s">
        <v>6635</v>
      </c>
      <c r="E892">
        <v>350</v>
      </c>
      <c r="F892" t="s">
        <v>6630</v>
      </c>
      <c r="G892">
        <v>2017</v>
      </c>
      <c r="H892" t="s">
        <v>5669</v>
      </c>
      <c r="I892" t="s">
        <v>6632</v>
      </c>
      <c r="L892">
        <v>215</v>
      </c>
      <c r="M892">
        <v>231</v>
      </c>
      <c r="N892">
        <v>1</v>
      </c>
      <c r="O892" t="s">
        <v>6633</v>
      </c>
      <c r="P892" t="s">
        <v>6634</v>
      </c>
      <c r="Q892" t="s">
        <v>6636</v>
      </c>
      <c r="R892" t="s">
        <v>31</v>
      </c>
      <c r="S892" t="s">
        <v>32</v>
      </c>
      <c r="U892" t="s">
        <v>33</v>
      </c>
      <c r="V892" t="s">
        <v>6637</v>
      </c>
    </row>
    <row r="893" spans="1:22" x14ac:dyDescent="0.3">
      <c r="A893" t="str">
        <f>IF(IFERROR(SEARCH("Linked Open Data",D893),"")="","","topic: technical")</f>
        <v>topic: technical</v>
      </c>
      <c r="B893" t="str">
        <f t="shared" si="32"/>
        <v>v</v>
      </c>
      <c r="C893" t="s">
        <v>6653</v>
      </c>
      <c r="D893" t="s">
        <v>6657</v>
      </c>
      <c r="E893">
        <v>305</v>
      </c>
      <c r="F893" t="s">
        <v>6652</v>
      </c>
      <c r="G893">
        <v>2017</v>
      </c>
      <c r="H893" t="s">
        <v>5669</v>
      </c>
      <c r="I893" t="s">
        <v>6654</v>
      </c>
      <c r="L893">
        <v>280</v>
      </c>
      <c r="M893">
        <v>296</v>
      </c>
      <c r="N893">
        <v>2</v>
      </c>
      <c r="O893" t="s">
        <v>6655</v>
      </c>
      <c r="P893" t="s">
        <v>6656</v>
      </c>
      <c r="Q893" t="s">
        <v>6658</v>
      </c>
      <c r="R893" t="s">
        <v>31</v>
      </c>
      <c r="S893" t="s">
        <v>32</v>
      </c>
      <c r="U893" t="s">
        <v>33</v>
      </c>
      <c r="V893" t="s">
        <v>6659</v>
      </c>
    </row>
    <row r="894" spans="1:22" x14ac:dyDescent="0.3">
      <c r="A894" t="str">
        <f>IF(IFERROR(SEARCH("Linked Open Data",D894),"")="","","topic: technical")</f>
        <v>topic: technical</v>
      </c>
      <c r="B894" t="str">
        <f t="shared" si="32"/>
        <v>v</v>
      </c>
      <c r="C894" t="s">
        <v>7063</v>
      </c>
      <c r="D894" t="s">
        <v>7066</v>
      </c>
      <c r="E894">
        <v>317</v>
      </c>
      <c r="F894" t="s">
        <v>7062</v>
      </c>
      <c r="G894">
        <v>2017</v>
      </c>
      <c r="H894" t="s">
        <v>5669</v>
      </c>
      <c r="I894" t="s">
        <v>6654</v>
      </c>
      <c r="L894">
        <v>297</v>
      </c>
      <c r="M894">
        <v>313</v>
      </c>
      <c r="N894">
        <v>1</v>
      </c>
      <c r="O894" t="s">
        <v>7064</v>
      </c>
      <c r="P894" t="s">
        <v>7065</v>
      </c>
      <c r="R894" t="s">
        <v>31</v>
      </c>
      <c r="S894" t="s">
        <v>32</v>
      </c>
      <c r="U894" t="s">
        <v>33</v>
      </c>
      <c r="V894" t="s">
        <v>7067</v>
      </c>
    </row>
    <row r="895" spans="1:22" x14ac:dyDescent="0.3">
      <c r="A895" t="str">
        <f>IF(IFERROR(SEARCH("Linked Open Data",D895),"")="","","topic: technical")</f>
        <v>topic: technical</v>
      </c>
      <c r="B895" t="str">
        <f t="shared" si="32"/>
        <v>v</v>
      </c>
      <c r="C895" t="s">
        <v>7083</v>
      </c>
      <c r="D895" t="s">
        <v>7087</v>
      </c>
      <c r="E895">
        <v>316</v>
      </c>
      <c r="F895" t="s">
        <v>7082</v>
      </c>
      <c r="G895">
        <v>2017</v>
      </c>
      <c r="H895" t="s">
        <v>5669</v>
      </c>
      <c r="I895" t="s">
        <v>7084</v>
      </c>
      <c r="L895">
        <v>194</v>
      </c>
      <c r="M895">
        <v>202</v>
      </c>
      <c r="N895">
        <v>2</v>
      </c>
      <c r="O895" t="s">
        <v>7085</v>
      </c>
      <c r="P895" t="s">
        <v>7086</v>
      </c>
      <c r="Q895" t="s">
        <v>7088</v>
      </c>
      <c r="R895" t="s">
        <v>31</v>
      </c>
      <c r="S895" t="s">
        <v>32</v>
      </c>
      <c r="U895" t="s">
        <v>33</v>
      </c>
      <c r="V895" t="s">
        <v>7089</v>
      </c>
    </row>
    <row r="896" spans="1:22" x14ac:dyDescent="0.3">
      <c r="A896" t="str">
        <f>IF(IFERROR(SEARCH("linked data",D896),"")="","","topic: technical")</f>
        <v>topic: technical</v>
      </c>
      <c r="B896" t="str">
        <f t="shared" si="32"/>
        <v>v</v>
      </c>
      <c r="C896" t="s">
        <v>6562</v>
      </c>
      <c r="D896" t="s">
        <v>6565</v>
      </c>
      <c r="E896">
        <v>302</v>
      </c>
      <c r="F896" t="s">
        <v>6561</v>
      </c>
      <c r="G896">
        <v>2017</v>
      </c>
      <c r="H896" t="s">
        <v>5669</v>
      </c>
      <c r="I896" t="s">
        <v>5749</v>
      </c>
      <c r="L896">
        <v>369</v>
      </c>
      <c r="M896">
        <v>383</v>
      </c>
      <c r="N896">
        <v>3</v>
      </c>
      <c r="O896" t="s">
        <v>6563</v>
      </c>
      <c r="P896" t="s">
        <v>6564</v>
      </c>
      <c r="R896" t="s">
        <v>31</v>
      </c>
      <c r="S896" t="s">
        <v>32</v>
      </c>
      <c r="U896" t="s">
        <v>33</v>
      </c>
      <c r="V896" t="s">
        <v>6566</v>
      </c>
    </row>
    <row r="897" spans="1:22" x14ac:dyDescent="0.3">
      <c r="A897" t="str">
        <f>IF(IFERROR(SEARCH("linked data",D897),"")="","","topic: technical")</f>
        <v>topic: technical</v>
      </c>
      <c r="B897" t="str">
        <f t="shared" si="32"/>
        <v>v</v>
      </c>
      <c r="C897" t="s">
        <v>6885</v>
      </c>
      <c r="D897" t="s">
        <v>6888</v>
      </c>
      <c r="E897">
        <v>306</v>
      </c>
      <c r="F897" t="s">
        <v>6884</v>
      </c>
      <c r="G897">
        <v>2017</v>
      </c>
      <c r="H897" t="s">
        <v>5669</v>
      </c>
      <c r="I897" t="s">
        <v>5860</v>
      </c>
      <c r="L897">
        <v>623</v>
      </c>
      <c r="M897">
        <v>637</v>
      </c>
      <c r="N897">
        <v>4</v>
      </c>
      <c r="O897" t="s">
        <v>6886</v>
      </c>
      <c r="P897" t="s">
        <v>6887</v>
      </c>
      <c r="Q897" t="s">
        <v>6889</v>
      </c>
      <c r="R897" t="s">
        <v>31</v>
      </c>
      <c r="S897" t="s">
        <v>32</v>
      </c>
      <c r="U897" t="s">
        <v>33</v>
      </c>
      <c r="V897" t="s">
        <v>6890</v>
      </c>
    </row>
    <row r="898" spans="1:22" x14ac:dyDescent="0.3">
      <c r="A898" t="str">
        <f>IF(IFERROR(SEARCH("linked",D898),"")="","","topic: technical")</f>
        <v>topic: technical</v>
      </c>
      <c r="B898" t="str">
        <f t="shared" si="32"/>
        <v>v</v>
      </c>
      <c r="C898" t="s">
        <v>5700</v>
      </c>
      <c r="D898" t="s">
        <v>5704</v>
      </c>
      <c r="E898">
        <v>285</v>
      </c>
      <c r="F898" t="s">
        <v>5699</v>
      </c>
      <c r="G898">
        <v>2017</v>
      </c>
      <c r="H898" t="s">
        <v>5669</v>
      </c>
      <c r="I898" t="s">
        <v>5701</v>
      </c>
      <c r="L898">
        <v>329</v>
      </c>
      <c r="M898">
        <v>343</v>
      </c>
      <c r="O898" t="s">
        <v>5702</v>
      </c>
      <c r="P898" t="s">
        <v>5703</v>
      </c>
      <c r="Q898" t="s">
        <v>5705</v>
      </c>
      <c r="R898" t="s">
        <v>31</v>
      </c>
      <c r="S898" t="s">
        <v>32</v>
      </c>
      <c r="U898" t="s">
        <v>33</v>
      </c>
      <c r="V898" t="s">
        <v>5706</v>
      </c>
    </row>
    <row r="899" spans="1:22" x14ac:dyDescent="0.3">
      <c r="A899" t="str">
        <f>IF(IFERROR(SEARCH("linked",D899),"")="","","topic: technical")</f>
        <v>topic: technical</v>
      </c>
      <c r="B899" t="str">
        <f t="shared" si="32"/>
        <v>v</v>
      </c>
      <c r="C899" t="s">
        <v>6833</v>
      </c>
      <c r="D899" t="s">
        <v>6837</v>
      </c>
      <c r="E899">
        <v>298</v>
      </c>
      <c r="F899" t="s">
        <v>6832</v>
      </c>
      <c r="G899">
        <v>2017</v>
      </c>
      <c r="H899" t="s">
        <v>5669</v>
      </c>
      <c r="I899" t="s">
        <v>6834</v>
      </c>
      <c r="L899">
        <v>403</v>
      </c>
      <c r="M899">
        <v>411</v>
      </c>
      <c r="O899" t="s">
        <v>6835</v>
      </c>
      <c r="P899" t="s">
        <v>6836</v>
      </c>
      <c r="Q899" t="s">
        <v>6838</v>
      </c>
      <c r="R899" t="s">
        <v>31</v>
      </c>
      <c r="S899" t="s">
        <v>32</v>
      </c>
      <c r="U899" t="s">
        <v>33</v>
      </c>
      <c r="V899" t="s">
        <v>6839</v>
      </c>
    </row>
    <row r="900" spans="1:22" x14ac:dyDescent="0.3">
      <c r="A900" t="s">
        <v>3317</v>
      </c>
      <c r="B900" t="s">
        <v>66</v>
      </c>
      <c r="C900" t="s">
        <v>5837</v>
      </c>
      <c r="D900" t="s">
        <v>5841</v>
      </c>
      <c r="E900">
        <v>304</v>
      </c>
      <c r="F900" t="s">
        <v>5836</v>
      </c>
      <c r="G900">
        <v>2017</v>
      </c>
      <c r="H900" t="s">
        <v>5669</v>
      </c>
      <c r="I900" t="s">
        <v>5838</v>
      </c>
      <c r="L900">
        <v>158</v>
      </c>
      <c r="M900">
        <v>172</v>
      </c>
      <c r="N900">
        <v>1</v>
      </c>
      <c r="O900" t="s">
        <v>5839</v>
      </c>
      <c r="P900" t="s">
        <v>5840</v>
      </c>
      <c r="Q900" t="s">
        <v>5842</v>
      </c>
      <c r="R900" t="s">
        <v>31</v>
      </c>
      <c r="S900" t="s">
        <v>32</v>
      </c>
      <c r="U900" t="s">
        <v>33</v>
      </c>
      <c r="V900" t="s">
        <v>5843</v>
      </c>
    </row>
    <row r="901" spans="1:22" x14ac:dyDescent="0.3">
      <c r="A901" t="str">
        <f t="shared" ref="A901:A910" si="33">IF(IFERROR(SEARCH("fuzzy",D901),"")="","","topic: technical")</f>
        <v/>
      </c>
      <c r="B901" t="s">
        <v>66</v>
      </c>
      <c r="C901" t="s">
        <v>5943</v>
      </c>
      <c r="D901" t="s">
        <v>5946</v>
      </c>
      <c r="E901">
        <v>309</v>
      </c>
      <c r="F901" t="s">
        <v>5942</v>
      </c>
      <c r="G901">
        <v>2017</v>
      </c>
      <c r="H901" t="s">
        <v>5669</v>
      </c>
      <c r="I901" t="s">
        <v>5944</v>
      </c>
      <c r="L901">
        <v>94</v>
      </c>
      <c r="M901">
        <v>106</v>
      </c>
      <c r="N901">
        <v>3</v>
      </c>
      <c r="O901" t="s">
        <v>5945</v>
      </c>
      <c r="P901" t="s">
        <v>3620</v>
      </c>
      <c r="Q901" t="s">
        <v>5947</v>
      </c>
      <c r="R901" t="s">
        <v>31</v>
      </c>
      <c r="S901" t="s">
        <v>32</v>
      </c>
      <c r="U901" t="s">
        <v>33</v>
      </c>
      <c r="V901" t="s">
        <v>5948</v>
      </c>
    </row>
    <row r="902" spans="1:22" x14ac:dyDescent="0.3">
      <c r="A902" t="str">
        <f t="shared" si="33"/>
        <v/>
      </c>
      <c r="B902" t="s">
        <v>66</v>
      </c>
      <c r="C902" t="s">
        <v>6011</v>
      </c>
      <c r="D902" t="s">
        <v>6015</v>
      </c>
      <c r="E902">
        <v>339</v>
      </c>
      <c r="F902" t="s">
        <v>6010</v>
      </c>
      <c r="G902">
        <v>2017</v>
      </c>
      <c r="H902" t="s">
        <v>5669</v>
      </c>
      <c r="I902" t="s">
        <v>6012</v>
      </c>
      <c r="L902">
        <v>304</v>
      </c>
      <c r="M902">
        <v>314</v>
      </c>
      <c r="N902">
        <v>5</v>
      </c>
      <c r="O902" t="s">
        <v>6013</v>
      </c>
      <c r="P902" t="s">
        <v>6014</v>
      </c>
      <c r="R902" t="s">
        <v>31</v>
      </c>
      <c r="S902" t="s">
        <v>32</v>
      </c>
      <c r="U902" t="s">
        <v>33</v>
      </c>
      <c r="V902" t="s">
        <v>6016</v>
      </c>
    </row>
    <row r="903" spans="1:22" x14ac:dyDescent="0.3">
      <c r="A903" t="str">
        <f t="shared" si="33"/>
        <v/>
      </c>
      <c r="B903" t="s">
        <v>66</v>
      </c>
      <c r="C903" t="s">
        <v>6056</v>
      </c>
      <c r="D903" t="s">
        <v>6059</v>
      </c>
      <c r="E903">
        <v>290</v>
      </c>
      <c r="F903" t="s">
        <v>6055</v>
      </c>
      <c r="G903">
        <v>2017</v>
      </c>
      <c r="H903" t="s">
        <v>5669</v>
      </c>
      <c r="I903" t="s">
        <v>5701</v>
      </c>
      <c r="L903">
        <v>119</v>
      </c>
      <c r="M903">
        <v>131</v>
      </c>
      <c r="O903" t="s">
        <v>6057</v>
      </c>
      <c r="P903" t="s">
        <v>6058</v>
      </c>
      <c r="Q903" t="s">
        <v>6060</v>
      </c>
      <c r="R903" t="s">
        <v>31</v>
      </c>
      <c r="S903" t="s">
        <v>32</v>
      </c>
      <c r="U903" t="s">
        <v>33</v>
      </c>
      <c r="V903" t="s">
        <v>6061</v>
      </c>
    </row>
    <row r="904" spans="1:22" x14ac:dyDescent="0.3">
      <c r="A904" t="str">
        <f t="shared" si="33"/>
        <v/>
      </c>
      <c r="B904" t="s">
        <v>66</v>
      </c>
      <c r="C904" t="s">
        <v>6145</v>
      </c>
      <c r="D904" t="s">
        <v>6149</v>
      </c>
      <c r="E904">
        <v>209</v>
      </c>
      <c r="F904" t="s">
        <v>6144</v>
      </c>
      <c r="G904">
        <v>2017</v>
      </c>
      <c r="H904" t="s">
        <v>5669</v>
      </c>
      <c r="I904" t="s">
        <v>6146</v>
      </c>
      <c r="L904">
        <v>162</v>
      </c>
      <c r="M904">
        <v>171</v>
      </c>
      <c r="N904">
        <v>3</v>
      </c>
      <c r="O904" t="s">
        <v>6147</v>
      </c>
      <c r="P904" t="s">
        <v>6148</v>
      </c>
      <c r="Q904" t="s">
        <v>6150</v>
      </c>
      <c r="R904" t="s">
        <v>31</v>
      </c>
      <c r="S904" t="s">
        <v>32</v>
      </c>
      <c r="U904" t="s">
        <v>33</v>
      </c>
      <c r="V904" t="s">
        <v>6151</v>
      </c>
    </row>
    <row r="905" spans="1:22" x14ac:dyDescent="0.3">
      <c r="A905" t="str">
        <f t="shared" si="33"/>
        <v/>
      </c>
      <c r="B905" t="s">
        <v>66</v>
      </c>
      <c r="C905" t="s">
        <v>6160</v>
      </c>
      <c r="D905" t="s">
        <v>6164</v>
      </c>
      <c r="E905">
        <v>337</v>
      </c>
      <c r="F905" t="s">
        <v>1231</v>
      </c>
      <c r="G905">
        <v>2017</v>
      </c>
      <c r="H905" t="s">
        <v>5669</v>
      </c>
      <c r="I905" t="s">
        <v>6161</v>
      </c>
      <c r="L905">
        <v>572</v>
      </c>
      <c r="M905">
        <v>588</v>
      </c>
      <c r="O905" t="s">
        <v>6162</v>
      </c>
      <c r="P905" t="s">
        <v>6163</v>
      </c>
      <c r="Q905" t="s">
        <v>6165</v>
      </c>
      <c r="R905" t="s">
        <v>31</v>
      </c>
      <c r="S905" t="s">
        <v>32</v>
      </c>
      <c r="U905" t="s">
        <v>33</v>
      </c>
      <c r="V905" t="s">
        <v>6166</v>
      </c>
    </row>
    <row r="906" spans="1:22" x14ac:dyDescent="0.3">
      <c r="A906" t="str">
        <f t="shared" si="33"/>
        <v/>
      </c>
      <c r="B906" t="s">
        <v>66</v>
      </c>
      <c r="C906" t="s">
        <v>6175</v>
      </c>
      <c r="D906" t="s">
        <v>6178</v>
      </c>
      <c r="E906">
        <v>367</v>
      </c>
      <c r="F906" t="s">
        <v>6174</v>
      </c>
      <c r="G906">
        <v>2017</v>
      </c>
      <c r="H906" t="s">
        <v>5669</v>
      </c>
      <c r="I906">
        <v>10298</v>
      </c>
      <c r="L906">
        <v>443</v>
      </c>
      <c r="M906">
        <v>451</v>
      </c>
      <c r="N906">
        <v>1</v>
      </c>
      <c r="O906" t="s">
        <v>6176</v>
      </c>
      <c r="P906" t="s">
        <v>6177</v>
      </c>
      <c r="Q906" t="s">
        <v>6179</v>
      </c>
      <c r="R906" t="s">
        <v>31</v>
      </c>
      <c r="S906" t="s">
        <v>32</v>
      </c>
      <c r="U906" t="s">
        <v>33</v>
      </c>
      <c r="V906" t="s">
        <v>6180</v>
      </c>
    </row>
    <row r="907" spans="1:22" x14ac:dyDescent="0.3">
      <c r="A907" t="str">
        <f t="shared" si="33"/>
        <v/>
      </c>
      <c r="B907" t="s">
        <v>66</v>
      </c>
      <c r="C907" t="s">
        <v>6182</v>
      </c>
      <c r="D907" t="s">
        <v>6185</v>
      </c>
      <c r="E907">
        <v>261</v>
      </c>
      <c r="F907" t="s">
        <v>6181</v>
      </c>
      <c r="G907">
        <v>2017</v>
      </c>
      <c r="H907" t="s">
        <v>5669</v>
      </c>
      <c r="I907" t="s">
        <v>5838</v>
      </c>
      <c r="L907">
        <v>3</v>
      </c>
      <c r="M907">
        <v>8</v>
      </c>
      <c r="O907" t="s">
        <v>6183</v>
      </c>
      <c r="P907" t="s">
        <v>6184</v>
      </c>
      <c r="Q907" t="s">
        <v>6186</v>
      </c>
      <c r="R907" t="s">
        <v>31</v>
      </c>
      <c r="S907" t="s">
        <v>32</v>
      </c>
      <c r="U907" t="s">
        <v>33</v>
      </c>
      <c r="V907" t="s">
        <v>6187</v>
      </c>
    </row>
    <row r="908" spans="1:22" x14ac:dyDescent="0.3">
      <c r="A908" t="str">
        <f t="shared" si="33"/>
        <v/>
      </c>
      <c r="B908" t="s">
        <v>66</v>
      </c>
      <c r="C908" t="s">
        <v>6511</v>
      </c>
      <c r="D908" t="s">
        <v>6514</v>
      </c>
      <c r="E908">
        <v>271</v>
      </c>
      <c r="F908" t="s">
        <v>6510</v>
      </c>
      <c r="G908">
        <v>2017</v>
      </c>
      <c r="H908" t="s">
        <v>5669</v>
      </c>
      <c r="I908" t="s">
        <v>5701</v>
      </c>
      <c r="L908">
        <v>266</v>
      </c>
      <c r="M908">
        <v>280</v>
      </c>
      <c r="O908" t="s">
        <v>6512</v>
      </c>
      <c r="P908" t="s">
        <v>6513</v>
      </c>
      <c r="Q908" t="s">
        <v>6515</v>
      </c>
      <c r="R908" t="s">
        <v>31</v>
      </c>
      <c r="S908" t="s">
        <v>32</v>
      </c>
      <c r="U908" t="s">
        <v>33</v>
      </c>
      <c r="V908" t="s">
        <v>6516</v>
      </c>
    </row>
    <row r="909" spans="1:22" x14ac:dyDescent="0.3">
      <c r="A909" t="str">
        <f t="shared" si="33"/>
        <v/>
      </c>
      <c r="B909" t="s">
        <v>66</v>
      </c>
      <c r="C909" t="s">
        <v>6669</v>
      </c>
      <c r="D909" t="s">
        <v>6673</v>
      </c>
      <c r="E909">
        <v>363</v>
      </c>
      <c r="F909" t="s">
        <v>6668</v>
      </c>
      <c r="G909">
        <v>2017</v>
      </c>
      <c r="H909" t="s">
        <v>5669</v>
      </c>
      <c r="I909" t="s">
        <v>6670</v>
      </c>
      <c r="L909">
        <v>257</v>
      </c>
      <c r="M909">
        <v>268</v>
      </c>
      <c r="N909">
        <v>3</v>
      </c>
      <c r="O909" t="s">
        <v>6671</v>
      </c>
      <c r="P909" t="s">
        <v>6672</v>
      </c>
      <c r="Q909" t="s">
        <v>6674</v>
      </c>
      <c r="R909" t="s">
        <v>31</v>
      </c>
      <c r="S909" t="s">
        <v>32</v>
      </c>
      <c r="U909" t="s">
        <v>33</v>
      </c>
      <c r="V909" t="s">
        <v>6675</v>
      </c>
    </row>
    <row r="910" spans="1:22" x14ac:dyDescent="0.3">
      <c r="A910" t="str">
        <f t="shared" si="33"/>
        <v/>
      </c>
      <c r="B910" t="s">
        <v>66</v>
      </c>
      <c r="C910" t="s">
        <v>6677</v>
      </c>
      <c r="D910" t="s">
        <v>6681</v>
      </c>
      <c r="E910">
        <v>345</v>
      </c>
      <c r="F910" t="s">
        <v>6676</v>
      </c>
      <c r="G910">
        <v>2017</v>
      </c>
      <c r="H910" t="s">
        <v>5669</v>
      </c>
      <c r="I910" t="s">
        <v>6678</v>
      </c>
      <c r="L910">
        <v>143</v>
      </c>
      <c r="M910">
        <v>157</v>
      </c>
      <c r="N910">
        <v>2</v>
      </c>
      <c r="O910" t="s">
        <v>6679</v>
      </c>
      <c r="P910" t="s">
        <v>6680</v>
      </c>
      <c r="Q910" t="s">
        <v>6682</v>
      </c>
      <c r="R910" t="s">
        <v>31</v>
      </c>
      <c r="S910" t="s">
        <v>32</v>
      </c>
      <c r="U910" t="s">
        <v>33</v>
      </c>
      <c r="V910" t="s">
        <v>6683</v>
      </c>
    </row>
    <row r="911" spans="1:22" x14ac:dyDescent="0.3">
      <c r="A911" t="s">
        <v>3317</v>
      </c>
      <c r="B911" t="s">
        <v>66</v>
      </c>
      <c r="C911" t="s">
        <v>6719</v>
      </c>
      <c r="D911" t="s">
        <v>6722</v>
      </c>
      <c r="E911">
        <v>267</v>
      </c>
      <c r="F911" t="s">
        <v>6718</v>
      </c>
      <c r="G911">
        <v>2017</v>
      </c>
      <c r="H911" t="s">
        <v>5669</v>
      </c>
      <c r="I911" t="s">
        <v>5701</v>
      </c>
      <c r="L911">
        <v>212</v>
      </c>
      <c r="M911">
        <v>221</v>
      </c>
      <c r="O911" t="s">
        <v>6720</v>
      </c>
      <c r="P911" t="s">
        <v>6721</v>
      </c>
      <c r="Q911" t="s">
        <v>6723</v>
      </c>
      <c r="R911" t="s">
        <v>31</v>
      </c>
      <c r="S911" t="s">
        <v>32</v>
      </c>
      <c r="U911" t="s">
        <v>33</v>
      </c>
      <c r="V911" t="s">
        <v>6724</v>
      </c>
    </row>
    <row r="912" spans="1:22" x14ac:dyDescent="0.3">
      <c r="A912" t="str">
        <f>IF(IFERROR(SEARCH("fuzzy",D912),"")="","","topic: technical")</f>
        <v/>
      </c>
      <c r="B912" t="s">
        <v>66</v>
      </c>
      <c r="C912" t="s">
        <v>6968</v>
      </c>
      <c r="D912" t="s">
        <v>6971</v>
      </c>
      <c r="E912">
        <v>296</v>
      </c>
      <c r="F912" t="s">
        <v>6967</v>
      </c>
      <c r="G912">
        <v>2017</v>
      </c>
      <c r="H912" t="s">
        <v>5669</v>
      </c>
      <c r="I912" t="s">
        <v>6296</v>
      </c>
      <c r="L912">
        <v>97</v>
      </c>
      <c r="M912">
        <v>108</v>
      </c>
      <c r="N912">
        <v>3</v>
      </c>
      <c r="O912" t="s">
        <v>6969</v>
      </c>
      <c r="P912" t="s">
        <v>6970</v>
      </c>
      <c r="Q912" t="s">
        <v>6972</v>
      </c>
      <c r="R912" t="s">
        <v>31</v>
      </c>
      <c r="S912" t="s">
        <v>32</v>
      </c>
      <c r="U912" t="s">
        <v>33</v>
      </c>
      <c r="V912" t="s">
        <v>6973</v>
      </c>
    </row>
    <row r="913" spans="1:22" x14ac:dyDescent="0.3">
      <c r="A913" t="str">
        <f>IF(IFERROR(SEARCH("fuzzy",D913),"")="","","topic: technical")</f>
        <v/>
      </c>
      <c r="B913" t="s">
        <v>66</v>
      </c>
      <c r="C913" t="s">
        <v>7020</v>
      </c>
      <c r="D913" t="s">
        <v>7024</v>
      </c>
      <c r="E913">
        <v>312</v>
      </c>
      <c r="F913" t="s">
        <v>7019</v>
      </c>
      <c r="G913">
        <v>2017</v>
      </c>
      <c r="H913" t="s">
        <v>5669</v>
      </c>
      <c r="I913" t="s">
        <v>7021</v>
      </c>
      <c r="L913">
        <v>50</v>
      </c>
      <c r="M913">
        <v>60</v>
      </c>
      <c r="O913" t="s">
        <v>7022</v>
      </c>
      <c r="P913" t="s">
        <v>7023</v>
      </c>
      <c r="Q913" t="s">
        <v>7025</v>
      </c>
      <c r="R913" t="s">
        <v>31</v>
      </c>
      <c r="S913" t="s">
        <v>32</v>
      </c>
      <c r="U913" t="s">
        <v>33</v>
      </c>
      <c r="V913" t="s">
        <v>7026</v>
      </c>
    </row>
    <row r="914" spans="1:22" x14ac:dyDescent="0.3">
      <c r="A914" t="str">
        <f>IF(IFERROR(SEARCH("fuzzy",D914),"")="","","topic: technical")</f>
        <v/>
      </c>
      <c r="B914" t="s">
        <v>66</v>
      </c>
      <c r="C914" t="s">
        <v>7141</v>
      </c>
      <c r="D914" t="s">
        <v>7145</v>
      </c>
      <c r="E914">
        <v>311</v>
      </c>
      <c r="F914" t="s">
        <v>7140</v>
      </c>
      <c r="G914">
        <v>2017</v>
      </c>
      <c r="H914" t="s">
        <v>5669</v>
      </c>
      <c r="I914" t="s">
        <v>7142</v>
      </c>
      <c r="L914">
        <v>36</v>
      </c>
      <c r="M914">
        <v>48</v>
      </c>
      <c r="N914">
        <v>3</v>
      </c>
      <c r="O914" t="s">
        <v>7143</v>
      </c>
      <c r="P914" t="s">
        <v>7144</v>
      </c>
      <c r="Q914" t="s">
        <v>7146</v>
      </c>
      <c r="R914" t="s">
        <v>31</v>
      </c>
      <c r="S914" t="s">
        <v>32</v>
      </c>
      <c r="U914" t="s">
        <v>33</v>
      </c>
      <c r="V914" t="s">
        <v>7147</v>
      </c>
    </row>
    <row r="915" spans="1:22" x14ac:dyDescent="0.3">
      <c r="A915" t="str">
        <f>IF(IFERROR(SEARCH("rdf",D915),"")="","","topic: technical")</f>
        <v>topic: technical</v>
      </c>
      <c r="B915" t="str">
        <f t="shared" ref="B915:B925" si="34">IF(A915&lt;&gt;"","v","")</f>
        <v>v</v>
      </c>
      <c r="C915" t="s">
        <v>6444</v>
      </c>
      <c r="D915" t="s">
        <v>6447</v>
      </c>
      <c r="E915">
        <v>1971</v>
      </c>
      <c r="F915" t="s">
        <v>6443</v>
      </c>
      <c r="G915">
        <v>2018</v>
      </c>
      <c r="H915" t="s">
        <v>5669</v>
      </c>
      <c r="I915" t="s">
        <v>5686</v>
      </c>
      <c r="L915">
        <v>385</v>
      </c>
      <c r="M915">
        <v>397</v>
      </c>
      <c r="O915" t="s">
        <v>6445</v>
      </c>
      <c r="P915" t="s">
        <v>6446</v>
      </c>
      <c r="Q915" t="s">
        <v>6448</v>
      </c>
      <c r="R915" t="s">
        <v>31</v>
      </c>
      <c r="S915" t="s">
        <v>32</v>
      </c>
      <c r="U915" t="s">
        <v>33</v>
      </c>
      <c r="V915" t="s">
        <v>6449</v>
      </c>
    </row>
    <row r="916" spans="1:22" x14ac:dyDescent="0.3">
      <c r="A916" t="str">
        <f>IF(IFERROR(SEARCH("rdf",D916),"")="","","topic: technical")</f>
        <v>topic: technical</v>
      </c>
      <c r="B916" t="str">
        <f t="shared" si="34"/>
        <v>v</v>
      </c>
      <c r="C916" t="s">
        <v>6784</v>
      </c>
      <c r="D916" t="s">
        <v>6787</v>
      </c>
      <c r="E916">
        <v>1973</v>
      </c>
      <c r="F916" t="s">
        <v>6783</v>
      </c>
      <c r="G916">
        <v>2018</v>
      </c>
      <c r="H916" t="s">
        <v>5669</v>
      </c>
      <c r="I916" t="s">
        <v>6210</v>
      </c>
      <c r="L916">
        <v>433</v>
      </c>
      <c r="M916">
        <v>447</v>
      </c>
      <c r="N916">
        <v>1</v>
      </c>
      <c r="O916" t="s">
        <v>6785</v>
      </c>
      <c r="P916" t="s">
        <v>6786</v>
      </c>
      <c r="R916" t="s">
        <v>31</v>
      </c>
      <c r="S916" t="s">
        <v>32</v>
      </c>
      <c r="U916" t="s">
        <v>33</v>
      </c>
      <c r="V916" t="s">
        <v>6788</v>
      </c>
    </row>
    <row r="917" spans="1:22" x14ac:dyDescent="0.3">
      <c r="A917" t="str">
        <f>IF(IFERROR(SEARCH("rdf",D917),"")="","","topic: technical")</f>
        <v>topic: technical</v>
      </c>
      <c r="B917" t="str">
        <f t="shared" si="34"/>
        <v>v</v>
      </c>
      <c r="C917" t="s">
        <v>6869</v>
      </c>
      <c r="D917" t="s">
        <v>6873</v>
      </c>
      <c r="E917">
        <v>1959</v>
      </c>
      <c r="F917" t="s">
        <v>6868</v>
      </c>
      <c r="G917">
        <v>2018</v>
      </c>
      <c r="H917" t="s">
        <v>5669</v>
      </c>
      <c r="I917" t="s">
        <v>6870</v>
      </c>
      <c r="L917">
        <v>23</v>
      </c>
      <c r="M917">
        <v>32</v>
      </c>
      <c r="N917">
        <v>1</v>
      </c>
      <c r="O917" t="s">
        <v>6871</v>
      </c>
      <c r="P917" t="s">
        <v>6872</v>
      </c>
      <c r="Q917" t="s">
        <v>6874</v>
      </c>
      <c r="R917" t="s">
        <v>31</v>
      </c>
      <c r="S917" t="s">
        <v>32</v>
      </c>
      <c r="U917" t="s">
        <v>33</v>
      </c>
      <c r="V917" t="s">
        <v>6875</v>
      </c>
    </row>
    <row r="918" spans="1:22" x14ac:dyDescent="0.3">
      <c r="A918" t="str">
        <f>IF(IFERROR(SEARCH("sparql",D918),"")="","","topic: technical")</f>
        <v>topic: technical</v>
      </c>
      <c r="B918" t="str">
        <f t="shared" si="34"/>
        <v>v</v>
      </c>
      <c r="C918" t="s">
        <v>7075</v>
      </c>
      <c r="D918" t="s">
        <v>7079</v>
      </c>
      <c r="E918">
        <v>2007</v>
      </c>
      <c r="F918" t="s">
        <v>7074</v>
      </c>
      <c r="G918">
        <v>2018</v>
      </c>
      <c r="H918" t="s">
        <v>5669</v>
      </c>
      <c r="I918" t="s">
        <v>7076</v>
      </c>
      <c r="L918">
        <v>184</v>
      </c>
      <c r="M918">
        <v>200</v>
      </c>
      <c r="O918" t="s">
        <v>7077</v>
      </c>
      <c r="P918" t="s">
        <v>7078</v>
      </c>
      <c r="Q918" t="s">
        <v>7080</v>
      </c>
      <c r="R918" t="s">
        <v>31</v>
      </c>
      <c r="S918" t="s">
        <v>32</v>
      </c>
      <c r="U918" t="s">
        <v>33</v>
      </c>
      <c r="V918" t="s">
        <v>7081</v>
      </c>
    </row>
    <row r="919" spans="1:22" x14ac:dyDescent="0.3">
      <c r="A919" t="str">
        <f>IF(IFERROR(SEARCH("sparql",D919),"")="","","topic: technical")</f>
        <v>topic: technical</v>
      </c>
      <c r="B919" t="str">
        <f t="shared" si="34"/>
        <v>v</v>
      </c>
      <c r="C919" t="s">
        <v>7170</v>
      </c>
      <c r="D919" t="s">
        <v>7174</v>
      </c>
      <c r="E919">
        <v>1987</v>
      </c>
      <c r="F919" t="s">
        <v>7169</v>
      </c>
      <c r="G919">
        <v>2018</v>
      </c>
      <c r="H919" t="s">
        <v>5669</v>
      </c>
      <c r="I919" t="s">
        <v>7171</v>
      </c>
      <c r="L919">
        <v>120</v>
      </c>
      <c r="M919">
        <v>129</v>
      </c>
      <c r="O919" t="s">
        <v>7172</v>
      </c>
      <c r="P919" t="s">
        <v>7173</v>
      </c>
      <c r="Q919" t="s">
        <v>7175</v>
      </c>
      <c r="R919" t="s">
        <v>31</v>
      </c>
      <c r="S919" t="s">
        <v>32</v>
      </c>
      <c r="U919" t="s">
        <v>33</v>
      </c>
      <c r="V919" t="s">
        <v>7176</v>
      </c>
    </row>
    <row r="920" spans="1:22" x14ac:dyDescent="0.3">
      <c r="A920" t="str">
        <f>IF(IFERROR(SEARCH("Linked Open Data",D920),"")="","","topic: technical")</f>
        <v>topic: technical</v>
      </c>
      <c r="B920" t="str">
        <f t="shared" si="34"/>
        <v>v</v>
      </c>
      <c r="C920" t="s">
        <v>5912</v>
      </c>
      <c r="D920" t="s">
        <v>5916</v>
      </c>
      <c r="E920">
        <v>1998</v>
      </c>
      <c r="F920" t="s">
        <v>5911</v>
      </c>
      <c r="G920">
        <v>2018</v>
      </c>
      <c r="H920" t="s">
        <v>5669</v>
      </c>
      <c r="I920" t="s">
        <v>5913</v>
      </c>
      <c r="L920">
        <v>28</v>
      </c>
      <c r="M920">
        <v>33</v>
      </c>
      <c r="O920" t="s">
        <v>5914</v>
      </c>
      <c r="P920" t="s">
        <v>5915</v>
      </c>
      <c r="Q920" t="s">
        <v>5917</v>
      </c>
      <c r="R920" t="s">
        <v>31</v>
      </c>
      <c r="S920" t="s">
        <v>32</v>
      </c>
      <c r="U920" t="s">
        <v>33</v>
      </c>
      <c r="V920" t="s">
        <v>5918</v>
      </c>
    </row>
    <row r="921" spans="1:22" x14ac:dyDescent="0.3">
      <c r="A921" t="str">
        <f>IF(IFERROR(SEARCH("Linked Open Data",D921),"")="","","topic: technical")</f>
        <v>topic: technical</v>
      </c>
      <c r="B921" t="str">
        <f t="shared" si="34"/>
        <v>v</v>
      </c>
      <c r="C921" t="s">
        <v>5928</v>
      </c>
      <c r="D921" t="s">
        <v>5932</v>
      </c>
      <c r="E921">
        <v>2022</v>
      </c>
      <c r="F921" t="s">
        <v>5927</v>
      </c>
      <c r="G921">
        <v>2018</v>
      </c>
      <c r="H921" t="s">
        <v>5669</v>
      </c>
      <c r="I921" t="s">
        <v>5929</v>
      </c>
      <c r="L921">
        <v>1</v>
      </c>
      <c r="M921">
        <v>16</v>
      </c>
      <c r="N921">
        <v>1</v>
      </c>
      <c r="O921" t="s">
        <v>5930</v>
      </c>
      <c r="P921" t="s">
        <v>5931</v>
      </c>
      <c r="R921" t="s">
        <v>31</v>
      </c>
      <c r="S921" t="s">
        <v>32</v>
      </c>
      <c r="U921" t="s">
        <v>33</v>
      </c>
      <c r="V921" t="s">
        <v>5933</v>
      </c>
    </row>
    <row r="922" spans="1:22" x14ac:dyDescent="0.3">
      <c r="A922" t="str">
        <f>IF(IFERROR(SEARCH("Linked Open Data",D922),"")="","","topic: technical")</f>
        <v>topic: technical</v>
      </c>
      <c r="B922" t="str">
        <f t="shared" si="34"/>
        <v>v</v>
      </c>
      <c r="C922" t="s">
        <v>6428</v>
      </c>
      <c r="D922" t="s">
        <v>6432</v>
      </c>
      <c r="E922">
        <v>1953</v>
      </c>
      <c r="F922" t="s">
        <v>6427</v>
      </c>
      <c r="G922">
        <v>2018</v>
      </c>
      <c r="H922" t="s">
        <v>5669</v>
      </c>
      <c r="I922" t="s">
        <v>6429</v>
      </c>
      <c r="L922">
        <v>174</v>
      </c>
      <c r="M922">
        <v>187</v>
      </c>
      <c r="O922" t="s">
        <v>6430</v>
      </c>
      <c r="P922" t="s">
        <v>6431</v>
      </c>
      <c r="Q922" t="s">
        <v>6433</v>
      </c>
      <c r="R922" t="s">
        <v>31</v>
      </c>
      <c r="S922" t="s">
        <v>32</v>
      </c>
      <c r="U922" t="s">
        <v>33</v>
      </c>
      <c r="V922" t="s">
        <v>6434</v>
      </c>
    </row>
    <row r="923" spans="1:22" x14ac:dyDescent="0.3">
      <c r="A923" t="str">
        <f>IF(IFERROR(SEARCH("Linked Open Data",D923),"")="","","topic: technical")</f>
        <v>topic: technical</v>
      </c>
      <c r="B923" t="str">
        <f t="shared" si="34"/>
        <v>v</v>
      </c>
      <c r="C923" t="s">
        <v>6899</v>
      </c>
      <c r="D923" t="s">
        <v>6903</v>
      </c>
      <c r="E923">
        <v>2000</v>
      </c>
      <c r="F923" t="s">
        <v>6898</v>
      </c>
      <c r="G923">
        <v>2018</v>
      </c>
      <c r="H923" t="s">
        <v>5669</v>
      </c>
      <c r="I923" t="s">
        <v>6900</v>
      </c>
      <c r="L923">
        <v>27</v>
      </c>
      <c r="M923">
        <v>49</v>
      </c>
      <c r="N923">
        <v>1</v>
      </c>
      <c r="O923" t="s">
        <v>6901</v>
      </c>
      <c r="P923" t="s">
        <v>6902</v>
      </c>
      <c r="Q923" t="s">
        <v>6904</v>
      </c>
      <c r="R923" t="s">
        <v>31</v>
      </c>
      <c r="S923" t="s">
        <v>32</v>
      </c>
      <c r="U923" t="s">
        <v>33</v>
      </c>
      <c r="V923" t="s">
        <v>6905</v>
      </c>
    </row>
    <row r="924" spans="1:22" x14ac:dyDescent="0.3">
      <c r="A924" t="s">
        <v>5613</v>
      </c>
      <c r="B924" t="str">
        <f t="shared" si="34"/>
        <v>v</v>
      </c>
      <c r="C924" t="s">
        <v>6474</v>
      </c>
      <c r="D924" t="s">
        <v>6477</v>
      </c>
      <c r="E924">
        <v>1915</v>
      </c>
      <c r="F924" t="s">
        <v>6473</v>
      </c>
      <c r="G924">
        <v>2018</v>
      </c>
      <c r="H924" t="s">
        <v>5669</v>
      </c>
      <c r="I924" t="s">
        <v>6304</v>
      </c>
      <c r="L924">
        <v>169</v>
      </c>
      <c r="M924">
        <v>183</v>
      </c>
      <c r="O924" t="s">
        <v>6475</v>
      </c>
      <c r="P924" t="s">
        <v>6476</v>
      </c>
      <c r="Q924" t="s">
        <v>6478</v>
      </c>
      <c r="R924" t="s">
        <v>31</v>
      </c>
      <c r="S924" t="s">
        <v>32</v>
      </c>
      <c r="U924" t="s">
        <v>33</v>
      </c>
      <c r="V924" t="s">
        <v>6479</v>
      </c>
    </row>
    <row r="925" spans="1:22" x14ac:dyDescent="0.3">
      <c r="A925" t="str">
        <f t="shared" ref="A925:A932" si="35">IF(IFERROR(SEARCH("fuzzy",D925),"")="","","topic: technical")</f>
        <v>topic: technical</v>
      </c>
      <c r="B925" t="str">
        <f t="shared" si="34"/>
        <v>v</v>
      </c>
      <c r="C925" t="s">
        <v>5728</v>
      </c>
      <c r="D925" t="s">
        <v>5732</v>
      </c>
      <c r="E925">
        <v>1962</v>
      </c>
      <c r="F925" t="s">
        <v>5727</v>
      </c>
      <c r="G925">
        <v>2018</v>
      </c>
      <c r="H925" t="s">
        <v>5669</v>
      </c>
      <c r="I925" t="s">
        <v>5729</v>
      </c>
      <c r="L925">
        <v>397</v>
      </c>
      <c r="M925">
        <v>412</v>
      </c>
      <c r="O925" t="s">
        <v>5730</v>
      </c>
      <c r="P925" t="s">
        <v>5731</v>
      </c>
      <c r="Q925" t="s">
        <v>5733</v>
      </c>
      <c r="R925" t="s">
        <v>31</v>
      </c>
      <c r="S925" t="s">
        <v>32</v>
      </c>
      <c r="U925" t="s">
        <v>33</v>
      </c>
      <c r="V925" t="s">
        <v>5734</v>
      </c>
    </row>
    <row r="926" spans="1:22" x14ac:dyDescent="0.3">
      <c r="A926" t="str">
        <f t="shared" si="35"/>
        <v/>
      </c>
      <c r="B926" t="s">
        <v>66</v>
      </c>
      <c r="C926" t="s">
        <v>5668</v>
      </c>
      <c r="D926" t="s">
        <v>5673</v>
      </c>
      <c r="E926">
        <v>1981</v>
      </c>
      <c r="F926" t="s">
        <v>5667</v>
      </c>
      <c r="G926">
        <v>2018</v>
      </c>
      <c r="H926" t="s">
        <v>5669</v>
      </c>
      <c r="I926" t="s">
        <v>5670</v>
      </c>
      <c r="L926">
        <v>155</v>
      </c>
      <c r="M926">
        <v>163</v>
      </c>
      <c r="O926" t="s">
        <v>5671</v>
      </c>
      <c r="P926" t="s">
        <v>5672</v>
      </c>
      <c r="Q926" t="s">
        <v>5674</v>
      </c>
      <c r="R926" t="s">
        <v>31</v>
      </c>
      <c r="S926" t="s">
        <v>32</v>
      </c>
      <c r="U926" t="s">
        <v>33</v>
      </c>
      <c r="V926" t="s">
        <v>5675</v>
      </c>
    </row>
    <row r="927" spans="1:22" x14ac:dyDescent="0.3">
      <c r="A927" t="str">
        <f t="shared" si="35"/>
        <v/>
      </c>
      <c r="B927" t="s">
        <v>66</v>
      </c>
      <c r="C927" t="s">
        <v>5685</v>
      </c>
      <c r="D927" t="s">
        <v>5689</v>
      </c>
      <c r="E927">
        <v>1920</v>
      </c>
      <c r="F927" t="s">
        <v>5684</v>
      </c>
      <c r="G927">
        <v>2018</v>
      </c>
      <c r="H927" t="s">
        <v>5669</v>
      </c>
      <c r="I927" t="s">
        <v>5686</v>
      </c>
      <c r="L927">
        <v>352</v>
      </c>
      <c r="M927">
        <v>366</v>
      </c>
      <c r="O927" t="s">
        <v>5687</v>
      </c>
      <c r="P927" t="s">
        <v>5688</v>
      </c>
      <c r="Q927" t="s">
        <v>5690</v>
      </c>
      <c r="R927" t="s">
        <v>31</v>
      </c>
      <c r="S927" t="s">
        <v>32</v>
      </c>
      <c r="U927" t="s">
        <v>33</v>
      </c>
      <c r="V927" t="s">
        <v>5691</v>
      </c>
    </row>
    <row r="928" spans="1:22" x14ac:dyDescent="0.3">
      <c r="A928" t="str">
        <f t="shared" si="35"/>
        <v/>
      </c>
      <c r="B928" t="s">
        <v>66</v>
      </c>
      <c r="C928" t="s">
        <v>5784</v>
      </c>
      <c r="D928" t="s">
        <v>5788</v>
      </c>
      <c r="E928">
        <v>1999</v>
      </c>
      <c r="F928" t="s">
        <v>5783</v>
      </c>
      <c r="G928">
        <v>2018</v>
      </c>
      <c r="H928" t="s">
        <v>5669</v>
      </c>
      <c r="I928" t="s">
        <v>5785</v>
      </c>
      <c r="L928">
        <v>84</v>
      </c>
      <c r="M928">
        <v>92</v>
      </c>
      <c r="O928" t="s">
        <v>5786</v>
      </c>
      <c r="P928" t="s">
        <v>5787</v>
      </c>
      <c r="Q928" t="s">
        <v>5789</v>
      </c>
      <c r="R928" t="s">
        <v>31</v>
      </c>
      <c r="S928" t="s">
        <v>32</v>
      </c>
      <c r="U928" t="s">
        <v>33</v>
      </c>
      <c r="V928" t="s">
        <v>5790</v>
      </c>
    </row>
    <row r="929" spans="1:22" x14ac:dyDescent="0.3">
      <c r="A929" t="str">
        <f t="shared" si="35"/>
        <v/>
      </c>
      <c r="B929" t="s">
        <v>66</v>
      </c>
      <c r="C929" t="s">
        <v>5792</v>
      </c>
      <c r="D929" t="s">
        <v>5796</v>
      </c>
      <c r="E929">
        <v>1950</v>
      </c>
      <c r="F929" t="s">
        <v>5791</v>
      </c>
      <c r="G929">
        <v>2018</v>
      </c>
      <c r="H929" t="s">
        <v>5669</v>
      </c>
      <c r="I929" t="s">
        <v>5793</v>
      </c>
      <c r="L929">
        <v>249</v>
      </c>
      <c r="M929">
        <v>272</v>
      </c>
      <c r="N929">
        <v>1</v>
      </c>
      <c r="O929" t="s">
        <v>5794</v>
      </c>
      <c r="P929" t="s">
        <v>5795</v>
      </c>
      <c r="Q929" t="s">
        <v>5797</v>
      </c>
      <c r="R929" t="s">
        <v>31</v>
      </c>
      <c r="S929" t="s">
        <v>32</v>
      </c>
      <c r="U929" t="s">
        <v>33</v>
      </c>
      <c r="V929" t="s">
        <v>5798</v>
      </c>
    </row>
    <row r="930" spans="1:22" x14ac:dyDescent="0.3">
      <c r="A930" t="str">
        <f t="shared" si="35"/>
        <v/>
      </c>
      <c r="B930" t="s">
        <v>66</v>
      </c>
      <c r="C930" t="s">
        <v>5950</v>
      </c>
      <c r="D930" t="s">
        <v>5953</v>
      </c>
      <c r="E930">
        <v>1970</v>
      </c>
      <c r="F930" t="s">
        <v>5949</v>
      </c>
      <c r="G930">
        <v>2018</v>
      </c>
      <c r="H930" t="s">
        <v>5669</v>
      </c>
      <c r="I930">
        <v>10791</v>
      </c>
      <c r="L930">
        <v>245</v>
      </c>
      <c r="M930">
        <v>256</v>
      </c>
      <c r="O930" t="s">
        <v>5951</v>
      </c>
      <c r="P930" t="s">
        <v>5952</v>
      </c>
      <c r="Q930" t="s">
        <v>5954</v>
      </c>
      <c r="R930" t="s">
        <v>31</v>
      </c>
      <c r="S930" t="s">
        <v>49</v>
      </c>
      <c r="U930" t="s">
        <v>33</v>
      </c>
      <c r="V930" t="s">
        <v>5955</v>
      </c>
    </row>
    <row r="931" spans="1:22" x14ac:dyDescent="0.3">
      <c r="A931" t="str">
        <f t="shared" si="35"/>
        <v/>
      </c>
      <c r="B931" t="s">
        <v>66</v>
      </c>
      <c r="C931" t="s">
        <v>5976</v>
      </c>
      <c r="D931" t="s">
        <v>5979</v>
      </c>
      <c r="E931">
        <v>1989</v>
      </c>
      <c r="F931" t="s">
        <v>5975</v>
      </c>
      <c r="G931">
        <v>2018</v>
      </c>
      <c r="H931" t="s">
        <v>5669</v>
      </c>
      <c r="I931" t="s">
        <v>5686</v>
      </c>
      <c r="L931">
        <v>320</v>
      </c>
      <c r="M931">
        <v>335</v>
      </c>
      <c r="O931" t="s">
        <v>5977</v>
      </c>
      <c r="P931" t="s">
        <v>5978</v>
      </c>
      <c r="Q931" t="s">
        <v>5980</v>
      </c>
      <c r="R931" t="s">
        <v>31</v>
      </c>
      <c r="S931" t="s">
        <v>32</v>
      </c>
      <c r="U931" t="s">
        <v>33</v>
      </c>
      <c r="V931" t="s">
        <v>5981</v>
      </c>
    </row>
    <row r="932" spans="1:22" x14ac:dyDescent="0.3">
      <c r="A932" t="str">
        <f t="shared" si="35"/>
        <v/>
      </c>
      <c r="B932" t="s">
        <v>66</v>
      </c>
      <c r="C932" t="s">
        <v>6209</v>
      </c>
      <c r="D932" t="s">
        <v>6213</v>
      </c>
      <c r="E932">
        <v>1923</v>
      </c>
      <c r="F932" t="s">
        <v>6208</v>
      </c>
      <c r="G932">
        <v>2018</v>
      </c>
      <c r="H932" t="s">
        <v>5669</v>
      </c>
      <c r="I932" t="s">
        <v>6210</v>
      </c>
      <c r="L932">
        <v>463</v>
      </c>
      <c r="M932">
        <v>470</v>
      </c>
      <c r="N932">
        <v>1</v>
      </c>
      <c r="O932" t="s">
        <v>6211</v>
      </c>
      <c r="P932" t="s">
        <v>6212</v>
      </c>
      <c r="Q932" t="s">
        <v>6214</v>
      </c>
      <c r="R932" t="s">
        <v>31</v>
      </c>
      <c r="S932" t="s">
        <v>32</v>
      </c>
      <c r="U932" t="s">
        <v>33</v>
      </c>
      <c r="V932" t="s">
        <v>6215</v>
      </c>
    </row>
    <row r="933" spans="1:22" x14ac:dyDescent="0.3">
      <c r="A933" t="s">
        <v>5613</v>
      </c>
      <c r="B933" t="s">
        <v>66</v>
      </c>
      <c r="C933" t="s">
        <v>6303</v>
      </c>
      <c r="D933" t="s">
        <v>6307</v>
      </c>
      <c r="E933">
        <v>1919</v>
      </c>
      <c r="F933" t="s">
        <v>6302</v>
      </c>
      <c r="G933">
        <v>2018</v>
      </c>
      <c r="H933" t="s">
        <v>5669</v>
      </c>
      <c r="I933" t="s">
        <v>6304</v>
      </c>
      <c r="L933">
        <v>196</v>
      </c>
      <c r="M933">
        <v>207</v>
      </c>
      <c r="O933" t="s">
        <v>6305</v>
      </c>
      <c r="P933" t="s">
        <v>6306</v>
      </c>
      <c r="Q933" t="s">
        <v>6308</v>
      </c>
      <c r="R933" t="s">
        <v>31</v>
      </c>
      <c r="S933" t="s">
        <v>32</v>
      </c>
      <c r="U933" t="s">
        <v>33</v>
      </c>
      <c r="V933" t="s">
        <v>6309</v>
      </c>
    </row>
    <row r="934" spans="1:22" x14ac:dyDescent="0.3">
      <c r="A934" t="str">
        <f t="shared" ref="A934:A945" si="36">IF(IFERROR(SEARCH("fuzzy",D934),"")="","","topic: technical")</f>
        <v/>
      </c>
      <c r="B934" t="s">
        <v>66</v>
      </c>
      <c r="C934" t="s">
        <v>6311</v>
      </c>
      <c r="D934" t="s">
        <v>6315</v>
      </c>
      <c r="E934">
        <v>1952</v>
      </c>
      <c r="F934" t="s">
        <v>6310</v>
      </c>
      <c r="G934">
        <v>2018</v>
      </c>
      <c r="H934" t="s">
        <v>5669</v>
      </c>
      <c r="I934" t="s">
        <v>6312</v>
      </c>
      <c r="L934">
        <v>15</v>
      </c>
      <c r="M934">
        <v>29</v>
      </c>
      <c r="O934" t="s">
        <v>6313</v>
      </c>
      <c r="P934" t="s">
        <v>6314</v>
      </c>
      <c r="Q934" t="s">
        <v>6316</v>
      </c>
      <c r="R934" t="s">
        <v>31</v>
      </c>
      <c r="S934" t="s">
        <v>32</v>
      </c>
      <c r="U934" t="s">
        <v>33</v>
      </c>
      <c r="V934" t="s">
        <v>6317</v>
      </c>
    </row>
    <row r="935" spans="1:22" x14ac:dyDescent="0.3">
      <c r="A935" t="str">
        <f t="shared" si="36"/>
        <v/>
      </c>
      <c r="B935" t="s">
        <v>66</v>
      </c>
      <c r="C935" t="s">
        <v>6354</v>
      </c>
      <c r="D935" t="s">
        <v>6358</v>
      </c>
      <c r="E935">
        <v>1936</v>
      </c>
      <c r="F935" t="s">
        <v>6353</v>
      </c>
      <c r="G935">
        <v>2018</v>
      </c>
      <c r="H935" t="s">
        <v>5669</v>
      </c>
      <c r="I935" t="s">
        <v>6355</v>
      </c>
      <c r="L935">
        <v>183</v>
      </c>
      <c r="M935">
        <v>188</v>
      </c>
      <c r="O935" t="s">
        <v>6356</v>
      </c>
      <c r="P935" t="s">
        <v>6357</v>
      </c>
      <c r="Q935" t="s">
        <v>6359</v>
      </c>
      <c r="R935" t="s">
        <v>31</v>
      </c>
      <c r="S935" t="s">
        <v>32</v>
      </c>
      <c r="U935" t="s">
        <v>33</v>
      </c>
      <c r="V935" t="s">
        <v>6360</v>
      </c>
    </row>
    <row r="936" spans="1:22" x14ac:dyDescent="0.3">
      <c r="A936" t="str">
        <f t="shared" si="36"/>
        <v/>
      </c>
      <c r="B936" t="s">
        <v>66</v>
      </c>
      <c r="C936" t="s">
        <v>6369</v>
      </c>
      <c r="D936" t="s">
        <v>6371</v>
      </c>
      <c r="E936">
        <v>1909</v>
      </c>
      <c r="F936" t="s">
        <v>618</v>
      </c>
      <c r="G936">
        <v>2018</v>
      </c>
      <c r="H936" t="s">
        <v>5669</v>
      </c>
      <c r="I936" t="s">
        <v>6304</v>
      </c>
      <c r="L936">
        <v>48</v>
      </c>
      <c r="M936">
        <v>59</v>
      </c>
      <c r="O936" t="s">
        <v>6370</v>
      </c>
      <c r="P936" t="s">
        <v>5999</v>
      </c>
      <c r="Q936" t="s">
        <v>6372</v>
      </c>
      <c r="R936" t="s">
        <v>31</v>
      </c>
      <c r="S936" t="s">
        <v>32</v>
      </c>
      <c r="U936" t="s">
        <v>33</v>
      </c>
      <c r="V936" t="s">
        <v>6373</v>
      </c>
    </row>
    <row r="937" spans="1:22" x14ac:dyDescent="0.3">
      <c r="A937" t="str">
        <f t="shared" si="36"/>
        <v/>
      </c>
      <c r="B937" t="s">
        <v>66</v>
      </c>
      <c r="C937" t="s">
        <v>6390</v>
      </c>
      <c r="D937" t="s">
        <v>6394</v>
      </c>
      <c r="E937">
        <v>2037</v>
      </c>
      <c r="F937" t="s">
        <v>6389</v>
      </c>
      <c r="G937">
        <v>2018</v>
      </c>
      <c r="H937" t="s">
        <v>5669</v>
      </c>
      <c r="I937" t="s">
        <v>6391</v>
      </c>
      <c r="L937">
        <v>27</v>
      </c>
      <c r="M937">
        <v>38</v>
      </c>
      <c r="N937">
        <v>5</v>
      </c>
      <c r="O937" t="s">
        <v>6392</v>
      </c>
      <c r="P937" t="s">
        <v>6393</v>
      </c>
      <c r="Q937" t="s">
        <v>6395</v>
      </c>
      <c r="R937" t="s">
        <v>31</v>
      </c>
      <c r="S937" t="s">
        <v>32</v>
      </c>
      <c r="U937" t="s">
        <v>33</v>
      </c>
      <c r="V937" t="s">
        <v>6396</v>
      </c>
    </row>
    <row r="938" spans="1:22" x14ac:dyDescent="0.3">
      <c r="A938" t="str">
        <f t="shared" si="36"/>
        <v/>
      </c>
      <c r="B938" t="s">
        <v>66</v>
      </c>
      <c r="C938" t="s">
        <v>6398</v>
      </c>
      <c r="D938" t="s">
        <v>6402</v>
      </c>
      <c r="E938">
        <v>1967</v>
      </c>
      <c r="F938" t="s">
        <v>6397</v>
      </c>
      <c r="G938">
        <v>2018</v>
      </c>
      <c r="H938" t="s">
        <v>5669</v>
      </c>
      <c r="I938" t="s">
        <v>6399</v>
      </c>
      <c r="L938">
        <v>658</v>
      </c>
      <c r="M938">
        <v>672</v>
      </c>
      <c r="N938">
        <v>1</v>
      </c>
      <c r="O938" t="s">
        <v>6400</v>
      </c>
      <c r="P938" t="s">
        <v>6401</v>
      </c>
      <c r="Q938" t="s">
        <v>6403</v>
      </c>
      <c r="R938" t="s">
        <v>31</v>
      </c>
      <c r="S938" t="s">
        <v>32</v>
      </c>
      <c r="U938" t="s">
        <v>33</v>
      </c>
      <c r="V938" t="s">
        <v>6404</v>
      </c>
    </row>
    <row r="939" spans="1:22" x14ac:dyDescent="0.3">
      <c r="A939" t="str">
        <f t="shared" si="36"/>
        <v/>
      </c>
      <c r="B939" t="s">
        <v>66</v>
      </c>
      <c r="C939" t="s">
        <v>6602</v>
      </c>
      <c r="D939" t="s">
        <v>6605</v>
      </c>
      <c r="E939">
        <v>1946</v>
      </c>
      <c r="F939" t="s">
        <v>6601</v>
      </c>
      <c r="G939">
        <v>2018</v>
      </c>
      <c r="H939" t="s">
        <v>5669</v>
      </c>
      <c r="I939" t="s">
        <v>6304</v>
      </c>
      <c r="L939">
        <v>110</v>
      </c>
      <c r="M939">
        <v>119</v>
      </c>
      <c r="O939" t="s">
        <v>6603</v>
      </c>
      <c r="P939" t="s">
        <v>6604</v>
      </c>
      <c r="Q939" t="s">
        <v>6606</v>
      </c>
      <c r="R939" t="s">
        <v>31</v>
      </c>
      <c r="S939" t="s">
        <v>32</v>
      </c>
      <c r="U939" t="s">
        <v>33</v>
      </c>
      <c r="V939" t="s">
        <v>6607</v>
      </c>
    </row>
    <row r="940" spans="1:22" x14ac:dyDescent="0.3">
      <c r="A940" t="str">
        <f t="shared" si="36"/>
        <v/>
      </c>
      <c r="B940" t="s">
        <v>66</v>
      </c>
      <c r="C940" t="s">
        <v>6623</v>
      </c>
      <c r="D940" t="s">
        <v>6627</v>
      </c>
      <c r="E940">
        <v>1968</v>
      </c>
      <c r="F940" t="s">
        <v>6622</v>
      </c>
      <c r="G940">
        <v>2018</v>
      </c>
      <c r="H940" t="s">
        <v>5669</v>
      </c>
      <c r="I940" t="s">
        <v>6624</v>
      </c>
      <c r="L940">
        <v>296</v>
      </c>
      <c r="M940">
        <v>307</v>
      </c>
      <c r="O940" t="s">
        <v>6625</v>
      </c>
      <c r="P940" t="s">
        <v>6626</v>
      </c>
      <c r="Q940" t="s">
        <v>6628</v>
      </c>
      <c r="R940" t="s">
        <v>31</v>
      </c>
      <c r="S940" t="s">
        <v>32</v>
      </c>
      <c r="U940" t="s">
        <v>33</v>
      </c>
      <c r="V940" t="s">
        <v>6629</v>
      </c>
    </row>
    <row r="941" spans="1:22" x14ac:dyDescent="0.3">
      <c r="A941" t="str">
        <f t="shared" si="36"/>
        <v/>
      </c>
      <c r="B941" t="s">
        <v>66</v>
      </c>
      <c r="C941" t="s">
        <v>6646</v>
      </c>
      <c r="D941" t="s">
        <v>6649</v>
      </c>
      <c r="E941">
        <v>1924</v>
      </c>
      <c r="F941" t="s">
        <v>6645</v>
      </c>
      <c r="G941">
        <v>2018</v>
      </c>
      <c r="H941" t="s">
        <v>5669</v>
      </c>
      <c r="I941" t="s">
        <v>6355</v>
      </c>
      <c r="L941">
        <v>176</v>
      </c>
      <c r="M941">
        <v>182</v>
      </c>
      <c r="O941" t="s">
        <v>6647</v>
      </c>
      <c r="P941" t="s">
        <v>6648</v>
      </c>
      <c r="Q941" t="s">
        <v>6650</v>
      </c>
      <c r="R941" t="s">
        <v>31</v>
      </c>
      <c r="S941" t="s">
        <v>32</v>
      </c>
      <c r="U941" t="s">
        <v>33</v>
      </c>
      <c r="V941" t="s">
        <v>6651</v>
      </c>
    </row>
    <row r="942" spans="1:22" x14ac:dyDescent="0.3">
      <c r="A942" t="str">
        <f t="shared" si="36"/>
        <v/>
      </c>
      <c r="B942" t="s">
        <v>66</v>
      </c>
      <c r="C942" t="s">
        <v>6756</v>
      </c>
      <c r="D942" t="s">
        <v>6760</v>
      </c>
      <c r="E942">
        <v>1926</v>
      </c>
      <c r="F942" t="s">
        <v>6755</v>
      </c>
      <c r="G942">
        <v>2018</v>
      </c>
      <c r="H942" t="s">
        <v>5669</v>
      </c>
      <c r="I942" t="s">
        <v>6757</v>
      </c>
      <c r="L942">
        <v>31</v>
      </c>
      <c r="M942">
        <v>39</v>
      </c>
      <c r="N942">
        <v>1</v>
      </c>
      <c r="O942" t="s">
        <v>6758</v>
      </c>
      <c r="P942" t="s">
        <v>6759</v>
      </c>
      <c r="Q942" t="s">
        <v>6761</v>
      </c>
      <c r="R942" t="s">
        <v>31</v>
      </c>
      <c r="S942" t="s">
        <v>32</v>
      </c>
      <c r="U942" t="s">
        <v>33</v>
      </c>
      <c r="V942" t="s">
        <v>6762</v>
      </c>
    </row>
    <row r="943" spans="1:22" x14ac:dyDescent="0.3">
      <c r="A943" t="str">
        <f t="shared" si="36"/>
        <v/>
      </c>
      <c r="B943" t="s">
        <v>66</v>
      </c>
      <c r="C943" t="s">
        <v>6960</v>
      </c>
      <c r="D943" t="s">
        <v>6964</v>
      </c>
      <c r="E943">
        <v>1954</v>
      </c>
      <c r="F943" t="s">
        <v>6959</v>
      </c>
      <c r="G943">
        <v>2018</v>
      </c>
      <c r="H943" t="s">
        <v>5669</v>
      </c>
      <c r="I943" t="s">
        <v>6961</v>
      </c>
      <c r="L943">
        <v>368</v>
      </c>
      <c r="M943">
        <v>385</v>
      </c>
      <c r="O943" t="s">
        <v>6962</v>
      </c>
      <c r="P943" t="s">
        <v>6963</v>
      </c>
      <c r="Q943" t="s">
        <v>6965</v>
      </c>
      <c r="R943" t="s">
        <v>31</v>
      </c>
      <c r="S943" t="s">
        <v>32</v>
      </c>
      <c r="U943" t="s">
        <v>33</v>
      </c>
      <c r="V943" t="s">
        <v>6966</v>
      </c>
    </row>
    <row r="944" spans="1:22" x14ac:dyDescent="0.3">
      <c r="A944" t="str">
        <f t="shared" si="36"/>
        <v/>
      </c>
      <c r="B944" t="s">
        <v>66</v>
      </c>
      <c r="C944" t="s">
        <v>7212</v>
      </c>
      <c r="D944" t="s">
        <v>7216</v>
      </c>
      <c r="E944">
        <v>1937</v>
      </c>
      <c r="F944" t="s">
        <v>7211</v>
      </c>
      <c r="G944">
        <v>2018</v>
      </c>
      <c r="H944" t="s">
        <v>5669</v>
      </c>
      <c r="I944" t="s">
        <v>7213</v>
      </c>
      <c r="L944">
        <v>725</v>
      </c>
      <c r="M944">
        <v>733</v>
      </c>
      <c r="O944" t="s">
        <v>7214</v>
      </c>
      <c r="P944" t="s">
        <v>7215</v>
      </c>
      <c r="Q944" t="s">
        <v>7217</v>
      </c>
      <c r="R944" t="s">
        <v>31</v>
      </c>
      <c r="S944" t="s">
        <v>32</v>
      </c>
      <c r="U944" t="s">
        <v>33</v>
      </c>
      <c r="V944" t="s">
        <v>7218</v>
      </c>
    </row>
    <row r="945" spans="1:22" x14ac:dyDescent="0.3">
      <c r="A945" t="str">
        <f t="shared" si="36"/>
        <v/>
      </c>
      <c r="B945" t="s">
        <v>66</v>
      </c>
      <c r="C945" t="s">
        <v>7220</v>
      </c>
      <c r="D945" t="s">
        <v>7224</v>
      </c>
      <c r="E945">
        <v>2026</v>
      </c>
      <c r="F945" t="s">
        <v>7219</v>
      </c>
      <c r="G945">
        <v>2018</v>
      </c>
      <c r="H945" t="s">
        <v>5669</v>
      </c>
      <c r="I945" t="s">
        <v>7221</v>
      </c>
      <c r="L945">
        <v>707</v>
      </c>
      <c r="M945">
        <v>721</v>
      </c>
      <c r="O945" t="s">
        <v>7222</v>
      </c>
      <c r="P945" t="s">
        <v>7223</v>
      </c>
      <c r="Q945" t="s">
        <v>7225</v>
      </c>
      <c r="R945" t="s">
        <v>31</v>
      </c>
      <c r="S945" t="s">
        <v>32</v>
      </c>
      <c r="U945" t="s">
        <v>33</v>
      </c>
      <c r="V945" t="s">
        <v>7226</v>
      </c>
    </row>
    <row r="946" spans="1:22" x14ac:dyDescent="0.3">
      <c r="A946" t="str">
        <f>IF(IFERROR(SEARCH("rdf",D946),"")="","","topic: technical")</f>
        <v>topic: technical</v>
      </c>
      <c r="B946" t="str">
        <f t="shared" ref="B946:B953" si="37">IF(A946&lt;&gt;"","v","")</f>
        <v>v</v>
      </c>
      <c r="C946" t="s">
        <v>6518</v>
      </c>
      <c r="D946" t="s">
        <v>6522</v>
      </c>
      <c r="E946">
        <v>7139</v>
      </c>
      <c r="F946" t="s">
        <v>6517</v>
      </c>
      <c r="G946">
        <v>2019</v>
      </c>
      <c r="H946" t="s">
        <v>5669</v>
      </c>
      <c r="I946" t="s">
        <v>6519</v>
      </c>
      <c r="L946">
        <v>278</v>
      </c>
      <c r="M946">
        <v>294</v>
      </c>
      <c r="N946">
        <v>1</v>
      </c>
      <c r="O946" t="s">
        <v>6520</v>
      </c>
      <c r="P946" t="s">
        <v>6521</v>
      </c>
      <c r="Q946" t="s">
        <v>6523</v>
      </c>
      <c r="R946" t="s">
        <v>31</v>
      </c>
      <c r="S946" t="s">
        <v>32</v>
      </c>
      <c r="U946" t="s">
        <v>33</v>
      </c>
      <c r="V946" t="s">
        <v>6524</v>
      </c>
    </row>
    <row r="947" spans="1:22" x14ac:dyDescent="0.3">
      <c r="A947" t="str">
        <f>IF(IFERROR(SEARCH("rdf",D947),"")="","","topic: technical")</f>
        <v>topic: technical</v>
      </c>
      <c r="B947" t="str">
        <f t="shared" si="37"/>
        <v>v</v>
      </c>
      <c r="C947" t="s">
        <v>6526</v>
      </c>
      <c r="D947" t="s">
        <v>6530</v>
      </c>
      <c r="E947">
        <v>7122</v>
      </c>
      <c r="F947" t="s">
        <v>6525</v>
      </c>
      <c r="G947">
        <v>2019</v>
      </c>
      <c r="H947" t="s">
        <v>5669</v>
      </c>
      <c r="I947" t="s">
        <v>6527</v>
      </c>
      <c r="L947">
        <v>194</v>
      </c>
      <c r="M947">
        <v>208</v>
      </c>
      <c r="O947" t="s">
        <v>6528</v>
      </c>
      <c r="P947" t="s">
        <v>6529</v>
      </c>
      <c r="Q947" t="s">
        <v>6531</v>
      </c>
      <c r="R947" t="s">
        <v>31</v>
      </c>
      <c r="S947" t="s">
        <v>32</v>
      </c>
      <c r="T947" t="s">
        <v>130</v>
      </c>
      <c r="U947" t="s">
        <v>33</v>
      </c>
      <c r="V947" t="s">
        <v>6532</v>
      </c>
    </row>
    <row r="948" spans="1:22" x14ac:dyDescent="0.3">
      <c r="A948" t="str">
        <f>IF(IFERROR(SEARCH("Linked Open Data",D948),"")="","","topic: technical")</f>
        <v>topic: technical</v>
      </c>
      <c r="B948" t="str">
        <f t="shared" si="37"/>
        <v>v</v>
      </c>
      <c r="C948" t="s">
        <v>6113</v>
      </c>
      <c r="D948" t="s">
        <v>6117</v>
      </c>
      <c r="E948">
        <v>7153</v>
      </c>
      <c r="F948" t="s">
        <v>6112</v>
      </c>
      <c r="G948">
        <v>2019</v>
      </c>
      <c r="H948" t="s">
        <v>5669</v>
      </c>
      <c r="I948" t="s">
        <v>6114</v>
      </c>
      <c r="L948">
        <v>44</v>
      </c>
      <c r="M948">
        <v>64</v>
      </c>
      <c r="O948" t="s">
        <v>6115</v>
      </c>
      <c r="P948" t="s">
        <v>6116</v>
      </c>
      <c r="Q948" t="s">
        <v>6118</v>
      </c>
      <c r="R948" t="s">
        <v>31</v>
      </c>
      <c r="S948" t="s">
        <v>32</v>
      </c>
      <c r="U948" t="s">
        <v>33</v>
      </c>
      <c r="V948" t="s">
        <v>6119</v>
      </c>
    </row>
    <row r="949" spans="1:22" x14ac:dyDescent="0.3">
      <c r="A949" t="str">
        <f>IF(IFERROR(SEARCH("Linked Open Data",D949),"")="","","topic: technical")</f>
        <v>topic: technical</v>
      </c>
      <c r="B949" t="str">
        <f t="shared" si="37"/>
        <v>v</v>
      </c>
      <c r="C949" t="s">
        <v>6547</v>
      </c>
      <c r="D949" t="s">
        <v>6551</v>
      </c>
      <c r="E949">
        <v>7131</v>
      </c>
      <c r="F949" t="s">
        <v>6546</v>
      </c>
      <c r="G949">
        <v>2019</v>
      </c>
      <c r="H949" t="s">
        <v>5669</v>
      </c>
      <c r="I949" t="s">
        <v>6548</v>
      </c>
      <c r="L949">
        <v>302</v>
      </c>
      <c r="M949">
        <v>309</v>
      </c>
      <c r="O949" t="s">
        <v>6549</v>
      </c>
      <c r="P949" t="s">
        <v>6550</v>
      </c>
      <c r="Q949" t="s">
        <v>6552</v>
      </c>
      <c r="R949" t="s">
        <v>31</v>
      </c>
      <c r="S949" t="s">
        <v>32</v>
      </c>
      <c r="U949" t="s">
        <v>33</v>
      </c>
      <c r="V949" t="s">
        <v>6553</v>
      </c>
    </row>
    <row r="950" spans="1:22" x14ac:dyDescent="0.3">
      <c r="A950" t="str">
        <f>IF(IFERROR(SEARCH("Linked Open Data",D950),"")="","","topic: technical")</f>
        <v>topic: technical</v>
      </c>
      <c r="B950" t="str">
        <f t="shared" si="37"/>
        <v>v</v>
      </c>
      <c r="C950" t="s">
        <v>6594</v>
      </c>
      <c r="D950" t="s">
        <v>6598</v>
      </c>
      <c r="E950">
        <v>7092</v>
      </c>
      <c r="F950" t="s">
        <v>6593</v>
      </c>
      <c r="G950">
        <v>2019</v>
      </c>
      <c r="H950" t="s">
        <v>5669</v>
      </c>
      <c r="I950" t="s">
        <v>6595</v>
      </c>
      <c r="L950">
        <v>164</v>
      </c>
      <c r="M950">
        <v>175</v>
      </c>
      <c r="O950" t="s">
        <v>6596</v>
      </c>
      <c r="P950" t="s">
        <v>6597</v>
      </c>
      <c r="Q950" t="s">
        <v>6599</v>
      </c>
      <c r="R950" t="s">
        <v>31</v>
      </c>
      <c r="S950" t="s">
        <v>32</v>
      </c>
      <c r="U950" t="s">
        <v>33</v>
      </c>
      <c r="V950" t="s">
        <v>6600</v>
      </c>
    </row>
    <row r="951" spans="1:22" x14ac:dyDescent="0.3">
      <c r="A951" t="str">
        <f>IF(IFERROR(SEARCH("linked data",D951),"")="","","topic: technical")</f>
        <v>topic: technical</v>
      </c>
      <c r="B951" t="str">
        <f t="shared" si="37"/>
        <v>v</v>
      </c>
      <c r="C951" t="s">
        <v>6555</v>
      </c>
      <c r="D951" t="s">
        <v>6558</v>
      </c>
      <c r="E951">
        <v>7104</v>
      </c>
      <c r="F951" t="s">
        <v>6554</v>
      </c>
      <c r="G951">
        <v>2019</v>
      </c>
      <c r="H951" t="s">
        <v>5669</v>
      </c>
      <c r="I951" t="s">
        <v>6482</v>
      </c>
      <c r="L951">
        <v>192</v>
      </c>
      <c r="M951">
        <v>204</v>
      </c>
      <c r="O951" t="s">
        <v>6556</v>
      </c>
      <c r="P951" t="s">
        <v>6557</v>
      </c>
      <c r="Q951" t="s">
        <v>6559</v>
      </c>
      <c r="R951" t="s">
        <v>31</v>
      </c>
      <c r="S951" t="s">
        <v>32</v>
      </c>
      <c r="T951" t="s">
        <v>130</v>
      </c>
      <c r="U951" t="s">
        <v>33</v>
      </c>
      <c r="V951" t="s">
        <v>6560</v>
      </c>
    </row>
    <row r="952" spans="1:22" x14ac:dyDescent="0.3">
      <c r="A952" t="str">
        <f>IF(IFERROR(SEARCH("linked data",D952),"")="","","topic: technical")</f>
        <v>topic: technical</v>
      </c>
      <c r="B952" t="str">
        <f t="shared" si="37"/>
        <v>v</v>
      </c>
      <c r="C952" t="s">
        <v>6892</v>
      </c>
      <c r="D952" t="s">
        <v>6895</v>
      </c>
      <c r="E952">
        <v>7145</v>
      </c>
      <c r="F952" t="s">
        <v>6891</v>
      </c>
      <c r="G952">
        <v>2019</v>
      </c>
      <c r="H952" t="s">
        <v>5669</v>
      </c>
      <c r="I952" t="s">
        <v>6727</v>
      </c>
      <c r="L952">
        <v>13</v>
      </c>
      <c r="M952">
        <v>17</v>
      </c>
      <c r="O952" t="s">
        <v>6893</v>
      </c>
      <c r="P952" t="s">
        <v>6894</v>
      </c>
      <c r="Q952" t="s">
        <v>6896</v>
      </c>
      <c r="R952" t="s">
        <v>31</v>
      </c>
      <c r="S952" t="s">
        <v>32</v>
      </c>
      <c r="U952" t="s">
        <v>33</v>
      </c>
      <c r="V952" t="s">
        <v>6897</v>
      </c>
    </row>
    <row r="953" spans="1:22" x14ac:dyDescent="0.3">
      <c r="A953" t="str">
        <f>IF(IFERROR(SEARCH("enterprise",D953),"")="","","topic: use of OGD by private sector")</f>
        <v>topic: use of OGD by private sector</v>
      </c>
      <c r="B953" t="str">
        <f t="shared" si="37"/>
        <v>v</v>
      </c>
      <c r="C953" t="s">
        <v>5873</v>
      </c>
      <c r="D953" t="s">
        <v>5877</v>
      </c>
      <c r="E953">
        <v>7091</v>
      </c>
      <c r="F953" t="s">
        <v>5872</v>
      </c>
      <c r="G953">
        <v>2019</v>
      </c>
      <c r="H953" t="s">
        <v>5669</v>
      </c>
      <c r="I953" t="s">
        <v>5874</v>
      </c>
      <c r="L953">
        <v>13</v>
      </c>
      <c r="M953">
        <v>22</v>
      </c>
      <c r="O953" t="s">
        <v>5875</v>
      </c>
      <c r="P953" t="s">
        <v>5876</v>
      </c>
      <c r="Q953" t="s">
        <v>5878</v>
      </c>
      <c r="R953" t="s">
        <v>31</v>
      </c>
      <c r="S953" t="s">
        <v>32</v>
      </c>
      <c r="U953" t="s">
        <v>33</v>
      </c>
      <c r="V953" t="s">
        <v>5879</v>
      </c>
    </row>
    <row r="954" spans="1:22" x14ac:dyDescent="0.3">
      <c r="A954" t="str">
        <f t="shared" ref="A954:A1017" si="38">IF(IFERROR(SEARCH("fuzzy",D954),"")="","","topic: technical")</f>
        <v/>
      </c>
      <c r="B954" t="s">
        <v>66</v>
      </c>
      <c r="C954" t="s">
        <v>5807</v>
      </c>
      <c r="D954" t="s">
        <v>5811</v>
      </c>
      <c r="E954">
        <v>7144</v>
      </c>
      <c r="F954" t="s">
        <v>5806</v>
      </c>
      <c r="G954">
        <v>2019</v>
      </c>
      <c r="H954" t="s">
        <v>5669</v>
      </c>
      <c r="I954" t="s">
        <v>5808</v>
      </c>
      <c r="L954">
        <v>33</v>
      </c>
      <c r="M954">
        <v>48</v>
      </c>
      <c r="O954" t="s">
        <v>5809</v>
      </c>
      <c r="P954" t="s">
        <v>5810</v>
      </c>
      <c r="Q954" t="s">
        <v>5812</v>
      </c>
      <c r="R954" t="s">
        <v>31</v>
      </c>
      <c r="S954" t="s">
        <v>32</v>
      </c>
      <c r="U954" t="s">
        <v>33</v>
      </c>
      <c r="V954" t="s">
        <v>5813</v>
      </c>
    </row>
    <row r="955" spans="1:22" x14ac:dyDescent="0.3">
      <c r="A955" t="str">
        <f t="shared" si="38"/>
        <v/>
      </c>
      <c r="B955" t="s">
        <v>66</v>
      </c>
      <c r="C955" t="s">
        <v>5829</v>
      </c>
      <c r="D955" t="s">
        <v>5833</v>
      </c>
      <c r="E955">
        <v>7261</v>
      </c>
      <c r="F955" t="s">
        <v>5828</v>
      </c>
      <c r="G955">
        <v>2019</v>
      </c>
      <c r="H955" t="s">
        <v>5669</v>
      </c>
      <c r="I955" t="s">
        <v>5830</v>
      </c>
      <c r="L955">
        <v>194</v>
      </c>
      <c r="M955">
        <v>206</v>
      </c>
      <c r="O955" t="s">
        <v>5831</v>
      </c>
      <c r="P955" t="s">
        <v>5832</v>
      </c>
      <c r="Q955" t="s">
        <v>5834</v>
      </c>
      <c r="R955" t="s">
        <v>31</v>
      </c>
      <c r="S955" t="s">
        <v>32</v>
      </c>
      <c r="U955" t="s">
        <v>33</v>
      </c>
      <c r="V955" t="s">
        <v>5835</v>
      </c>
    </row>
    <row r="956" spans="1:22" x14ac:dyDescent="0.3">
      <c r="A956" t="str">
        <f t="shared" si="38"/>
        <v/>
      </c>
      <c r="B956" t="s">
        <v>66</v>
      </c>
      <c r="C956" t="s">
        <v>5920</v>
      </c>
      <c r="D956" t="s">
        <v>5924</v>
      </c>
      <c r="E956">
        <v>7217</v>
      </c>
      <c r="F956" t="s">
        <v>5919</v>
      </c>
      <c r="G956">
        <v>2019</v>
      </c>
      <c r="H956" t="s">
        <v>5669</v>
      </c>
      <c r="I956" t="s">
        <v>5921</v>
      </c>
      <c r="L956">
        <v>65</v>
      </c>
      <c r="M956">
        <v>77</v>
      </c>
      <c r="O956" t="s">
        <v>5922</v>
      </c>
      <c r="P956" t="s">
        <v>5923</v>
      </c>
      <c r="Q956" t="s">
        <v>5925</v>
      </c>
      <c r="R956" t="s">
        <v>31</v>
      </c>
      <c r="S956" t="s">
        <v>32</v>
      </c>
      <c r="U956" t="s">
        <v>33</v>
      </c>
      <c r="V956" t="s">
        <v>5926</v>
      </c>
    </row>
    <row r="957" spans="1:22" x14ac:dyDescent="0.3">
      <c r="A957" t="str">
        <f t="shared" si="38"/>
        <v/>
      </c>
      <c r="B957" t="s">
        <v>66</v>
      </c>
      <c r="C957" t="s">
        <v>5968</v>
      </c>
      <c r="D957" t="s">
        <v>5972</v>
      </c>
      <c r="E957">
        <v>7223</v>
      </c>
      <c r="F957" t="s">
        <v>5967</v>
      </c>
      <c r="G957">
        <v>2019</v>
      </c>
      <c r="H957" t="s">
        <v>5669</v>
      </c>
      <c r="I957" t="s">
        <v>5969</v>
      </c>
      <c r="L957">
        <v>212</v>
      </c>
      <c r="M957">
        <v>223</v>
      </c>
      <c r="O957" t="s">
        <v>5970</v>
      </c>
      <c r="P957" t="s">
        <v>5971</v>
      </c>
      <c r="Q957" t="s">
        <v>5973</v>
      </c>
      <c r="R957" t="s">
        <v>31</v>
      </c>
      <c r="S957" t="s">
        <v>32</v>
      </c>
      <c r="U957" t="s">
        <v>33</v>
      </c>
      <c r="V957" t="s">
        <v>5974</v>
      </c>
    </row>
    <row r="958" spans="1:22" x14ac:dyDescent="0.3">
      <c r="A958" t="str">
        <f t="shared" si="38"/>
        <v/>
      </c>
      <c r="B958" t="s">
        <v>66</v>
      </c>
      <c r="C958" t="s">
        <v>5989</v>
      </c>
      <c r="D958" t="s">
        <v>5993</v>
      </c>
      <c r="E958">
        <v>7107</v>
      </c>
      <c r="F958" t="s">
        <v>5988</v>
      </c>
      <c r="G958">
        <v>2019</v>
      </c>
      <c r="H958" t="s">
        <v>5669</v>
      </c>
      <c r="I958" t="s">
        <v>5990</v>
      </c>
      <c r="L958">
        <v>285</v>
      </c>
      <c r="M958">
        <v>290</v>
      </c>
      <c r="O958" t="s">
        <v>5991</v>
      </c>
      <c r="P958" t="s">
        <v>5992</v>
      </c>
      <c r="Q958" t="s">
        <v>5994</v>
      </c>
      <c r="R958" t="s">
        <v>31</v>
      </c>
      <c r="S958" t="s">
        <v>32</v>
      </c>
      <c r="U958" t="s">
        <v>33</v>
      </c>
      <c r="V958" t="s">
        <v>5995</v>
      </c>
    </row>
    <row r="959" spans="1:22" x14ac:dyDescent="0.3">
      <c r="A959" t="str">
        <f t="shared" si="38"/>
        <v/>
      </c>
      <c r="B959" t="s">
        <v>66</v>
      </c>
      <c r="C959" t="s">
        <v>6100</v>
      </c>
      <c r="D959" t="s">
        <v>6104</v>
      </c>
      <c r="E959">
        <v>7111</v>
      </c>
      <c r="F959" t="s">
        <v>6099</v>
      </c>
      <c r="G959">
        <v>2019</v>
      </c>
      <c r="H959" t="s">
        <v>5669</v>
      </c>
      <c r="I959" t="s">
        <v>6101</v>
      </c>
      <c r="L959">
        <v>3</v>
      </c>
      <c r="M959">
        <v>15</v>
      </c>
      <c r="O959" t="s">
        <v>6102</v>
      </c>
      <c r="P959" t="s">
        <v>6103</v>
      </c>
      <c r="R959" t="s">
        <v>31</v>
      </c>
      <c r="S959" t="s">
        <v>32</v>
      </c>
      <c r="U959" t="s">
        <v>33</v>
      </c>
      <c r="V959" t="s">
        <v>6105</v>
      </c>
    </row>
    <row r="960" spans="1:22" x14ac:dyDescent="0.3">
      <c r="A960" t="str">
        <f t="shared" si="38"/>
        <v/>
      </c>
      <c r="B960" t="s">
        <v>66</v>
      </c>
      <c r="C960" t="s">
        <v>6225</v>
      </c>
      <c r="D960" t="s">
        <v>6229</v>
      </c>
      <c r="E960">
        <v>7209</v>
      </c>
      <c r="F960" t="s">
        <v>6224</v>
      </c>
      <c r="G960">
        <v>2019</v>
      </c>
      <c r="H960" t="s">
        <v>5669</v>
      </c>
      <c r="I960" t="s">
        <v>6226</v>
      </c>
      <c r="L960">
        <v>747</v>
      </c>
      <c r="M960">
        <v>757</v>
      </c>
      <c r="O960" t="s">
        <v>6227</v>
      </c>
      <c r="P960" t="s">
        <v>6228</v>
      </c>
      <c r="Q960" t="s">
        <v>6230</v>
      </c>
      <c r="R960" t="s">
        <v>31</v>
      </c>
      <c r="S960" t="s">
        <v>32</v>
      </c>
      <c r="U960" t="s">
        <v>33</v>
      </c>
      <c r="V960" t="s">
        <v>6231</v>
      </c>
    </row>
    <row r="961" spans="1:22" x14ac:dyDescent="0.3">
      <c r="A961" t="str">
        <f t="shared" si="38"/>
        <v/>
      </c>
      <c r="B961" t="s">
        <v>66</v>
      </c>
      <c r="C961" t="s">
        <v>6282</v>
      </c>
      <c r="D961" t="s">
        <v>6286</v>
      </c>
      <c r="E961">
        <v>7182</v>
      </c>
      <c r="F961" t="s">
        <v>6281</v>
      </c>
      <c r="G961">
        <v>2019</v>
      </c>
      <c r="H961" t="s">
        <v>5669</v>
      </c>
      <c r="I961" t="s">
        <v>6283</v>
      </c>
      <c r="L961">
        <v>488</v>
      </c>
      <c r="M961">
        <v>503</v>
      </c>
      <c r="N961">
        <v>3</v>
      </c>
      <c r="O961" t="s">
        <v>6284</v>
      </c>
      <c r="P961" t="s">
        <v>6285</v>
      </c>
      <c r="Q961" t="s">
        <v>6287</v>
      </c>
      <c r="R961" t="s">
        <v>31</v>
      </c>
      <c r="S961" t="s">
        <v>32</v>
      </c>
      <c r="U961" t="s">
        <v>33</v>
      </c>
      <c r="V961" t="s">
        <v>6288</v>
      </c>
    </row>
    <row r="962" spans="1:22" x14ac:dyDescent="0.3">
      <c r="A962" t="str">
        <f t="shared" si="38"/>
        <v/>
      </c>
      <c r="B962" t="s">
        <v>66</v>
      </c>
      <c r="C962" t="s">
        <v>6406</v>
      </c>
      <c r="D962" t="s">
        <v>6410</v>
      </c>
      <c r="E962">
        <v>7146</v>
      </c>
      <c r="F962" t="s">
        <v>6405</v>
      </c>
      <c r="G962">
        <v>2019</v>
      </c>
      <c r="H962" t="s">
        <v>5669</v>
      </c>
      <c r="I962" t="s">
        <v>6407</v>
      </c>
      <c r="L962">
        <v>222</v>
      </c>
      <c r="M962">
        <v>235</v>
      </c>
      <c r="O962" t="s">
        <v>6408</v>
      </c>
      <c r="P962" t="s">
        <v>6409</v>
      </c>
      <c r="Q962" t="s">
        <v>6411</v>
      </c>
      <c r="R962" t="s">
        <v>31</v>
      </c>
      <c r="S962" t="s">
        <v>32</v>
      </c>
      <c r="U962" t="s">
        <v>33</v>
      </c>
      <c r="V962" t="s">
        <v>6412</v>
      </c>
    </row>
    <row r="963" spans="1:22" x14ac:dyDescent="0.3">
      <c r="A963" t="str">
        <f t="shared" si="38"/>
        <v/>
      </c>
      <c r="B963" t="s">
        <v>66</v>
      </c>
      <c r="C963" t="s">
        <v>6436</v>
      </c>
      <c r="D963" t="s">
        <v>6440</v>
      </c>
      <c r="E963">
        <v>7152</v>
      </c>
      <c r="F963" t="s">
        <v>6435</v>
      </c>
      <c r="G963">
        <v>2019</v>
      </c>
      <c r="H963" t="s">
        <v>5669</v>
      </c>
      <c r="I963" t="s">
        <v>6437</v>
      </c>
      <c r="L963">
        <v>287</v>
      </c>
      <c r="M963">
        <v>296</v>
      </c>
      <c r="N963">
        <v>1</v>
      </c>
      <c r="O963" t="s">
        <v>6438</v>
      </c>
      <c r="P963" t="s">
        <v>6439</v>
      </c>
      <c r="Q963" t="s">
        <v>6441</v>
      </c>
      <c r="R963" t="s">
        <v>31</v>
      </c>
      <c r="S963" t="s">
        <v>32</v>
      </c>
      <c r="U963" t="s">
        <v>33</v>
      </c>
      <c r="V963" t="s">
        <v>6442</v>
      </c>
    </row>
    <row r="964" spans="1:22" x14ac:dyDescent="0.3">
      <c r="A964" t="str">
        <f t="shared" si="38"/>
        <v/>
      </c>
      <c r="B964" t="s">
        <v>66</v>
      </c>
      <c r="C964" t="s">
        <v>6481</v>
      </c>
      <c r="D964" t="s">
        <v>6485</v>
      </c>
      <c r="E964">
        <v>7180</v>
      </c>
      <c r="F964" t="s">
        <v>6480</v>
      </c>
      <c r="G964">
        <v>2019</v>
      </c>
      <c r="H964" t="s">
        <v>5669</v>
      </c>
      <c r="I964" t="s">
        <v>6482</v>
      </c>
      <c r="L964">
        <v>215</v>
      </c>
      <c r="M964">
        <v>229</v>
      </c>
      <c r="O964" t="s">
        <v>6483</v>
      </c>
      <c r="P964" t="s">
        <v>6484</v>
      </c>
      <c r="Q964" t="s">
        <v>6486</v>
      </c>
      <c r="R964" t="s">
        <v>31</v>
      </c>
      <c r="S964" t="s">
        <v>32</v>
      </c>
      <c r="U964" t="s">
        <v>33</v>
      </c>
      <c r="V964" t="s">
        <v>6487</v>
      </c>
    </row>
    <row r="965" spans="1:22" x14ac:dyDescent="0.3">
      <c r="A965" t="str">
        <f t="shared" si="38"/>
        <v/>
      </c>
      <c r="B965" t="s">
        <v>66</v>
      </c>
      <c r="C965" t="s">
        <v>6661</v>
      </c>
      <c r="D965" t="s">
        <v>6665</v>
      </c>
      <c r="E965">
        <v>7136</v>
      </c>
      <c r="F965" t="s">
        <v>6660</v>
      </c>
      <c r="G965">
        <v>2019</v>
      </c>
      <c r="H965" t="s">
        <v>5669</v>
      </c>
      <c r="I965" t="s">
        <v>6662</v>
      </c>
      <c r="L965">
        <v>528</v>
      </c>
      <c r="M965">
        <v>535</v>
      </c>
      <c r="O965" t="s">
        <v>6663</v>
      </c>
      <c r="P965" t="s">
        <v>6664</v>
      </c>
      <c r="Q965" t="s">
        <v>6666</v>
      </c>
      <c r="R965" t="s">
        <v>31</v>
      </c>
      <c r="S965" t="s">
        <v>32</v>
      </c>
      <c r="U965" t="s">
        <v>33</v>
      </c>
      <c r="V965" t="s">
        <v>6667</v>
      </c>
    </row>
    <row r="966" spans="1:22" x14ac:dyDescent="0.3">
      <c r="A966" t="str">
        <f t="shared" si="38"/>
        <v/>
      </c>
      <c r="B966" t="s">
        <v>66</v>
      </c>
      <c r="C966" t="s">
        <v>6726</v>
      </c>
      <c r="D966" t="s">
        <v>6730</v>
      </c>
      <c r="E966">
        <v>7094</v>
      </c>
      <c r="F966" t="s">
        <v>6725</v>
      </c>
      <c r="G966">
        <v>2019</v>
      </c>
      <c r="H966" t="s">
        <v>5669</v>
      </c>
      <c r="I966" t="s">
        <v>6727</v>
      </c>
      <c r="L966">
        <v>111</v>
      </c>
      <c r="M966">
        <v>115</v>
      </c>
      <c r="N966">
        <v>1</v>
      </c>
      <c r="O966" t="s">
        <v>6728</v>
      </c>
      <c r="P966" t="s">
        <v>6729</v>
      </c>
      <c r="Q966" t="s">
        <v>6731</v>
      </c>
      <c r="R966" t="s">
        <v>31</v>
      </c>
      <c r="S966" t="s">
        <v>32</v>
      </c>
      <c r="U966" t="s">
        <v>33</v>
      </c>
      <c r="V966" t="s">
        <v>6732</v>
      </c>
    </row>
    <row r="967" spans="1:22" x14ac:dyDescent="0.3">
      <c r="A967" t="str">
        <f t="shared" si="38"/>
        <v/>
      </c>
      <c r="B967" t="s">
        <v>66</v>
      </c>
      <c r="C967" t="s">
        <v>6790</v>
      </c>
      <c r="D967" t="s">
        <v>6793</v>
      </c>
      <c r="E967">
        <v>7065</v>
      </c>
      <c r="F967" t="s">
        <v>6789</v>
      </c>
      <c r="G967">
        <v>2019</v>
      </c>
      <c r="H967" t="s">
        <v>5669</v>
      </c>
      <c r="I967" t="s">
        <v>6482</v>
      </c>
      <c r="L967">
        <v>168</v>
      </c>
      <c r="M967">
        <v>179</v>
      </c>
      <c r="O967" t="s">
        <v>6791</v>
      </c>
      <c r="P967" t="s">
        <v>6792</v>
      </c>
      <c r="Q967" t="s">
        <v>6794</v>
      </c>
      <c r="R967" t="s">
        <v>31</v>
      </c>
      <c r="S967" t="s">
        <v>32</v>
      </c>
      <c r="U967" t="s">
        <v>33</v>
      </c>
      <c r="V967" t="s">
        <v>6795</v>
      </c>
    </row>
    <row r="968" spans="1:22" x14ac:dyDescent="0.3">
      <c r="A968" t="str">
        <f t="shared" si="38"/>
        <v/>
      </c>
      <c r="B968" t="s">
        <v>66</v>
      </c>
      <c r="C968" t="s">
        <v>6877</v>
      </c>
      <c r="D968" t="s">
        <v>6881</v>
      </c>
      <c r="E968">
        <v>7242</v>
      </c>
      <c r="F968" t="s">
        <v>6876</v>
      </c>
      <c r="G968">
        <v>2019</v>
      </c>
      <c r="H968" t="s">
        <v>5669</v>
      </c>
      <c r="I968" t="s">
        <v>6878</v>
      </c>
      <c r="L968">
        <v>33</v>
      </c>
      <c r="M968">
        <v>41</v>
      </c>
      <c r="O968" t="s">
        <v>6879</v>
      </c>
      <c r="P968" t="s">
        <v>6880</v>
      </c>
      <c r="Q968" t="s">
        <v>6882</v>
      </c>
      <c r="R968" t="s">
        <v>31</v>
      </c>
      <c r="S968" t="s">
        <v>32</v>
      </c>
      <c r="U968" t="s">
        <v>33</v>
      </c>
      <c r="V968" t="s">
        <v>6883</v>
      </c>
    </row>
    <row r="969" spans="1:22" x14ac:dyDescent="0.3">
      <c r="A969" t="str">
        <f t="shared" si="38"/>
        <v/>
      </c>
      <c r="B969" t="s">
        <v>66</v>
      </c>
      <c r="C969" t="s">
        <v>7099</v>
      </c>
      <c r="D969" t="s">
        <v>7103</v>
      </c>
      <c r="E969">
        <v>7172</v>
      </c>
      <c r="F969" t="s">
        <v>7098</v>
      </c>
      <c r="G969">
        <v>2019</v>
      </c>
      <c r="H969" t="s">
        <v>5669</v>
      </c>
      <c r="I969" t="s">
        <v>7100</v>
      </c>
      <c r="L969">
        <v>70</v>
      </c>
      <c r="M969">
        <v>77</v>
      </c>
      <c r="O969" t="s">
        <v>7101</v>
      </c>
      <c r="P969" t="s">
        <v>7102</v>
      </c>
      <c r="R969" t="s">
        <v>31</v>
      </c>
      <c r="S969" t="s">
        <v>32</v>
      </c>
      <c r="U969" t="s">
        <v>33</v>
      </c>
      <c r="V969" t="s">
        <v>7104</v>
      </c>
    </row>
    <row r="970" spans="1:22" x14ac:dyDescent="0.3">
      <c r="A970" t="str">
        <f t="shared" si="38"/>
        <v/>
      </c>
      <c r="B970" t="s">
        <v>66</v>
      </c>
      <c r="C970" t="s">
        <v>7106</v>
      </c>
      <c r="D970" t="s">
        <v>7109</v>
      </c>
      <c r="E970">
        <v>7191</v>
      </c>
      <c r="F970" t="s">
        <v>7105</v>
      </c>
      <c r="G970">
        <v>2019</v>
      </c>
      <c r="H970" t="s">
        <v>5669</v>
      </c>
      <c r="I970" t="s">
        <v>6482</v>
      </c>
      <c r="L970">
        <v>3</v>
      </c>
      <c r="M970">
        <v>17</v>
      </c>
      <c r="O970" t="s">
        <v>7107</v>
      </c>
      <c r="P970" t="s">
        <v>7108</v>
      </c>
      <c r="Q970" t="s">
        <v>7110</v>
      </c>
      <c r="R970" t="s">
        <v>31</v>
      </c>
      <c r="S970" t="s">
        <v>32</v>
      </c>
      <c r="U970" t="s">
        <v>33</v>
      </c>
      <c r="V970" t="s">
        <v>7111</v>
      </c>
    </row>
    <row r="971" spans="1:22" x14ac:dyDescent="0.3">
      <c r="A971" t="str">
        <f t="shared" si="38"/>
        <v/>
      </c>
      <c r="B971" t="s">
        <v>66</v>
      </c>
      <c r="C971" t="s">
        <v>7235</v>
      </c>
      <c r="D971" t="s">
        <v>7238</v>
      </c>
      <c r="E971">
        <v>7158</v>
      </c>
      <c r="F971" t="s">
        <v>7234</v>
      </c>
      <c r="G971">
        <v>2019</v>
      </c>
      <c r="H971" t="s">
        <v>5669</v>
      </c>
      <c r="I971" t="s">
        <v>7236</v>
      </c>
      <c r="L971">
        <v>46</v>
      </c>
      <c r="M971">
        <v>60</v>
      </c>
      <c r="O971" t="s">
        <v>7237</v>
      </c>
      <c r="P971" t="s">
        <v>3169</v>
      </c>
      <c r="Q971" t="s">
        <v>7239</v>
      </c>
      <c r="R971" t="s">
        <v>31</v>
      </c>
      <c r="S971" t="s">
        <v>32</v>
      </c>
      <c r="U971" t="s">
        <v>33</v>
      </c>
      <c r="V971" t="s">
        <v>7240</v>
      </c>
    </row>
    <row r="972" spans="1:22" x14ac:dyDescent="0.3">
      <c r="A972" t="str">
        <f t="shared" si="38"/>
        <v/>
      </c>
      <c r="B972" t="str">
        <f t="shared" ref="B972:B1035" si="39">IF(A972&lt;&gt;"","v","")</f>
        <v/>
      </c>
    </row>
    <row r="973" spans="1:22" x14ac:dyDescent="0.3">
      <c r="A973" t="str">
        <f t="shared" si="38"/>
        <v/>
      </c>
      <c r="B973" t="str">
        <f t="shared" si="39"/>
        <v/>
      </c>
    </row>
    <row r="974" spans="1:22" x14ac:dyDescent="0.3">
      <c r="A974" t="str">
        <f t="shared" si="38"/>
        <v/>
      </c>
      <c r="B974" t="str">
        <f t="shared" si="39"/>
        <v/>
      </c>
    </row>
    <row r="975" spans="1:22" x14ac:dyDescent="0.3">
      <c r="A975" t="str">
        <f t="shared" si="38"/>
        <v/>
      </c>
      <c r="B975" t="str">
        <f t="shared" si="39"/>
        <v/>
      </c>
    </row>
    <row r="976" spans="1:22" x14ac:dyDescent="0.3">
      <c r="A976" t="str">
        <f t="shared" si="38"/>
        <v/>
      </c>
      <c r="B976" t="str">
        <f t="shared" si="39"/>
        <v/>
      </c>
    </row>
    <row r="977" spans="1:11" x14ac:dyDescent="0.3">
      <c r="A977" t="str">
        <f t="shared" si="38"/>
        <v/>
      </c>
      <c r="B977" t="str">
        <f t="shared" si="39"/>
        <v/>
      </c>
    </row>
    <row r="978" spans="1:11" x14ac:dyDescent="0.3">
      <c r="A978" t="str">
        <f t="shared" si="38"/>
        <v/>
      </c>
      <c r="B978" t="str">
        <f t="shared" si="39"/>
        <v/>
      </c>
      <c r="K978" s="2"/>
    </row>
    <row r="979" spans="1:11" x14ac:dyDescent="0.3">
      <c r="A979" t="str">
        <f t="shared" si="38"/>
        <v/>
      </c>
      <c r="B979" t="str">
        <f t="shared" si="39"/>
        <v/>
      </c>
    </row>
    <row r="980" spans="1:11" x14ac:dyDescent="0.3">
      <c r="A980" t="str">
        <f t="shared" si="38"/>
        <v/>
      </c>
      <c r="B980" t="str">
        <f t="shared" si="39"/>
        <v/>
      </c>
      <c r="K980" s="2"/>
    </row>
    <row r="981" spans="1:11" x14ac:dyDescent="0.3">
      <c r="A981" t="str">
        <f t="shared" si="38"/>
        <v/>
      </c>
      <c r="B981" t="str">
        <f t="shared" si="39"/>
        <v/>
      </c>
      <c r="K981" s="2"/>
    </row>
    <row r="982" spans="1:11" x14ac:dyDescent="0.3">
      <c r="A982" t="str">
        <f t="shared" si="38"/>
        <v/>
      </c>
      <c r="B982" t="str">
        <f t="shared" si="39"/>
        <v/>
      </c>
      <c r="K982" s="2"/>
    </row>
    <row r="983" spans="1:11" x14ac:dyDescent="0.3">
      <c r="A983" t="str">
        <f t="shared" si="38"/>
        <v/>
      </c>
      <c r="B983" t="str">
        <f t="shared" si="39"/>
        <v/>
      </c>
      <c r="K983" s="2"/>
    </row>
    <row r="984" spans="1:11" x14ac:dyDescent="0.3">
      <c r="A984" t="str">
        <f t="shared" si="38"/>
        <v/>
      </c>
      <c r="B984" t="str">
        <f t="shared" si="39"/>
        <v/>
      </c>
    </row>
    <row r="985" spans="1:11" x14ac:dyDescent="0.3">
      <c r="A985" t="str">
        <f t="shared" si="38"/>
        <v/>
      </c>
      <c r="B985" t="str">
        <f t="shared" si="39"/>
        <v/>
      </c>
      <c r="K985" s="2"/>
    </row>
    <row r="986" spans="1:11" x14ac:dyDescent="0.3">
      <c r="A986" t="str">
        <f t="shared" si="38"/>
        <v/>
      </c>
      <c r="B986" t="str">
        <f t="shared" si="39"/>
        <v/>
      </c>
    </row>
    <row r="987" spans="1:11" x14ac:dyDescent="0.3">
      <c r="A987" t="str">
        <f t="shared" si="38"/>
        <v/>
      </c>
      <c r="B987" t="str">
        <f t="shared" si="39"/>
        <v/>
      </c>
    </row>
    <row r="988" spans="1:11" x14ac:dyDescent="0.3">
      <c r="A988" t="str">
        <f t="shared" si="38"/>
        <v/>
      </c>
      <c r="B988" t="str">
        <f t="shared" si="39"/>
        <v/>
      </c>
    </row>
    <row r="989" spans="1:11" x14ac:dyDescent="0.3">
      <c r="A989" t="str">
        <f t="shared" si="38"/>
        <v/>
      </c>
      <c r="B989" t="str">
        <f t="shared" si="39"/>
        <v/>
      </c>
    </row>
    <row r="990" spans="1:11" x14ac:dyDescent="0.3">
      <c r="A990" t="str">
        <f t="shared" si="38"/>
        <v/>
      </c>
      <c r="B990" t="str">
        <f t="shared" si="39"/>
        <v/>
      </c>
      <c r="K990" s="2"/>
    </row>
    <row r="991" spans="1:11" x14ac:dyDescent="0.3">
      <c r="A991" t="str">
        <f t="shared" si="38"/>
        <v/>
      </c>
      <c r="B991" t="str">
        <f t="shared" si="39"/>
        <v/>
      </c>
      <c r="K991" s="2"/>
    </row>
    <row r="992" spans="1:11" x14ac:dyDescent="0.3">
      <c r="A992" t="str">
        <f t="shared" si="38"/>
        <v/>
      </c>
      <c r="B992" t="str">
        <f t="shared" si="39"/>
        <v/>
      </c>
    </row>
    <row r="993" spans="1:11" x14ac:dyDescent="0.3">
      <c r="A993" t="str">
        <f t="shared" si="38"/>
        <v/>
      </c>
      <c r="B993" t="str">
        <f t="shared" si="39"/>
        <v/>
      </c>
    </row>
    <row r="994" spans="1:11" x14ac:dyDescent="0.3">
      <c r="A994" t="str">
        <f t="shared" si="38"/>
        <v/>
      </c>
      <c r="B994" t="str">
        <f t="shared" si="39"/>
        <v/>
      </c>
    </row>
    <row r="995" spans="1:11" x14ac:dyDescent="0.3">
      <c r="A995" t="str">
        <f t="shared" si="38"/>
        <v/>
      </c>
      <c r="B995" t="str">
        <f t="shared" si="39"/>
        <v/>
      </c>
    </row>
    <row r="996" spans="1:11" x14ac:dyDescent="0.3">
      <c r="A996" t="str">
        <f t="shared" si="38"/>
        <v/>
      </c>
      <c r="B996" t="str">
        <f t="shared" si="39"/>
        <v/>
      </c>
    </row>
    <row r="997" spans="1:11" x14ac:dyDescent="0.3">
      <c r="A997" t="str">
        <f t="shared" si="38"/>
        <v/>
      </c>
      <c r="B997" t="str">
        <f t="shared" si="39"/>
        <v/>
      </c>
    </row>
    <row r="998" spans="1:11" x14ac:dyDescent="0.3">
      <c r="A998" t="str">
        <f t="shared" si="38"/>
        <v/>
      </c>
      <c r="B998" t="str">
        <f t="shared" si="39"/>
        <v/>
      </c>
      <c r="K998" s="2"/>
    </row>
    <row r="999" spans="1:11" x14ac:dyDescent="0.3">
      <c r="A999" t="str">
        <f t="shared" si="38"/>
        <v/>
      </c>
      <c r="B999" t="str">
        <f t="shared" si="39"/>
        <v/>
      </c>
      <c r="K999" s="2"/>
    </row>
    <row r="1000" spans="1:11" x14ac:dyDescent="0.3">
      <c r="A1000" t="str">
        <f t="shared" si="38"/>
        <v/>
      </c>
      <c r="B1000" t="str">
        <f t="shared" si="39"/>
        <v/>
      </c>
    </row>
    <row r="1001" spans="1:11" x14ac:dyDescent="0.3">
      <c r="A1001" t="str">
        <f t="shared" si="38"/>
        <v/>
      </c>
      <c r="B1001" t="str">
        <f t="shared" si="39"/>
        <v/>
      </c>
      <c r="K1001" s="2"/>
    </row>
    <row r="1002" spans="1:11" x14ac:dyDescent="0.3">
      <c r="A1002" t="str">
        <f t="shared" si="38"/>
        <v/>
      </c>
      <c r="B1002" t="str">
        <f t="shared" si="39"/>
        <v/>
      </c>
    </row>
    <row r="1003" spans="1:11" x14ac:dyDescent="0.3">
      <c r="A1003" t="str">
        <f t="shared" si="38"/>
        <v/>
      </c>
      <c r="B1003" t="str">
        <f t="shared" si="39"/>
        <v/>
      </c>
      <c r="K1003" s="2"/>
    </row>
    <row r="1004" spans="1:11" x14ac:dyDescent="0.3">
      <c r="A1004" t="str">
        <f t="shared" si="38"/>
        <v/>
      </c>
      <c r="B1004" t="str">
        <f t="shared" si="39"/>
        <v/>
      </c>
    </row>
    <row r="1005" spans="1:11" x14ac:dyDescent="0.3">
      <c r="A1005" t="str">
        <f t="shared" si="38"/>
        <v/>
      </c>
      <c r="B1005" t="str">
        <f t="shared" si="39"/>
        <v/>
      </c>
    </row>
    <row r="1006" spans="1:11" x14ac:dyDescent="0.3">
      <c r="A1006" t="str">
        <f t="shared" si="38"/>
        <v/>
      </c>
      <c r="B1006" t="str">
        <f t="shared" si="39"/>
        <v/>
      </c>
      <c r="K1006" s="2"/>
    </row>
    <row r="1007" spans="1:11" x14ac:dyDescent="0.3">
      <c r="A1007" t="str">
        <f t="shared" si="38"/>
        <v/>
      </c>
      <c r="B1007" t="str">
        <f t="shared" si="39"/>
        <v/>
      </c>
      <c r="K1007" s="2"/>
    </row>
    <row r="1008" spans="1:11" x14ac:dyDescent="0.3">
      <c r="A1008" t="str">
        <f t="shared" si="38"/>
        <v/>
      </c>
      <c r="B1008" t="str">
        <f t="shared" si="39"/>
        <v/>
      </c>
    </row>
    <row r="1009" spans="1:11" x14ac:dyDescent="0.3">
      <c r="A1009" t="str">
        <f t="shared" si="38"/>
        <v/>
      </c>
      <c r="B1009" t="str">
        <f t="shared" si="39"/>
        <v/>
      </c>
    </row>
    <row r="1010" spans="1:11" x14ac:dyDescent="0.3">
      <c r="A1010" t="str">
        <f t="shared" si="38"/>
        <v/>
      </c>
      <c r="B1010" t="str">
        <f t="shared" si="39"/>
        <v/>
      </c>
    </row>
    <row r="1011" spans="1:11" x14ac:dyDescent="0.3">
      <c r="A1011" t="str">
        <f t="shared" si="38"/>
        <v/>
      </c>
      <c r="B1011" t="str">
        <f t="shared" si="39"/>
        <v/>
      </c>
    </row>
    <row r="1012" spans="1:11" x14ac:dyDescent="0.3">
      <c r="A1012" t="str">
        <f t="shared" si="38"/>
        <v/>
      </c>
      <c r="B1012" t="str">
        <f t="shared" si="39"/>
        <v/>
      </c>
    </row>
    <row r="1013" spans="1:11" x14ac:dyDescent="0.3">
      <c r="A1013" t="str">
        <f t="shared" si="38"/>
        <v/>
      </c>
      <c r="B1013" t="str">
        <f t="shared" si="39"/>
        <v/>
      </c>
    </row>
    <row r="1014" spans="1:11" x14ac:dyDescent="0.3">
      <c r="A1014" t="str">
        <f t="shared" si="38"/>
        <v/>
      </c>
      <c r="B1014" t="str">
        <f t="shared" si="39"/>
        <v/>
      </c>
      <c r="K1014" s="2"/>
    </row>
    <row r="1015" spans="1:11" x14ac:dyDescent="0.3">
      <c r="A1015" t="str">
        <f t="shared" si="38"/>
        <v/>
      </c>
      <c r="B1015" t="str">
        <f t="shared" si="39"/>
        <v/>
      </c>
    </row>
    <row r="1016" spans="1:11" x14ac:dyDescent="0.3">
      <c r="A1016" t="str">
        <f t="shared" si="38"/>
        <v/>
      </c>
      <c r="B1016" t="str">
        <f t="shared" si="39"/>
        <v/>
      </c>
      <c r="J1016" s="1"/>
    </row>
    <row r="1017" spans="1:11" x14ac:dyDescent="0.3">
      <c r="A1017" t="str">
        <f t="shared" si="38"/>
        <v/>
      </c>
      <c r="B1017" t="str">
        <f t="shared" si="39"/>
        <v/>
      </c>
    </row>
    <row r="1018" spans="1:11" x14ac:dyDescent="0.3">
      <c r="A1018" t="str">
        <f t="shared" ref="A1018:A1081" si="40">IF(IFERROR(SEARCH("fuzzy",D1018),"")="","","topic: technical")</f>
        <v/>
      </c>
      <c r="B1018" t="str">
        <f t="shared" si="39"/>
        <v/>
      </c>
    </row>
    <row r="1019" spans="1:11" x14ac:dyDescent="0.3">
      <c r="A1019" t="str">
        <f t="shared" si="40"/>
        <v/>
      </c>
      <c r="B1019" t="str">
        <f t="shared" si="39"/>
        <v/>
      </c>
      <c r="K1019" s="2"/>
    </row>
    <row r="1020" spans="1:11" x14ac:dyDescent="0.3">
      <c r="A1020" t="str">
        <f t="shared" si="40"/>
        <v/>
      </c>
      <c r="B1020" t="str">
        <f t="shared" si="39"/>
        <v/>
      </c>
    </row>
    <row r="1021" spans="1:11" x14ac:dyDescent="0.3">
      <c r="A1021" t="str">
        <f t="shared" si="40"/>
        <v/>
      </c>
      <c r="B1021" t="str">
        <f t="shared" si="39"/>
        <v/>
      </c>
      <c r="K1021" s="2"/>
    </row>
    <row r="1022" spans="1:11" x14ac:dyDescent="0.3">
      <c r="A1022" t="str">
        <f t="shared" si="40"/>
        <v/>
      </c>
      <c r="B1022" t="str">
        <f t="shared" si="39"/>
        <v/>
      </c>
    </row>
    <row r="1023" spans="1:11" x14ac:dyDescent="0.3">
      <c r="A1023" t="str">
        <f t="shared" si="40"/>
        <v/>
      </c>
      <c r="B1023" t="str">
        <f t="shared" si="39"/>
        <v/>
      </c>
      <c r="K1023" s="2"/>
    </row>
    <row r="1024" spans="1:11" x14ac:dyDescent="0.3">
      <c r="A1024" t="str">
        <f t="shared" si="40"/>
        <v/>
      </c>
      <c r="B1024" t="str">
        <f t="shared" si="39"/>
        <v/>
      </c>
    </row>
    <row r="1025" spans="1:11" x14ac:dyDescent="0.3">
      <c r="A1025" t="str">
        <f t="shared" si="40"/>
        <v/>
      </c>
      <c r="B1025" t="str">
        <f t="shared" si="39"/>
        <v/>
      </c>
    </row>
    <row r="1026" spans="1:11" x14ac:dyDescent="0.3">
      <c r="A1026" t="str">
        <f t="shared" si="40"/>
        <v/>
      </c>
      <c r="B1026" t="str">
        <f t="shared" si="39"/>
        <v/>
      </c>
      <c r="K1026" s="2"/>
    </row>
    <row r="1027" spans="1:11" x14ac:dyDescent="0.3">
      <c r="A1027" t="str">
        <f t="shared" si="40"/>
        <v/>
      </c>
      <c r="B1027" t="str">
        <f t="shared" si="39"/>
        <v/>
      </c>
      <c r="J1027" s="1"/>
    </row>
    <row r="1028" spans="1:11" x14ac:dyDescent="0.3">
      <c r="A1028" t="str">
        <f t="shared" si="40"/>
        <v/>
      </c>
      <c r="B1028" t="str">
        <f t="shared" si="39"/>
        <v/>
      </c>
    </row>
    <row r="1029" spans="1:11" x14ac:dyDescent="0.3">
      <c r="A1029" t="str">
        <f t="shared" si="40"/>
        <v/>
      </c>
      <c r="B1029" t="str">
        <f t="shared" si="39"/>
        <v/>
      </c>
    </row>
    <row r="1030" spans="1:11" x14ac:dyDescent="0.3">
      <c r="A1030" t="str">
        <f t="shared" si="40"/>
        <v/>
      </c>
      <c r="B1030" t="str">
        <f t="shared" si="39"/>
        <v/>
      </c>
      <c r="K1030" s="2"/>
    </row>
    <row r="1031" spans="1:11" x14ac:dyDescent="0.3">
      <c r="A1031" t="str">
        <f t="shared" si="40"/>
        <v/>
      </c>
      <c r="B1031" t="str">
        <f t="shared" si="39"/>
        <v/>
      </c>
    </row>
    <row r="1032" spans="1:11" x14ac:dyDescent="0.3">
      <c r="A1032" t="str">
        <f t="shared" si="40"/>
        <v/>
      </c>
      <c r="B1032" t="str">
        <f t="shared" si="39"/>
        <v/>
      </c>
    </row>
    <row r="1033" spans="1:11" x14ac:dyDescent="0.3">
      <c r="A1033" t="str">
        <f t="shared" si="40"/>
        <v/>
      </c>
      <c r="B1033" t="str">
        <f t="shared" si="39"/>
        <v/>
      </c>
    </row>
    <row r="1034" spans="1:11" x14ac:dyDescent="0.3">
      <c r="A1034" t="str">
        <f t="shared" si="40"/>
        <v/>
      </c>
      <c r="B1034" t="str">
        <f t="shared" si="39"/>
        <v/>
      </c>
      <c r="K1034" s="2"/>
    </row>
    <row r="1035" spans="1:11" x14ac:dyDescent="0.3">
      <c r="A1035" t="str">
        <f t="shared" si="40"/>
        <v/>
      </c>
      <c r="B1035" t="str">
        <f t="shared" si="39"/>
        <v/>
      </c>
    </row>
    <row r="1036" spans="1:11" x14ac:dyDescent="0.3">
      <c r="A1036" t="str">
        <f t="shared" si="40"/>
        <v/>
      </c>
      <c r="B1036" t="str">
        <f t="shared" ref="B1036:B1099" si="41">IF(A1036&lt;&gt;"","v","")</f>
        <v/>
      </c>
    </row>
    <row r="1037" spans="1:11" x14ac:dyDescent="0.3">
      <c r="A1037" t="str">
        <f t="shared" si="40"/>
        <v/>
      </c>
      <c r="B1037" t="str">
        <f t="shared" si="41"/>
        <v/>
      </c>
      <c r="K1037" s="2"/>
    </row>
    <row r="1038" spans="1:11" x14ac:dyDescent="0.3">
      <c r="A1038" t="str">
        <f t="shared" si="40"/>
        <v/>
      </c>
      <c r="B1038" t="str">
        <f t="shared" si="41"/>
        <v/>
      </c>
      <c r="K1038" s="2"/>
    </row>
    <row r="1039" spans="1:11" x14ac:dyDescent="0.3">
      <c r="A1039" t="str">
        <f t="shared" si="40"/>
        <v/>
      </c>
      <c r="B1039" t="str">
        <f t="shared" si="41"/>
        <v/>
      </c>
    </row>
    <row r="1040" spans="1:11" x14ac:dyDescent="0.3">
      <c r="A1040" t="str">
        <f t="shared" si="40"/>
        <v/>
      </c>
      <c r="B1040" t="str">
        <f t="shared" si="41"/>
        <v/>
      </c>
    </row>
    <row r="1041" spans="1:11" x14ac:dyDescent="0.3">
      <c r="A1041" t="str">
        <f t="shared" si="40"/>
        <v/>
      </c>
      <c r="B1041" t="str">
        <f t="shared" si="41"/>
        <v/>
      </c>
      <c r="K1041" s="2"/>
    </row>
    <row r="1042" spans="1:11" x14ac:dyDescent="0.3">
      <c r="A1042" t="str">
        <f t="shared" si="40"/>
        <v/>
      </c>
      <c r="B1042" t="str">
        <f t="shared" si="41"/>
        <v/>
      </c>
      <c r="K1042" s="2"/>
    </row>
    <row r="1043" spans="1:11" x14ac:dyDescent="0.3">
      <c r="A1043" t="str">
        <f t="shared" si="40"/>
        <v/>
      </c>
      <c r="B1043" t="str">
        <f t="shared" si="41"/>
        <v/>
      </c>
      <c r="K1043" s="2"/>
    </row>
    <row r="1044" spans="1:11" x14ac:dyDescent="0.3">
      <c r="A1044" t="str">
        <f t="shared" si="40"/>
        <v/>
      </c>
      <c r="B1044" t="str">
        <f t="shared" si="41"/>
        <v/>
      </c>
    </row>
    <row r="1045" spans="1:11" x14ac:dyDescent="0.3">
      <c r="A1045" t="str">
        <f t="shared" si="40"/>
        <v/>
      </c>
      <c r="B1045" t="str">
        <f t="shared" si="41"/>
        <v/>
      </c>
    </row>
    <row r="1046" spans="1:11" x14ac:dyDescent="0.3">
      <c r="A1046" t="str">
        <f t="shared" si="40"/>
        <v/>
      </c>
      <c r="B1046" t="str">
        <f t="shared" si="41"/>
        <v/>
      </c>
    </row>
    <row r="1047" spans="1:11" x14ac:dyDescent="0.3">
      <c r="A1047" t="str">
        <f t="shared" si="40"/>
        <v/>
      </c>
      <c r="B1047" t="str">
        <f t="shared" si="41"/>
        <v/>
      </c>
      <c r="K1047" s="2"/>
    </row>
    <row r="1048" spans="1:11" x14ac:dyDescent="0.3">
      <c r="A1048" t="str">
        <f t="shared" si="40"/>
        <v/>
      </c>
      <c r="B1048" t="str">
        <f t="shared" si="41"/>
        <v/>
      </c>
      <c r="K1048" s="2"/>
    </row>
    <row r="1049" spans="1:11" x14ac:dyDescent="0.3">
      <c r="A1049" t="str">
        <f t="shared" si="40"/>
        <v/>
      </c>
      <c r="B1049" t="str">
        <f t="shared" si="41"/>
        <v/>
      </c>
      <c r="K1049" s="2"/>
    </row>
    <row r="1050" spans="1:11" x14ac:dyDescent="0.3">
      <c r="A1050" t="str">
        <f t="shared" si="40"/>
        <v/>
      </c>
      <c r="B1050" t="str">
        <f t="shared" si="41"/>
        <v/>
      </c>
    </row>
    <row r="1051" spans="1:11" x14ac:dyDescent="0.3">
      <c r="A1051" t="str">
        <f t="shared" si="40"/>
        <v/>
      </c>
      <c r="B1051" t="str">
        <f t="shared" si="41"/>
        <v/>
      </c>
      <c r="K1051" s="2"/>
    </row>
    <row r="1052" spans="1:11" x14ac:dyDescent="0.3">
      <c r="A1052" t="str">
        <f t="shared" si="40"/>
        <v/>
      </c>
      <c r="B1052" t="str">
        <f t="shared" si="41"/>
        <v/>
      </c>
    </row>
    <row r="1053" spans="1:11" x14ac:dyDescent="0.3">
      <c r="A1053" t="str">
        <f t="shared" si="40"/>
        <v/>
      </c>
      <c r="B1053" t="str">
        <f t="shared" si="41"/>
        <v/>
      </c>
      <c r="K1053" s="2"/>
    </row>
    <row r="1054" spans="1:11" x14ac:dyDescent="0.3">
      <c r="A1054" t="str">
        <f t="shared" si="40"/>
        <v/>
      </c>
      <c r="B1054" t="str">
        <f t="shared" si="41"/>
        <v/>
      </c>
    </row>
    <row r="1055" spans="1:11" x14ac:dyDescent="0.3">
      <c r="A1055" t="str">
        <f t="shared" si="40"/>
        <v/>
      </c>
      <c r="B1055" t="str">
        <f t="shared" si="41"/>
        <v/>
      </c>
    </row>
    <row r="1056" spans="1:11" x14ac:dyDescent="0.3">
      <c r="A1056" t="str">
        <f t="shared" si="40"/>
        <v/>
      </c>
      <c r="B1056" t="str">
        <f t="shared" si="41"/>
        <v/>
      </c>
    </row>
    <row r="1057" spans="1:11" x14ac:dyDescent="0.3">
      <c r="A1057" t="str">
        <f t="shared" si="40"/>
        <v/>
      </c>
      <c r="B1057" t="str">
        <f t="shared" si="41"/>
        <v/>
      </c>
      <c r="K1057" s="2"/>
    </row>
    <row r="1058" spans="1:11" x14ac:dyDescent="0.3">
      <c r="A1058" t="str">
        <f t="shared" si="40"/>
        <v/>
      </c>
      <c r="B1058" t="str">
        <f t="shared" si="41"/>
        <v/>
      </c>
    </row>
    <row r="1059" spans="1:11" x14ac:dyDescent="0.3">
      <c r="A1059" t="str">
        <f t="shared" si="40"/>
        <v/>
      </c>
      <c r="B1059" t="str">
        <f t="shared" si="41"/>
        <v/>
      </c>
    </row>
    <row r="1060" spans="1:11" x14ac:dyDescent="0.3">
      <c r="A1060" t="str">
        <f t="shared" si="40"/>
        <v/>
      </c>
      <c r="B1060" t="str">
        <f t="shared" si="41"/>
        <v/>
      </c>
    </row>
    <row r="1061" spans="1:11" x14ac:dyDescent="0.3">
      <c r="A1061" t="str">
        <f t="shared" si="40"/>
        <v/>
      </c>
      <c r="B1061" t="str">
        <f t="shared" si="41"/>
        <v/>
      </c>
    </row>
    <row r="1062" spans="1:11" x14ac:dyDescent="0.3">
      <c r="A1062" t="str">
        <f t="shared" si="40"/>
        <v/>
      </c>
      <c r="B1062" t="str">
        <f t="shared" si="41"/>
        <v/>
      </c>
    </row>
    <row r="1063" spans="1:11" x14ac:dyDescent="0.3">
      <c r="A1063" t="str">
        <f t="shared" si="40"/>
        <v/>
      </c>
      <c r="B1063" t="str">
        <f t="shared" si="41"/>
        <v/>
      </c>
    </row>
    <row r="1064" spans="1:11" x14ac:dyDescent="0.3">
      <c r="A1064" t="str">
        <f t="shared" si="40"/>
        <v/>
      </c>
      <c r="B1064" t="str">
        <f t="shared" si="41"/>
        <v/>
      </c>
    </row>
    <row r="1065" spans="1:11" x14ac:dyDescent="0.3">
      <c r="A1065" t="str">
        <f t="shared" si="40"/>
        <v/>
      </c>
      <c r="B1065" t="str">
        <f t="shared" si="41"/>
        <v/>
      </c>
    </row>
    <row r="1066" spans="1:11" x14ac:dyDescent="0.3">
      <c r="A1066" t="str">
        <f t="shared" si="40"/>
        <v/>
      </c>
      <c r="B1066" t="str">
        <f t="shared" si="41"/>
        <v/>
      </c>
    </row>
    <row r="1067" spans="1:11" x14ac:dyDescent="0.3">
      <c r="A1067" t="str">
        <f t="shared" si="40"/>
        <v/>
      </c>
      <c r="B1067" t="str">
        <f t="shared" si="41"/>
        <v/>
      </c>
    </row>
    <row r="1068" spans="1:11" x14ac:dyDescent="0.3">
      <c r="A1068" t="str">
        <f t="shared" si="40"/>
        <v/>
      </c>
      <c r="B1068" t="str">
        <f t="shared" si="41"/>
        <v/>
      </c>
    </row>
    <row r="1069" spans="1:11" x14ac:dyDescent="0.3">
      <c r="A1069" t="str">
        <f t="shared" si="40"/>
        <v/>
      </c>
      <c r="B1069" t="str">
        <f t="shared" si="41"/>
        <v/>
      </c>
    </row>
    <row r="1070" spans="1:11" x14ac:dyDescent="0.3">
      <c r="A1070" t="str">
        <f t="shared" si="40"/>
        <v/>
      </c>
      <c r="B1070" t="str">
        <f t="shared" si="41"/>
        <v/>
      </c>
    </row>
    <row r="1071" spans="1:11" x14ac:dyDescent="0.3">
      <c r="A1071" t="str">
        <f t="shared" si="40"/>
        <v/>
      </c>
      <c r="B1071" t="str">
        <f t="shared" si="41"/>
        <v/>
      </c>
    </row>
    <row r="1072" spans="1:11" x14ac:dyDescent="0.3">
      <c r="A1072" t="str">
        <f t="shared" si="40"/>
        <v/>
      </c>
      <c r="B1072" t="str">
        <f t="shared" si="41"/>
        <v/>
      </c>
      <c r="K1072" s="2"/>
    </row>
    <row r="1073" spans="1:11" x14ac:dyDescent="0.3">
      <c r="A1073" t="str">
        <f t="shared" si="40"/>
        <v/>
      </c>
      <c r="B1073" t="str">
        <f t="shared" si="41"/>
        <v/>
      </c>
    </row>
    <row r="1074" spans="1:11" x14ac:dyDescent="0.3">
      <c r="A1074" t="str">
        <f t="shared" si="40"/>
        <v/>
      </c>
      <c r="B1074" t="str">
        <f t="shared" si="41"/>
        <v/>
      </c>
    </row>
    <row r="1075" spans="1:11" x14ac:dyDescent="0.3">
      <c r="A1075" t="str">
        <f t="shared" si="40"/>
        <v/>
      </c>
      <c r="B1075" t="str">
        <f t="shared" si="41"/>
        <v/>
      </c>
    </row>
    <row r="1076" spans="1:11" x14ac:dyDescent="0.3">
      <c r="A1076" t="str">
        <f t="shared" si="40"/>
        <v/>
      </c>
      <c r="B1076" t="str">
        <f t="shared" si="41"/>
        <v/>
      </c>
      <c r="K1076" s="2"/>
    </row>
    <row r="1077" spans="1:11" x14ac:dyDescent="0.3">
      <c r="A1077" t="str">
        <f t="shared" si="40"/>
        <v/>
      </c>
      <c r="B1077" t="str">
        <f t="shared" si="41"/>
        <v/>
      </c>
    </row>
    <row r="1078" spans="1:11" x14ac:dyDescent="0.3">
      <c r="A1078" t="str">
        <f t="shared" si="40"/>
        <v/>
      </c>
      <c r="B1078" t="str">
        <f t="shared" si="41"/>
        <v/>
      </c>
    </row>
    <row r="1079" spans="1:11" x14ac:dyDescent="0.3">
      <c r="A1079" t="str">
        <f t="shared" si="40"/>
        <v/>
      </c>
      <c r="B1079" t="str">
        <f t="shared" si="41"/>
        <v/>
      </c>
    </row>
    <row r="1080" spans="1:11" x14ac:dyDescent="0.3">
      <c r="A1080" t="str">
        <f t="shared" si="40"/>
        <v/>
      </c>
      <c r="B1080" t="str">
        <f t="shared" si="41"/>
        <v/>
      </c>
    </row>
    <row r="1081" spans="1:11" x14ac:dyDescent="0.3">
      <c r="A1081" t="str">
        <f t="shared" si="40"/>
        <v/>
      </c>
      <c r="B1081" t="str">
        <f t="shared" si="41"/>
        <v/>
      </c>
    </row>
    <row r="1082" spans="1:11" x14ac:dyDescent="0.3">
      <c r="A1082" t="str">
        <f t="shared" ref="A1082:A1145" si="42">IF(IFERROR(SEARCH("fuzzy",D1082),"")="","","topic: technical")</f>
        <v/>
      </c>
      <c r="B1082" t="str">
        <f t="shared" si="41"/>
        <v/>
      </c>
    </row>
    <row r="1083" spans="1:11" x14ac:dyDescent="0.3">
      <c r="A1083" t="str">
        <f t="shared" si="42"/>
        <v/>
      </c>
      <c r="B1083" t="str">
        <f t="shared" si="41"/>
        <v/>
      </c>
      <c r="J1083" s="1"/>
    </row>
    <row r="1084" spans="1:11" x14ac:dyDescent="0.3">
      <c r="A1084" t="str">
        <f t="shared" si="42"/>
        <v/>
      </c>
      <c r="B1084" t="str">
        <f t="shared" si="41"/>
        <v/>
      </c>
    </row>
    <row r="1085" spans="1:11" x14ac:dyDescent="0.3">
      <c r="A1085" t="str">
        <f t="shared" si="42"/>
        <v/>
      </c>
      <c r="B1085" t="str">
        <f t="shared" si="41"/>
        <v/>
      </c>
      <c r="K1085" s="2"/>
    </row>
    <row r="1086" spans="1:11" x14ac:dyDescent="0.3">
      <c r="A1086" t="str">
        <f t="shared" si="42"/>
        <v/>
      </c>
      <c r="B1086" t="str">
        <f t="shared" si="41"/>
        <v/>
      </c>
    </row>
    <row r="1087" spans="1:11" x14ac:dyDescent="0.3">
      <c r="A1087" t="str">
        <f t="shared" si="42"/>
        <v/>
      </c>
      <c r="B1087" t="str">
        <f t="shared" si="41"/>
        <v/>
      </c>
      <c r="K1087" s="2"/>
    </row>
    <row r="1088" spans="1:11" x14ac:dyDescent="0.3">
      <c r="A1088" t="str">
        <f t="shared" si="42"/>
        <v/>
      </c>
      <c r="B1088" t="str">
        <f t="shared" si="41"/>
        <v/>
      </c>
      <c r="K1088" s="2"/>
    </row>
    <row r="1089" spans="1:11" x14ac:dyDescent="0.3">
      <c r="A1089" t="str">
        <f t="shared" si="42"/>
        <v/>
      </c>
      <c r="B1089" t="str">
        <f t="shared" si="41"/>
        <v/>
      </c>
    </row>
    <row r="1090" spans="1:11" x14ac:dyDescent="0.3">
      <c r="A1090" t="str">
        <f t="shared" si="42"/>
        <v/>
      </c>
      <c r="B1090" t="str">
        <f t="shared" si="41"/>
        <v/>
      </c>
    </row>
    <row r="1091" spans="1:11" x14ac:dyDescent="0.3">
      <c r="A1091" t="str">
        <f t="shared" si="42"/>
        <v/>
      </c>
      <c r="B1091" t="str">
        <f t="shared" si="41"/>
        <v/>
      </c>
      <c r="J1091" s="1"/>
    </row>
    <row r="1092" spans="1:11" x14ac:dyDescent="0.3">
      <c r="A1092" t="str">
        <f t="shared" si="42"/>
        <v/>
      </c>
      <c r="B1092" t="str">
        <f t="shared" si="41"/>
        <v/>
      </c>
    </row>
    <row r="1093" spans="1:11" x14ac:dyDescent="0.3">
      <c r="A1093" t="str">
        <f t="shared" si="42"/>
        <v/>
      </c>
      <c r="B1093" t="str">
        <f t="shared" si="41"/>
        <v/>
      </c>
    </row>
    <row r="1094" spans="1:11" x14ac:dyDescent="0.3">
      <c r="A1094" t="str">
        <f t="shared" si="42"/>
        <v/>
      </c>
      <c r="B1094" t="str">
        <f t="shared" si="41"/>
        <v/>
      </c>
      <c r="J1094" s="1"/>
    </row>
    <row r="1095" spans="1:11" x14ac:dyDescent="0.3">
      <c r="A1095" t="str">
        <f t="shared" si="42"/>
        <v/>
      </c>
      <c r="B1095" t="str">
        <f t="shared" si="41"/>
        <v/>
      </c>
      <c r="K1095" s="2"/>
    </row>
    <row r="1096" spans="1:11" x14ac:dyDescent="0.3">
      <c r="A1096" t="str">
        <f t="shared" si="42"/>
        <v/>
      </c>
      <c r="B1096" t="str">
        <f t="shared" si="41"/>
        <v/>
      </c>
      <c r="K1096" s="2"/>
    </row>
    <row r="1097" spans="1:11" x14ac:dyDescent="0.3">
      <c r="A1097" t="str">
        <f t="shared" si="42"/>
        <v/>
      </c>
      <c r="B1097" t="str">
        <f t="shared" si="41"/>
        <v/>
      </c>
    </row>
    <row r="1098" spans="1:11" x14ac:dyDescent="0.3">
      <c r="A1098" t="str">
        <f t="shared" si="42"/>
        <v/>
      </c>
      <c r="B1098" t="str">
        <f t="shared" si="41"/>
        <v/>
      </c>
    </row>
    <row r="1099" spans="1:11" x14ac:dyDescent="0.3">
      <c r="A1099" t="str">
        <f t="shared" si="42"/>
        <v/>
      </c>
      <c r="B1099" t="str">
        <f t="shared" si="41"/>
        <v/>
      </c>
    </row>
    <row r="1100" spans="1:11" x14ac:dyDescent="0.3">
      <c r="A1100" t="str">
        <f t="shared" si="42"/>
        <v/>
      </c>
      <c r="B1100" t="str">
        <f t="shared" ref="B1100:B1163" si="43">IF(A1100&lt;&gt;"","v","")</f>
        <v/>
      </c>
    </row>
    <row r="1101" spans="1:11" x14ac:dyDescent="0.3">
      <c r="A1101" t="str">
        <f t="shared" si="42"/>
        <v/>
      </c>
      <c r="B1101" t="str">
        <f t="shared" si="43"/>
        <v/>
      </c>
      <c r="K1101" s="2"/>
    </row>
    <row r="1102" spans="1:11" x14ac:dyDescent="0.3">
      <c r="A1102" t="str">
        <f t="shared" si="42"/>
        <v/>
      </c>
      <c r="B1102" t="str">
        <f t="shared" si="43"/>
        <v/>
      </c>
    </row>
    <row r="1103" spans="1:11" x14ac:dyDescent="0.3">
      <c r="A1103" t="str">
        <f t="shared" si="42"/>
        <v/>
      </c>
      <c r="B1103" t="str">
        <f t="shared" si="43"/>
        <v/>
      </c>
    </row>
    <row r="1104" spans="1:11" x14ac:dyDescent="0.3">
      <c r="A1104" t="str">
        <f t="shared" si="42"/>
        <v/>
      </c>
      <c r="B1104" t="str">
        <f t="shared" si="43"/>
        <v/>
      </c>
    </row>
    <row r="1105" spans="1:11" x14ac:dyDescent="0.3">
      <c r="A1105" t="str">
        <f t="shared" si="42"/>
        <v/>
      </c>
      <c r="B1105" t="str">
        <f t="shared" si="43"/>
        <v/>
      </c>
    </row>
    <row r="1106" spans="1:11" x14ac:dyDescent="0.3">
      <c r="A1106" t="str">
        <f t="shared" si="42"/>
        <v/>
      </c>
      <c r="B1106" t="str">
        <f t="shared" si="43"/>
        <v/>
      </c>
    </row>
    <row r="1107" spans="1:11" x14ac:dyDescent="0.3">
      <c r="A1107" t="str">
        <f t="shared" si="42"/>
        <v/>
      </c>
      <c r="B1107" t="str">
        <f t="shared" si="43"/>
        <v/>
      </c>
      <c r="K1107" s="2"/>
    </row>
    <row r="1108" spans="1:11" x14ac:dyDescent="0.3">
      <c r="A1108" t="str">
        <f t="shared" si="42"/>
        <v/>
      </c>
      <c r="B1108" t="str">
        <f t="shared" si="43"/>
        <v/>
      </c>
    </row>
    <row r="1109" spans="1:11" x14ac:dyDescent="0.3">
      <c r="A1109" t="str">
        <f t="shared" si="42"/>
        <v/>
      </c>
      <c r="B1109" t="str">
        <f t="shared" si="43"/>
        <v/>
      </c>
    </row>
    <row r="1110" spans="1:11" x14ac:dyDescent="0.3">
      <c r="A1110" t="str">
        <f t="shared" si="42"/>
        <v/>
      </c>
      <c r="B1110" t="str">
        <f t="shared" si="43"/>
        <v/>
      </c>
    </row>
    <row r="1111" spans="1:11" x14ac:dyDescent="0.3">
      <c r="A1111" t="str">
        <f t="shared" si="42"/>
        <v/>
      </c>
      <c r="B1111" t="str">
        <f t="shared" si="43"/>
        <v/>
      </c>
    </row>
    <row r="1112" spans="1:11" x14ac:dyDescent="0.3">
      <c r="A1112" t="str">
        <f t="shared" si="42"/>
        <v/>
      </c>
      <c r="B1112" t="str">
        <f t="shared" si="43"/>
        <v/>
      </c>
    </row>
    <row r="1113" spans="1:11" x14ac:dyDescent="0.3">
      <c r="A1113" t="str">
        <f t="shared" si="42"/>
        <v/>
      </c>
      <c r="B1113" t="str">
        <f t="shared" si="43"/>
        <v/>
      </c>
    </row>
    <row r="1114" spans="1:11" x14ac:dyDescent="0.3">
      <c r="A1114" t="str">
        <f t="shared" si="42"/>
        <v/>
      </c>
      <c r="B1114" t="str">
        <f t="shared" si="43"/>
        <v/>
      </c>
    </row>
    <row r="1115" spans="1:11" x14ac:dyDescent="0.3">
      <c r="A1115" t="str">
        <f t="shared" si="42"/>
        <v/>
      </c>
      <c r="B1115" t="str">
        <f t="shared" si="43"/>
        <v/>
      </c>
    </row>
    <row r="1116" spans="1:11" x14ac:dyDescent="0.3">
      <c r="A1116" t="str">
        <f t="shared" si="42"/>
        <v/>
      </c>
      <c r="B1116" t="str">
        <f t="shared" si="43"/>
        <v/>
      </c>
      <c r="K1116" s="2"/>
    </row>
    <row r="1117" spans="1:11" x14ac:dyDescent="0.3">
      <c r="A1117" t="str">
        <f t="shared" si="42"/>
        <v/>
      </c>
      <c r="B1117" t="str">
        <f t="shared" si="43"/>
        <v/>
      </c>
    </row>
    <row r="1118" spans="1:11" x14ac:dyDescent="0.3">
      <c r="A1118" t="str">
        <f t="shared" si="42"/>
        <v/>
      </c>
      <c r="B1118" t="str">
        <f t="shared" si="43"/>
        <v/>
      </c>
    </row>
    <row r="1119" spans="1:11" x14ac:dyDescent="0.3">
      <c r="A1119" t="str">
        <f t="shared" si="42"/>
        <v/>
      </c>
      <c r="B1119" t="str">
        <f t="shared" si="43"/>
        <v/>
      </c>
    </row>
    <row r="1120" spans="1:11" x14ac:dyDescent="0.3">
      <c r="A1120" t="str">
        <f t="shared" si="42"/>
        <v/>
      </c>
      <c r="B1120" t="str">
        <f t="shared" si="43"/>
        <v/>
      </c>
      <c r="K1120" s="2"/>
    </row>
    <row r="1121" spans="1:11" x14ac:dyDescent="0.3">
      <c r="A1121" t="str">
        <f t="shared" si="42"/>
        <v/>
      </c>
      <c r="B1121" t="str">
        <f t="shared" si="43"/>
        <v/>
      </c>
    </row>
    <row r="1122" spans="1:11" x14ac:dyDescent="0.3">
      <c r="A1122" t="str">
        <f t="shared" si="42"/>
        <v/>
      </c>
      <c r="B1122" t="str">
        <f t="shared" si="43"/>
        <v/>
      </c>
    </row>
    <row r="1123" spans="1:11" x14ac:dyDescent="0.3">
      <c r="A1123" t="str">
        <f t="shared" si="42"/>
        <v/>
      </c>
      <c r="B1123" t="str">
        <f t="shared" si="43"/>
        <v/>
      </c>
    </row>
    <row r="1124" spans="1:11" x14ac:dyDescent="0.3">
      <c r="A1124" t="str">
        <f t="shared" si="42"/>
        <v/>
      </c>
      <c r="B1124" t="str">
        <f t="shared" si="43"/>
        <v/>
      </c>
    </row>
    <row r="1125" spans="1:11" x14ac:dyDescent="0.3">
      <c r="A1125" t="str">
        <f t="shared" si="42"/>
        <v/>
      </c>
      <c r="B1125" t="str">
        <f t="shared" si="43"/>
        <v/>
      </c>
    </row>
    <row r="1126" spans="1:11" x14ac:dyDescent="0.3">
      <c r="A1126" t="str">
        <f t="shared" si="42"/>
        <v/>
      </c>
      <c r="B1126" t="str">
        <f t="shared" si="43"/>
        <v/>
      </c>
    </row>
    <row r="1127" spans="1:11" x14ac:dyDescent="0.3">
      <c r="A1127" t="str">
        <f t="shared" si="42"/>
        <v/>
      </c>
      <c r="B1127" t="str">
        <f t="shared" si="43"/>
        <v/>
      </c>
      <c r="K1127" s="2"/>
    </row>
    <row r="1128" spans="1:11" x14ac:dyDescent="0.3">
      <c r="A1128" t="str">
        <f t="shared" si="42"/>
        <v/>
      </c>
      <c r="B1128" t="str">
        <f t="shared" si="43"/>
        <v/>
      </c>
      <c r="K1128" s="2"/>
    </row>
    <row r="1129" spans="1:11" x14ac:dyDescent="0.3">
      <c r="A1129" t="str">
        <f t="shared" si="42"/>
        <v/>
      </c>
      <c r="B1129" t="str">
        <f t="shared" si="43"/>
        <v/>
      </c>
      <c r="K1129" s="2"/>
    </row>
    <row r="1130" spans="1:11" x14ac:dyDescent="0.3">
      <c r="A1130" t="str">
        <f t="shared" si="42"/>
        <v/>
      </c>
      <c r="B1130" t="str">
        <f t="shared" si="43"/>
        <v/>
      </c>
    </row>
    <row r="1131" spans="1:11" x14ac:dyDescent="0.3">
      <c r="A1131" t="str">
        <f t="shared" si="42"/>
        <v/>
      </c>
      <c r="B1131" t="str">
        <f t="shared" si="43"/>
        <v/>
      </c>
    </row>
    <row r="1132" spans="1:11" x14ac:dyDescent="0.3">
      <c r="A1132" t="str">
        <f t="shared" si="42"/>
        <v/>
      </c>
      <c r="B1132" t="str">
        <f t="shared" si="43"/>
        <v/>
      </c>
    </row>
    <row r="1133" spans="1:11" x14ac:dyDescent="0.3">
      <c r="A1133" t="str">
        <f t="shared" si="42"/>
        <v/>
      </c>
      <c r="B1133" t="str">
        <f t="shared" si="43"/>
        <v/>
      </c>
      <c r="J1133" s="1"/>
      <c r="K1133" s="2"/>
    </row>
    <row r="1134" spans="1:11" x14ac:dyDescent="0.3">
      <c r="A1134" t="str">
        <f t="shared" si="42"/>
        <v/>
      </c>
      <c r="B1134" t="str">
        <f t="shared" si="43"/>
        <v/>
      </c>
    </row>
    <row r="1135" spans="1:11" x14ac:dyDescent="0.3">
      <c r="A1135" t="str">
        <f t="shared" si="42"/>
        <v/>
      </c>
      <c r="B1135" t="str">
        <f t="shared" si="43"/>
        <v/>
      </c>
      <c r="K1135" s="2"/>
    </row>
    <row r="1136" spans="1:11" x14ac:dyDescent="0.3">
      <c r="A1136" t="str">
        <f t="shared" si="42"/>
        <v/>
      </c>
      <c r="B1136" t="str">
        <f t="shared" si="43"/>
        <v/>
      </c>
      <c r="K1136" s="2"/>
    </row>
    <row r="1137" spans="1:11" x14ac:dyDescent="0.3">
      <c r="A1137" t="str">
        <f t="shared" si="42"/>
        <v/>
      </c>
      <c r="B1137" t="str">
        <f t="shared" si="43"/>
        <v/>
      </c>
    </row>
    <row r="1138" spans="1:11" x14ac:dyDescent="0.3">
      <c r="A1138" t="str">
        <f t="shared" si="42"/>
        <v/>
      </c>
      <c r="B1138" t="str">
        <f t="shared" si="43"/>
        <v/>
      </c>
    </row>
    <row r="1139" spans="1:11" x14ac:dyDescent="0.3">
      <c r="A1139" t="str">
        <f t="shared" si="42"/>
        <v/>
      </c>
      <c r="B1139" t="str">
        <f t="shared" si="43"/>
        <v/>
      </c>
      <c r="J1139" s="1"/>
    </row>
    <row r="1140" spans="1:11" x14ac:dyDescent="0.3">
      <c r="A1140" t="str">
        <f t="shared" si="42"/>
        <v/>
      </c>
      <c r="B1140" t="str">
        <f t="shared" si="43"/>
        <v/>
      </c>
    </row>
    <row r="1141" spans="1:11" x14ac:dyDescent="0.3">
      <c r="A1141" t="str">
        <f t="shared" si="42"/>
        <v/>
      </c>
      <c r="B1141" t="str">
        <f t="shared" si="43"/>
        <v/>
      </c>
    </row>
    <row r="1142" spans="1:11" x14ac:dyDescent="0.3">
      <c r="A1142" t="str">
        <f t="shared" si="42"/>
        <v/>
      </c>
      <c r="B1142" t="str">
        <f t="shared" si="43"/>
        <v/>
      </c>
    </row>
    <row r="1143" spans="1:11" x14ac:dyDescent="0.3">
      <c r="A1143" t="str">
        <f t="shared" si="42"/>
        <v/>
      </c>
      <c r="B1143" t="str">
        <f t="shared" si="43"/>
        <v/>
      </c>
      <c r="K1143" s="2"/>
    </row>
    <row r="1144" spans="1:11" x14ac:dyDescent="0.3">
      <c r="A1144" t="str">
        <f t="shared" si="42"/>
        <v/>
      </c>
      <c r="B1144" t="str">
        <f t="shared" si="43"/>
        <v/>
      </c>
    </row>
    <row r="1145" spans="1:11" x14ac:dyDescent="0.3">
      <c r="A1145" t="str">
        <f t="shared" si="42"/>
        <v/>
      </c>
      <c r="B1145" t="str">
        <f t="shared" si="43"/>
        <v/>
      </c>
    </row>
    <row r="1146" spans="1:11" x14ac:dyDescent="0.3">
      <c r="A1146" t="str">
        <f t="shared" ref="A1146:A1209" si="44">IF(IFERROR(SEARCH("fuzzy",D1146),"")="","","topic: technical")</f>
        <v/>
      </c>
      <c r="B1146" t="str">
        <f t="shared" si="43"/>
        <v/>
      </c>
    </row>
    <row r="1147" spans="1:11" x14ac:dyDescent="0.3">
      <c r="A1147" t="str">
        <f t="shared" si="44"/>
        <v/>
      </c>
      <c r="B1147" t="str">
        <f t="shared" si="43"/>
        <v/>
      </c>
      <c r="K1147" s="2"/>
    </row>
    <row r="1148" spans="1:11" x14ac:dyDescent="0.3">
      <c r="A1148" t="str">
        <f t="shared" si="44"/>
        <v/>
      </c>
      <c r="B1148" t="str">
        <f t="shared" si="43"/>
        <v/>
      </c>
    </row>
    <row r="1149" spans="1:11" x14ac:dyDescent="0.3">
      <c r="A1149" t="str">
        <f t="shared" si="44"/>
        <v/>
      </c>
      <c r="B1149" t="str">
        <f t="shared" si="43"/>
        <v/>
      </c>
    </row>
    <row r="1150" spans="1:11" x14ac:dyDescent="0.3">
      <c r="A1150" t="str">
        <f t="shared" si="44"/>
        <v/>
      </c>
      <c r="B1150" t="str">
        <f t="shared" si="43"/>
        <v/>
      </c>
    </row>
    <row r="1151" spans="1:11" x14ac:dyDescent="0.3">
      <c r="A1151" t="str">
        <f t="shared" si="44"/>
        <v/>
      </c>
      <c r="B1151" t="str">
        <f t="shared" si="43"/>
        <v/>
      </c>
    </row>
    <row r="1152" spans="1:11" x14ac:dyDescent="0.3">
      <c r="A1152" t="str">
        <f t="shared" si="44"/>
        <v/>
      </c>
      <c r="B1152" t="str">
        <f t="shared" si="43"/>
        <v/>
      </c>
    </row>
    <row r="1153" spans="1:11" x14ac:dyDescent="0.3">
      <c r="A1153" t="str">
        <f t="shared" si="44"/>
        <v/>
      </c>
      <c r="B1153" t="str">
        <f t="shared" si="43"/>
        <v/>
      </c>
    </row>
    <row r="1154" spans="1:11" x14ac:dyDescent="0.3">
      <c r="A1154" t="str">
        <f t="shared" si="44"/>
        <v/>
      </c>
      <c r="B1154" t="str">
        <f t="shared" si="43"/>
        <v/>
      </c>
    </row>
    <row r="1155" spans="1:11" x14ac:dyDescent="0.3">
      <c r="A1155" t="str">
        <f t="shared" si="44"/>
        <v/>
      </c>
      <c r="B1155" t="str">
        <f t="shared" si="43"/>
        <v/>
      </c>
    </row>
    <row r="1156" spans="1:11" x14ac:dyDescent="0.3">
      <c r="A1156" t="str">
        <f t="shared" si="44"/>
        <v/>
      </c>
      <c r="B1156" t="str">
        <f t="shared" si="43"/>
        <v/>
      </c>
    </row>
    <row r="1157" spans="1:11" x14ac:dyDescent="0.3">
      <c r="A1157" t="str">
        <f t="shared" si="44"/>
        <v/>
      </c>
      <c r="B1157" t="str">
        <f t="shared" si="43"/>
        <v/>
      </c>
    </row>
    <row r="1158" spans="1:11" x14ac:dyDescent="0.3">
      <c r="A1158" t="str">
        <f t="shared" si="44"/>
        <v/>
      </c>
      <c r="B1158" t="str">
        <f t="shared" si="43"/>
        <v/>
      </c>
    </row>
    <row r="1159" spans="1:11" x14ac:dyDescent="0.3">
      <c r="A1159" t="str">
        <f t="shared" si="44"/>
        <v/>
      </c>
      <c r="B1159" t="str">
        <f t="shared" si="43"/>
        <v/>
      </c>
      <c r="K1159" s="2"/>
    </row>
    <row r="1160" spans="1:11" x14ac:dyDescent="0.3">
      <c r="A1160" t="str">
        <f t="shared" si="44"/>
        <v/>
      </c>
      <c r="B1160" t="str">
        <f t="shared" si="43"/>
        <v/>
      </c>
      <c r="K1160" s="2"/>
    </row>
    <row r="1161" spans="1:11" x14ac:dyDescent="0.3">
      <c r="A1161" t="str">
        <f t="shared" si="44"/>
        <v/>
      </c>
      <c r="B1161" t="str">
        <f t="shared" si="43"/>
        <v/>
      </c>
      <c r="K1161" s="2"/>
    </row>
    <row r="1162" spans="1:11" x14ac:dyDescent="0.3">
      <c r="A1162" t="str">
        <f t="shared" si="44"/>
        <v/>
      </c>
      <c r="B1162" t="str">
        <f t="shared" si="43"/>
        <v/>
      </c>
    </row>
    <row r="1163" spans="1:11" x14ac:dyDescent="0.3">
      <c r="A1163" t="str">
        <f t="shared" si="44"/>
        <v/>
      </c>
      <c r="B1163" t="str">
        <f t="shared" si="43"/>
        <v/>
      </c>
    </row>
    <row r="1164" spans="1:11" x14ac:dyDescent="0.3">
      <c r="A1164" t="str">
        <f t="shared" si="44"/>
        <v/>
      </c>
      <c r="B1164" t="str">
        <f t="shared" ref="B1164:B1227" si="45">IF(A1164&lt;&gt;"","v","")</f>
        <v/>
      </c>
    </row>
    <row r="1165" spans="1:11" x14ac:dyDescent="0.3">
      <c r="A1165" t="str">
        <f t="shared" si="44"/>
        <v/>
      </c>
      <c r="B1165" t="str">
        <f t="shared" si="45"/>
        <v/>
      </c>
      <c r="K1165" s="2"/>
    </row>
    <row r="1166" spans="1:11" x14ac:dyDescent="0.3">
      <c r="A1166" t="str">
        <f t="shared" si="44"/>
        <v/>
      </c>
      <c r="B1166" t="str">
        <f t="shared" si="45"/>
        <v/>
      </c>
    </row>
    <row r="1167" spans="1:11" x14ac:dyDescent="0.3">
      <c r="A1167" t="str">
        <f t="shared" si="44"/>
        <v/>
      </c>
      <c r="B1167" t="str">
        <f t="shared" si="45"/>
        <v/>
      </c>
      <c r="K1167" s="2"/>
    </row>
    <row r="1168" spans="1:11" x14ac:dyDescent="0.3">
      <c r="A1168" t="str">
        <f t="shared" si="44"/>
        <v/>
      </c>
      <c r="B1168" t="str">
        <f t="shared" si="45"/>
        <v/>
      </c>
      <c r="K1168" s="2"/>
    </row>
    <row r="1169" spans="1:11" x14ac:dyDescent="0.3">
      <c r="A1169" t="str">
        <f t="shared" si="44"/>
        <v/>
      </c>
      <c r="B1169" t="str">
        <f t="shared" si="45"/>
        <v/>
      </c>
      <c r="K1169" s="2"/>
    </row>
    <row r="1170" spans="1:11" x14ac:dyDescent="0.3">
      <c r="A1170" t="str">
        <f t="shared" si="44"/>
        <v/>
      </c>
      <c r="B1170" t="str">
        <f t="shared" si="45"/>
        <v/>
      </c>
      <c r="K1170" s="2"/>
    </row>
    <row r="1171" spans="1:11" x14ac:dyDescent="0.3">
      <c r="A1171" t="str">
        <f t="shared" si="44"/>
        <v/>
      </c>
      <c r="B1171" t="str">
        <f t="shared" si="45"/>
        <v/>
      </c>
    </row>
    <row r="1172" spans="1:11" x14ac:dyDescent="0.3">
      <c r="A1172" t="str">
        <f t="shared" si="44"/>
        <v/>
      </c>
      <c r="B1172" t="str">
        <f t="shared" si="45"/>
        <v/>
      </c>
      <c r="K1172" s="2"/>
    </row>
    <row r="1173" spans="1:11" x14ac:dyDescent="0.3">
      <c r="A1173" t="str">
        <f t="shared" si="44"/>
        <v/>
      </c>
      <c r="B1173" t="str">
        <f t="shared" si="45"/>
        <v/>
      </c>
      <c r="K1173" s="2"/>
    </row>
    <row r="1174" spans="1:11" x14ac:dyDescent="0.3">
      <c r="A1174" t="str">
        <f t="shared" si="44"/>
        <v/>
      </c>
      <c r="B1174" t="str">
        <f t="shared" si="45"/>
        <v/>
      </c>
      <c r="K1174" s="2"/>
    </row>
    <row r="1175" spans="1:11" x14ac:dyDescent="0.3">
      <c r="A1175" t="str">
        <f t="shared" si="44"/>
        <v/>
      </c>
      <c r="B1175" t="str">
        <f t="shared" si="45"/>
        <v/>
      </c>
    </row>
    <row r="1176" spans="1:11" x14ac:dyDescent="0.3">
      <c r="A1176" t="str">
        <f t="shared" si="44"/>
        <v/>
      </c>
      <c r="B1176" t="str">
        <f t="shared" si="45"/>
        <v/>
      </c>
    </row>
    <row r="1177" spans="1:11" x14ac:dyDescent="0.3">
      <c r="A1177" t="str">
        <f t="shared" si="44"/>
        <v/>
      </c>
      <c r="B1177" t="str">
        <f t="shared" si="45"/>
        <v/>
      </c>
      <c r="K1177" s="2"/>
    </row>
    <row r="1178" spans="1:11" x14ac:dyDescent="0.3">
      <c r="A1178" t="str">
        <f t="shared" si="44"/>
        <v/>
      </c>
      <c r="B1178" t="str">
        <f t="shared" si="45"/>
        <v/>
      </c>
    </row>
    <row r="1179" spans="1:11" x14ac:dyDescent="0.3">
      <c r="A1179" t="str">
        <f t="shared" si="44"/>
        <v/>
      </c>
      <c r="B1179" t="str">
        <f t="shared" si="45"/>
        <v/>
      </c>
    </row>
    <row r="1180" spans="1:11" x14ac:dyDescent="0.3">
      <c r="A1180" t="str">
        <f t="shared" si="44"/>
        <v/>
      </c>
      <c r="B1180" t="str">
        <f t="shared" si="45"/>
        <v/>
      </c>
    </row>
    <row r="1181" spans="1:11" x14ac:dyDescent="0.3">
      <c r="A1181" t="str">
        <f t="shared" si="44"/>
        <v/>
      </c>
      <c r="B1181" t="str">
        <f t="shared" si="45"/>
        <v/>
      </c>
    </row>
    <row r="1182" spans="1:11" x14ac:dyDescent="0.3">
      <c r="A1182" t="str">
        <f t="shared" si="44"/>
        <v/>
      </c>
      <c r="B1182" t="str">
        <f t="shared" si="45"/>
        <v/>
      </c>
    </row>
    <row r="1183" spans="1:11" x14ac:dyDescent="0.3">
      <c r="A1183" t="str">
        <f t="shared" si="44"/>
        <v/>
      </c>
      <c r="B1183" t="str">
        <f t="shared" si="45"/>
        <v/>
      </c>
    </row>
    <row r="1184" spans="1:11" x14ac:dyDescent="0.3">
      <c r="A1184" t="str">
        <f t="shared" si="44"/>
        <v/>
      </c>
      <c r="B1184" t="str">
        <f t="shared" si="45"/>
        <v/>
      </c>
    </row>
    <row r="1185" spans="1:11" x14ac:dyDescent="0.3">
      <c r="A1185" t="str">
        <f t="shared" si="44"/>
        <v/>
      </c>
      <c r="B1185" t="str">
        <f t="shared" si="45"/>
        <v/>
      </c>
    </row>
    <row r="1186" spans="1:11" x14ac:dyDescent="0.3">
      <c r="A1186" t="str">
        <f t="shared" si="44"/>
        <v/>
      </c>
      <c r="B1186" t="str">
        <f t="shared" si="45"/>
        <v/>
      </c>
    </row>
    <row r="1187" spans="1:11" x14ac:dyDescent="0.3">
      <c r="A1187" t="str">
        <f t="shared" si="44"/>
        <v/>
      </c>
      <c r="B1187" t="str">
        <f t="shared" si="45"/>
        <v/>
      </c>
    </row>
    <row r="1188" spans="1:11" x14ac:dyDescent="0.3">
      <c r="A1188" t="str">
        <f t="shared" si="44"/>
        <v/>
      </c>
      <c r="B1188" t="str">
        <f t="shared" si="45"/>
        <v/>
      </c>
    </row>
    <row r="1189" spans="1:11" x14ac:dyDescent="0.3">
      <c r="A1189" t="str">
        <f t="shared" si="44"/>
        <v/>
      </c>
      <c r="B1189" t="str">
        <f t="shared" si="45"/>
        <v/>
      </c>
    </row>
    <row r="1190" spans="1:11" x14ac:dyDescent="0.3">
      <c r="A1190" t="str">
        <f t="shared" si="44"/>
        <v/>
      </c>
      <c r="B1190" t="str">
        <f t="shared" si="45"/>
        <v/>
      </c>
    </row>
    <row r="1191" spans="1:11" x14ac:dyDescent="0.3">
      <c r="A1191" t="str">
        <f t="shared" si="44"/>
        <v/>
      </c>
      <c r="B1191" t="str">
        <f t="shared" si="45"/>
        <v/>
      </c>
    </row>
    <row r="1192" spans="1:11" x14ac:dyDescent="0.3">
      <c r="A1192" t="str">
        <f t="shared" si="44"/>
        <v/>
      </c>
      <c r="B1192" t="str">
        <f t="shared" si="45"/>
        <v/>
      </c>
    </row>
    <row r="1193" spans="1:11" x14ac:dyDescent="0.3">
      <c r="A1193" t="str">
        <f t="shared" si="44"/>
        <v/>
      </c>
      <c r="B1193" t="str">
        <f t="shared" si="45"/>
        <v/>
      </c>
      <c r="K1193" s="2"/>
    </row>
    <row r="1194" spans="1:11" x14ac:dyDescent="0.3">
      <c r="A1194" t="str">
        <f t="shared" si="44"/>
        <v/>
      </c>
      <c r="B1194" t="str">
        <f t="shared" si="45"/>
        <v/>
      </c>
    </row>
    <row r="1195" spans="1:11" x14ac:dyDescent="0.3">
      <c r="A1195" t="str">
        <f t="shared" si="44"/>
        <v/>
      </c>
      <c r="B1195" t="str">
        <f t="shared" si="45"/>
        <v/>
      </c>
    </row>
    <row r="1196" spans="1:11" x14ac:dyDescent="0.3">
      <c r="A1196" t="str">
        <f t="shared" si="44"/>
        <v/>
      </c>
      <c r="B1196" t="str">
        <f t="shared" si="45"/>
        <v/>
      </c>
    </row>
    <row r="1197" spans="1:11" x14ac:dyDescent="0.3">
      <c r="A1197" t="str">
        <f t="shared" si="44"/>
        <v/>
      </c>
      <c r="B1197" t="str">
        <f t="shared" si="45"/>
        <v/>
      </c>
    </row>
    <row r="1198" spans="1:11" x14ac:dyDescent="0.3">
      <c r="A1198" t="str">
        <f t="shared" si="44"/>
        <v/>
      </c>
      <c r="B1198" t="str">
        <f t="shared" si="45"/>
        <v/>
      </c>
      <c r="K1198" s="2"/>
    </row>
    <row r="1199" spans="1:11" x14ac:dyDescent="0.3">
      <c r="A1199" t="str">
        <f t="shared" si="44"/>
        <v/>
      </c>
      <c r="B1199" t="str">
        <f t="shared" si="45"/>
        <v/>
      </c>
    </row>
    <row r="1200" spans="1:11" x14ac:dyDescent="0.3">
      <c r="A1200" t="str">
        <f t="shared" si="44"/>
        <v/>
      </c>
      <c r="B1200" t="str">
        <f t="shared" si="45"/>
        <v/>
      </c>
    </row>
    <row r="1201" spans="1:11" x14ac:dyDescent="0.3">
      <c r="A1201" t="str">
        <f t="shared" si="44"/>
        <v/>
      </c>
      <c r="B1201" t="str">
        <f t="shared" si="45"/>
        <v/>
      </c>
      <c r="K1201" s="2"/>
    </row>
    <row r="1202" spans="1:11" x14ac:dyDescent="0.3">
      <c r="A1202" t="str">
        <f t="shared" si="44"/>
        <v/>
      </c>
      <c r="B1202" t="str">
        <f t="shared" si="45"/>
        <v/>
      </c>
    </row>
    <row r="1203" spans="1:11" x14ac:dyDescent="0.3">
      <c r="A1203" t="str">
        <f t="shared" si="44"/>
        <v/>
      </c>
      <c r="B1203" t="str">
        <f t="shared" si="45"/>
        <v/>
      </c>
    </row>
    <row r="1204" spans="1:11" x14ac:dyDescent="0.3">
      <c r="A1204" t="str">
        <f t="shared" si="44"/>
        <v/>
      </c>
      <c r="B1204" t="str">
        <f t="shared" si="45"/>
        <v/>
      </c>
    </row>
    <row r="1205" spans="1:11" x14ac:dyDescent="0.3">
      <c r="A1205" t="str">
        <f t="shared" si="44"/>
        <v/>
      </c>
      <c r="B1205" t="str">
        <f t="shared" si="45"/>
        <v/>
      </c>
      <c r="K1205" s="2"/>
    </row>
    <row r="1206" spans="1:11" x14ac:dyDescent="0.3">
      <c r="A1206" t="str">
        <f t="shared" si="44"/>
        <v/>
      </c>
      <c r="B1206" t="str">
        <f t="shared" si="45"/>
        <v/>
      </c>
    </row>
    <row r="1207" spans="1:11" x14ac:dyDescent="0.3">
      <c r="A1207" t="str">
        <f t="shared" si="44"/>
        <v/>
      </c>
      <c r="B1207" t="str">
        <f t="shared" si="45"/>
        <v/>
      </c>
    </row>
    <row r="1208" spans="1:11" x14ac:dyDescent="0.3">
      <c r="A1208" t="str">
        <f t="shared" si="44"/>
        <v/>
      </c>
      <c r="B1208" t="str">
        <f t="shared" si="45"/>
        <v/>
      </c>
    </row>
    <row r="1209" spans="1:11" x14ac:dyDescent="0.3">
      <c r="A1209" t="str">
        <f t="shared" si="44"/>
        <v/>
      </c>
      <c r="B1209" t="str">
        <f t="shared" si="45"/>
        <v/>
      </c>
      <c r="K1209" s="2"/>
    </row>
    <row r="1210" spans="1:11" x14ac:dyDescent="0.3">
      <c r="A1210" t="str">
        <f t="shared" ref="A1210:A1277" si="46">IF(IFERROR(SEARCH("fuzzy",D1210),"")="","","topic: technical")</f>
        <v/>
      </c>
      <c r="B1210" t="str">
        <f t="shared" si="45"/>
        <v/>
      </c>
    </row>
    <row r="1211" spans="1:11" x14ac:dyDescent="0.3">
      <c r="A1211" t="str">
        <f t="shared" si="46"/>
        <v/>
      </c>
      <c r="B1211" t="str">
        <f t="shared" si="45"/>
        <v/>
      </c>
      <c r="K1211" s="2"/>
    </row>
    <row r="1212" spans="1:11" x14ac:dyDescent="0.3">
      <c r="A1212" t="str">
        <f t="shared" si="46"/>
        <v/>
      </c>
      <c r="B1212" t="str">
        <f t="shared" si="45"/>
        <v/>
      </c>
      <c r="K1212" s="2"/>
    </row>
    <row r="1213" spans="1:11" x14ac:dyDescent="0.3">
      <c r="A1213" t="str">
        <f t="shared" si="46"/>
        <v/>
      </c>
      <c r="B1213" t="str">
        <f t="shared" si="45"/>
        <v/>
      </c>
      <c r="J1213" s="1"/>
    </row>
    <row r="1214" spans="1:11" x14ac:dyDescent="0.3">
      <c r="A1214" t="str">
        <f t="shared" si="46"/>
        <v/>
      </c>
      <c r="B1214" t="str">
        <f t="shared" si="45"/>
        <v/>
      </c>
    </row>
    <row r="1215" spans="1:11" x14ac:dyDescent="0.3">
      <c r="A1215" t="str">
        <f t="shared" si="46"/>
        <v/>
      </c>
      <c r="B1215" t="str">
        <f t="shared" si="45"/>
        <v/>
      </c>
    </row>
    <row r="1216" spans="1:11" x14ac:dyDescent="0.3">
      <c r="A1216" t="str">
        <f t="shared" si="46"/>
        <v/>
      </c>
      <c r="B1216" t="str">
        <f t="shared" si="45"/>
        <v/>
      </c>
    </row>
    <row r="1217" spans="1:11" x14ac:dyDescent="0.3">
      <c r="A1217" t="str">
        <f t="shared" si="46"/>
        <v/>
      </c>
      <c r="B1217" t="str">
        <f t="shared" si="45"/>
        <v/>
      </c>
    </row>
    <row r="1218" spans="1:11" x14ac:dyDescent="0.3">
      <c r="A1218" t="str">
        <f t="shared" si="46"/>
        <v/>
      </c>
      <c r="B1218" t="str">
        <f t="shared" si="45"/>
        <v/>
      </c>
      <c r="K1218" s="2"/>
    </row>
    <row r="1219" spans="1:11" x14ac:dyDescent="0.3">
      <c r="A1219" t="str">
        <f t="shared" si="46"/>
        <v/>
      </c>
      <c r="B1219" t="str">
        <f t="shared" si="45"/>
        <v/>
      </c>
      <c r="K1219" s="2"/>
    </row>
    <row r="1220" spans="1:11" x14ac:dyDescent="0.3">
      <c r="A1220" t="str">
        <f t="shared" si="46"/>
        <v/>
      </c>
      <c r="B1220" t="str">
        <f t="shared" si="45"/>
        <v/>
      </c>
    </row>
    <row r="1221" spans="1:11" x14ac:dyDescent="0.3">
      <c r="A1221" t="str">
        <f t="shared" si="46"/>
        <v/>
      </c>
      <c r="B1221" t="str">
        <f t="shared" si="45"/>
        <v/>
      </c>
    </row>
    <row r="1222" spans="1:11" x14ac:dyDescent="0.3">
      <c r="A1222" t="str">
        <f t="shared" si="46"/>
        <v/>
      </c>
      <c r="B1222" t="str">
        <f t="shared" si="45"/>
        <v/>
      </c>
    </row>
    <row r="1223" spans="1:11" x14ac:dyDescent="0.3">
      <c r="A1223" t="str">
        <f t="shared" si="46"/>
        <v/>
      </c>
      <c r="B1223" t="str">
        <f t="shared" si="45"/>
        <v/>
      </c>
    </row>
    <row r="1224" spans="1:11" x14ac:dyDescent="0.3">
      <c r="A1224" t="str">
        <f t="shared" si="46"/>
        <v/>
      </c>
      <c r="B1224" t="str">
        <f t="shared" si="45"/>
        <v/>
      </c>
      <c r="K1224" s="2"/>
    </row>
    <row r="1225" spans="1:11" x14ac:dyDescent="0.3">
      <c r="A1225" t="str">
        <f t="shared" si="46"/>
        <v/>
      </c>
      <c r="B1225" t="str">
        <f t="shared" si="45"/>
        <v/>
      </c>
    </row>
    <row r="1226" spans="1:11" x14ac:dyDescent="0.3">
      <c r="A1226" t="str">
        <f t="shared" si="46"/>
        <v/>
      </c>
      <c r="B1226" t="str">
        <f t="shared" si="45"/>
        <v/>
      </c>
    </row>
    <row r="1227" spans="1:11" x14ac:dyDescent="0.3">
      <c r="A1227" t="str">
        <f t="shared" si="46"/>
        <v/>
      </c>
      <c r="B1227" t="str">
        <f t="shared" si="45"/>
        <v/>
      </c>
      <c r="K1227" s="2"/>
    </row>
    <row r="1228" spans="1:11" x14ac:dyDescent="0.3">
      <c r="A1228" t="str">
        <f t="shared" si="46"/>
        <v/>
      </c>
      <c r="B1228" t="str">
        <f t="shared" ref="B1228:B1277" si="47">IF(A1228&lt;&gt;"","v","")</f>
        <v/>
      </c>
    </row>
    <row r="1229" spans="1:11" x14ac:dyDescent="0.3">
      <c r="A1229" t="str">
        <f t="shared" si="46"/>
        <v/>
      </c>
      <c r="B1229" t="str">
        <f t="shared" si="47"/>
        <v/>
      </c>
      <c r="K1229" s="2"/>
    </row>
    <row r="1230" spans="1:11" x14ac:dyDescent="0.3">
      <c r="A1230" t="str">
        <f t="shared" si="46"/>
        <v/>
      </c>
      <c r="B1230" t="str">
        <f t="shared" si="47"/>
        <v/>
      </c>
    </row>
    <row r="1231" spans="1:11" x14ac:dyDescent="0.3">
      <c r="A1231" t="str">
        <f t="shared" si="46"/>
        <v/>
      </c>
      <c r="B1231" t="str">
        <f t="shared" si="47"/>
        <v/>
      </c>
    </row>
    <row r="1232" spans="1:11" x14ac:dyDescent="0.3">
      <c r="A1232" t="str">
        <f t="shared" si="46"/>
        <v/>
      </c>
      <c r="B1232" t="str">
        <f t="shared" si="47"/>
        <v/>
      </c>
    </row>
    <row r="1233" spans="1:2" x14ac:dyDescent="0.3">
      <c r="A1233" t="str">
        <f t="shared" si="46"/>
        <v/>
      </c>
      <c r="B1233" t="str">
        <f t="shared" si="47"/>
        <v/>
      </c>
    </row>
    <row r="1234" spans="1:2" x14ac:dyDescent="0.3">
      <c r="A1234" t="str">
        <f t="shared" si="46"/>
        <v/>
      </c>
      <c r="B1234" t="str">
        <f t="shared" si="47"/>
        <v/>
      </c>
    </row>
    <row r="1235" spans="1:2" x14ac:dyDescent="0.3">
      <c r="A1235" t="str">
        <f t="shared" si="46"/>
        <v/>
      </c>
      <c r="B1235" t="str">
        <f t="shared" si="47"/>
        <v/>
      </c>
    </row>
    <row r="1236" spans="1:2" x14ac:dyDescent="0.3">
      <c r="A1236" t="str">
        <f t="shared" si="46"/>
        <v/>
      </c>
      <c r="B1236" t="str">
        <f t="shared" si="47"/>
        <v/>
      </c>
    </row>
    <row r="1237" spans="1:2" x14ac:dyDescent="0.3">
      <c r="A1237" t="str">
        <f t="shared" si="46"/>
        <v/>
      </c>
      <c r="B1237" t="str">
        <f t="shared" si="47"/>
        <v/>
      </c>
    </row>
    <row r="1238" spans="1:2" x14ac:dyDescent="0.3">
      <c r="A1238" t="str">
        <f t="shared" si="46"/>
        <v/>
      </c>
      <c r="B1238" t="str">
        <f t="shared" si="47"/>
        <v/>
      </c>
    </row>
    <row r="1239" spans="1:2" x14ac:dyDescent="0.3">
      <c r="A1239" t="str">
        <f t="shared" si="46"/>
        <v/>
      </c>
      <c r="B1239" t="str">
        <f t="shared" si="47"/>
        <v/>
      </c>
    </row>
    <row r="1240" spans="1:2" x14ac:dyDescent="0.3">
      <c r="A1240" t="str">
        <f t="shared" si="46"/>
        <v/>
      </c>
      <c r="B1240" t="str">
        <f t="shared" si="47"/>
        <v/>
      </c>
    </row>
    <row r="1241" spans="1:2" x14ac:dyDescent="0.3">
      <c r="A1241" t="str">
        <f t="shared" si="46"/>
        <v/>
      </c>
      <c r="B1241" t="str">
        <f t="shared" si="47"/>
        <v/>
      </c>
    </row>
    <row r="1242" spans="1:2" x14ac:dyDescent="0.3">
      <c r="A1242" t="str">
        <f t="shared" si="46"/>
        <v/>
      </c>
      <c r="B1242" t="str">
        <f t="shared" si="47"/>
        <v/>
      </c>
    </row>
    <row r="1243" spans="1:2" x14ac:dyDescent="0.3">
      <c r="A1243" t="str">
        <f t="shared" si="46"/>
        <v/>
      </c>
      <c r="B1243" t="str">
        <f t="shared" si="47"/>
        <v/>
      </c>
    </row>
    <row r="1244" spans="1:2" x14ac:dyDescent="0.3">
      <c r="A1244" t="str">
        <f t="shared" si="46"/>
        <v/>
      </c>
      <c r="B1244" t="str">
        <f t="shared" si="47"/>
        <v/>
      </c>
    </row>
    <row r="1245" spans="1:2" x14ac:dyDescent="0.3">
      <c r="A1245" t="str">
        <f t="shared" si="46"/>
        <v/>
      </c>
      <c r="B1245" t="str">
        <f t="shared" si="47"/>
        <v/>
      </c>
    </row>
    <row r="1246" spans="1:2" x14ac:dyDescent="0.3">
      <c r="A1246" t="str">
        <f t="shared" si="46"/>
        <v/>
      </c>
      <c r="B1246" t="str">
        <f t="shared" si="47"/>
        <v/>
      </c>
    </row>
    <row r="1247" spans="1:2" x14ac:dyDescent="0.3">
      <c r="A1247" t="str">
        <f t="shared" si="46"/>
        <v/>
      </c>
      <c r="B1247" t="str">
        <f t="shared" si="47"/>
        <v/>
      </c>
    </row>
    <row r="1248" spans="1:2" x14ac:dyDescent="0.3">
      <c r="A1248" t="str">
        <f t="shared" si="46"/>
        <v/>
      </c>
      <c r="B1248" t="str">
        <f t="shared" si="47"/>
        <v/>
      </c>
    </row>
    <row r="1249" spans="1:11" x14ac:dyDescent="0.3">
      <c r="A1249" t="str">
        <f t="shared" si="46"/>
        <v/>
      </c>
      <c r="B1249" t="str">
        <f t="shared" si="47"/>
        <v/>
      </c>
    </row>
    <row r="1250" spans="1:11" x14ac:dyDescent="0.3">
      <c r="A1250" t="str">
        <f t="shared" si="46"/>
        <v/>
      </c>
      <c r="B1250" t="str">
        <f t="shared" si="47"/>
        <v/>
      </c>
    </row>
    <row r="1251" spans="1:11" x14ac:dyDescent="0.3">
      <c r="A1251" t="str">
        <f t="shared" si="46"/>
        <v/>
      </c>
      <c r="B1251" t="str">
        <f t="shared" si="47"/>
        <v/>
      </c>
    </row>
    <row r="1252" spans="1:11" x14ac:dyDescent="0.3">
      <c r="A1252" t="str">
        <f t="shared" si="46"/>
        <v/>
      </c>
      <c r="B1252" t="str">
        <f t="shared" si="47"/>
        <v/>
      </c>
    </row>
    <row r="1253" spans="1:11" x14ac:dyDescent="0.3">
      <c r="A1253" t="str">
        <f t="shared" si="46"/>
        <v/>
      </c>
      <c r="B1253" t="str">
        <f t="shared" si="47"/>
        <v/>
      </c>
    </row>
    <row r="1254" spans="1:11" x14ac:dyDescent="0.3">
      <c r="A1254" t="str">
        <f t="shared" si="46"/>
        <v/>
      </c>
      <c r="B1254" t="str">
        <f t="shared" si="47"/>
        <v/>
      </c>
      <c r="J1254" s="1"/>
      <c r="K1254" s="2"/>
    </row>
    <row r="1255" spans="1:11" x14ac:dyDescent="0.3">
      <c r="A1255" t="str">
        <f t="shared" si="46"/>
        <v/>
      </c>
      <c r="B1255" t="str">
        <f t="shared" si="47"/>
        <v/>
      </c>
    </row>
    <row r="1256" spans="1:11" x14ac:dyDescent="0.3">
      <c r="A1256" t="str">
        <f t="shared" si="46"/>
        <v/>
      </c>
      <c r="B1256" t="str">
        <f t="shared" si="47"/>
        <v/>
      </c>
    </row>
    <row r="1257" spans="1:11" x14ac:dyDescent="0.3">
      <c r="A1257" t="str">
        <f t="shared" si="46"/>
        <v/>
      </c>
      <c r="B1257" t="str">
        <f t="shared" si="47"/>
        <v/>
      </c>
    </row>
    <row r="1258" spans="1:11" x14ac:dyDescent="0.3">
      <c r="A1258" t="str">
        <f t="shared" si="46"/>
        <v/>
      </c>
      <c r="B1258" t="str">
        <f t="shared" si="47"/>
        <v/>
      </c>
      <c r="K1258" s="2"/>
    </row>
    <row r="1259" spans="1:11" x14ac:dyDescent="0.3">
      <c r="A1259" t="str">
        <f t="shared" si="46"/>
        <v/>
      </c>
      <c r="B1259" t="str">
        <f t="shared" si="47"/>
        <v/>
      </c>
      <c r="K1259" s="2"/>
    </row>
    <row r="1260" spans="1:11" x14ac:dyDescent="0.3">
      <c r="A1260" t="str">
        <f t="shared" si="46"/>
        <v/>
      </c>
      <c r="B1260" t="str">
        <f t="shared" si="47"/>
        <v/>
      </c>
    </row>
    <row r="1261" spans="1:11" x14ac:dyDescent="0.3">
      <c r="A1261" t="str">
        <f t="shared" si="46"/>
        <v/>
      </c>
      <c r="B1261" t="str">
        <f t="shared" si="47"/>
        <v/>
      </c>
    </row>
    <row r="1262" spans="1:11" x14ac:dyDescent="0.3">
      <c r="A1262" t="str">
        <f t="shared" si="46"/>
        <v/>
      </c>
      <c r="B1262" t="str">
        <f t="shared" si="47"/>
        <v/>
      </c>
    </row>
    <row r="1263" spans="1:11" x14ac:dyDescent="0.3">
      <c r="A1263" t="str">
        <f t="shared" si="46"/>
        <v/>
      </c>
      <c r="B1263" t="str">
        <f t="shared" si="47"/>
        <v/>
      </c>
    </row>
    <row r="1264" spans="1:11" x14ac:dyDescent="0.3">
      <c r="A1264" t="str">
        <f t="shared" si="46"/>
        <v/>
      </c>
      <c r="B1264" t="str">
        <f t="shared" si="47"/>
        <v/>
      </c>
      <c r="K1264" s="2"/>
    </row>
    <row r="1265" spans="1:11" x14ac:dyDescent="0.3">
      <c r="A1265" t="str">
        <f t="shared" si="46"/>
        <v/>
      </c>
      <c r="B1265" t="str">
        <f t="shared" si="47"/>
        <v/>
      </c>
    </row>
    <row r="1266" spans="1:11" x14ac:dyDescent="0.3">
      <c r="A1266" t="str">
        <f t="shared" si="46"/>
        <v/>
      </c>
      <c r="B1266" t="str">
        <f t="shared" si="47"/>
        <v/>
      </c>
    </row>
    <row r="1267" spans="1:11" x14ac:dyDescent="0.3">
      <c r="A1267" t="str">
        <f t="shared" si="46"/>
        <v/>
      </c>
      <c r="B1267" t="str">
        <f t="shared" si="47"/>
        <v/>
      </c>
    </row>
    <row r="1268" spans="1:11" x14ac:dyDescent="0.3">
      <c r="A1268" t="str">
        <f t="shared" si="46"/>
        <v/>
      </c>
      <c r="B1268" t="str">
        <f t="shared" si="47"/>
        <v/>
      </c>
      <c r="K1268" s="2"/>
    </row>
    <row r="1269" spans="1:11" x14ac:dyDescent="0.3">
      <c r="A1269" t="str">
        <f t="shared" si="46"/>
        <v/>
      </c>
      <c r="B1269" t="str">
        <f t="shared" si="47"/>
        <v/>
      </c>
      <c r="K1269" s="2"/>
    </row>
    <row r="1270" spans="1:11" x14ac:dyDescent="0.3">
      <c r="A1270" t="str">
        <f t="shared" si="46"/>
        <v/>
      </c>
      <c r="B1270" t="str">
        <f t="shared" si="47"/>
        <v/>
      </c>
      <c r="J1270" s="1"/>
    </row>
    <row r="1271" spans="1:11" x14ac:dyDescent="0.3">
      <c r="A1271" t="str">
        <f t="shared" si="46"/>
        <v/>
      </c>
      <c r="B1271" t="str">
        <f t="shared" si="47"/>
        <v/>
      </c>
    </row>
    <row r="1272" spans="1:11" x14ac:dyDescent="0.3">
      <c r="A1272" t="str">
        <f t="shared" si="46"/>
        <v/>
      </c>
      <c r="B1272" t="str">
        <f t="shared" si="47"/>
        <v/>
      </c>
      <c r="K1272" s="2"/>
    </row>
    <row r="1273" spans="1:11" x14ac:dyDescent="0.3">
      <c r="A1273" t="str">
        <f t="shared" si="46"/>
        <v/>
      </c>
      <c r="B1273" t="str">
        <f t="shared" si="47"/>
        <v/>
      </c>
      <c r="K1273" s="2"/>
    </row>
    <row r="1274" spans="1:11" x14ac:dyDescent="0.3">
      <c r="A1274" t="str">
        <f t="shared" si="46"/>
        <v/>
      </c>
      <c r="B1274" t="str">
        <f t="shared" si="47"/>
        <v/>
      </c>
    </row>
    <row r="1275" spans="1:11" x14ac:dyDescent="0.3">
      <c r="A1275" t="str">
        <f t="shared" si="46"/>
        <v/>
      </c>
      <c r="B1275" t="str">
        <f t="shared" si="47"/>
        <v/>
      </c>
    </row>
    <row r="1276" spans="1:11" x14ac:dyDescent="0.3">
      <c r="A1276" t="str">
        <f t="shared" si="46"/>
        <v/>
      </c>
      <c r="B1276" t="str">
        <f t="shared" si="47"/>
        <v/>
      </c>
    </row>
    <row r="1277" spans="1:11" x14ac:dyDescent="0.3">
      <c r="A1277" t="str">
        <f t="shared" si="46"/>
        <v/>
      </c>
      <c r="B1277" t="str">
        <f t="shared" si="47"/>
        <v/>
      </c>
    </row>
  </sheetData>
  <autoFilter ref="A1:V1277" xr:uid="{84C9C25F-7C70-45FE-99DF-2D659D25C6A0}">
    <sortState xmlns:xlrd2="http://schemas.microsoft.com/office/spreadsheetml/2017/richdata2" ref="A2:V1277">
      <sortCondition descending="1" ref="B1:B1277"/>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3CC23-F3B8-41AC-926C-1DFAFF5D0C34}">
  <dimension ref="A1:T109"/>
  <sheetViews>
    <sheetView topLeftCell="A90" workbookViewId="0">
      <selection activeCell="A110" sqref="A110"/>
    </sheetView>
  </sheetViews>
  <sheetFormatPr defaultRowHeight="14.4" x14ac:dyDescent="0.3"/>
  <sheetData>
    <row r="1" spans="1:20" x14ac:dyDescent="0.3">
      <c r="A1" t="s">
        <v>4</v>
      </c>
      <c r="B1" t="s">
        <v>15</v>
      </c>
      <c r="C1" t="s">
        <v>2</v>
      </c>
      <c r="D1" t="s">
        <v>3</v>
      </c>
      <c r="E1" t="s">
        <v>5</v>
      </c>
      <c r="F1" t="s">
        <v>6</v>
      </c>
      <c r="G1" t="s">
        <v>7</v>
      </c>
      <c r="H1" t="s">
        <v>8</v>
      </c>
      <c r="I1" t="s">
        <v>9</v>
      </c>
      <c r="J1" t="s">
        <v>10</v>
      </c>
      <c r="K1" t="s">
        <v>11</v>
      </c>
      <c r="L1" t="s">
        <v>12</v>
      </c>
      <c r="M1" t="s">
        <v>13</v>
      </c>
      <c r="N1" t="s">
        <v>14</v>
      </c>
      <c r="O1" t="s">
        <v>16</v>
      </c>
      <c r="P1" t="s">
        <v>17</v>
      </c>
      <c r="Q1" t="s">
        <v>18</v>
      </c>
      <c r="R1" t="s">
        <v>19</v>
      </c>
      <c r="S1" t="s">
        <v>20</v>
      </c>
      <c r="T1" t="s">
        <v>21</v>
      </c>
    </row>
    <row r="2" spans="1:20" x14ac:dyDescent="0.3">
      <c r="A2" t="s">
        <v>36</v>
      </c>
      <c r="B2" t="s">
        <v>39</v>
      </c>
      <c r="C2">
        <v>546</v>
      </c>
      <c r="D2" t="s">
        <v>35</v>
      </c>
      <c r="E2">
        <v>2016</v>
      </c>
      <c r="F2" t="s">
        <v>25</v>
      </c>
      <c r="G2" t="s">
        <v>26</v>
      </c>
      <c r="J2">
        <v>276</v>
      </c>
      <c r="K2">
        <v>286</v>
      </c>
      <c r="L2">
        <v>4</v>
      </c>
      <c r="M2" t="s">
        <v>37</v>
      </c>
      <c r="N2" t="s">
        <v>38</v>
      </c>
      <c r="O2" t="s">
        <v>40</v>
      </c>
      <c r="P2" t="s">
        <v>31</v>
      </c>
      <c r="Q2" t="s">
        <v>32</v>
      </c>
      <c r="S2" t="s">
        <v>33</v>
      </c>
      <c r="T2" t="s">
        <v>41</v>
      </c>
    </row>
    <row r="3" spans="1:20" x14ac:dyDescent="0.3">
      <c r="A3" t="s">
        <v>43</v>
      </c>
      <c r="B3" t="s">
        <v>47</v>
      </c>
      <c r="C3">
        <v>235</v>
      </c>
      <c r="D3" t="s">
        <v>42</v>
      </c>
      <c r="E3">
        <v>2017</v>
      </c>
      <c r="F3" t="s">
        <v>44</v>
      </c>
      <c r="G3">
        <v>118</v>
      </c>
      <c r="H3" s="1">
        <v>43654</v>
      </c>
      <c r="J3">
        <v>420</v>
      </c>
      <c r="K3">
        <v>432</v>
      </c>
      <c r="L3">
        <v>2</v>
      </c>
      <c r="M3" t="s">
        <v>45</v>
      </c>
      <c r="N3" t="s">
        <v>46</v>
      </c>
      <c r="O3" t="s">
        <v>48</v>
      </c>
      <c r="P3" t="s">
        <v>31</v>
      </c>
      <c r="Q3" t="s">
        <v>49</v>
      </c>
      <c r="S3" t="s">
        <v>33</v>
      </c>
      <c r="T3" t="s">
        <v>50</v>
      </c>
    </row>
    <row r="4" spans="1:20" x14ac:dyDescent="0.3">
      <c r="A4" t="s">
        <v>256</v>
      </c>
      <c r="B4" t="s">
        <v>259</v>
      </c>
      <c r="C4">
        <v>745</v>
      </c>
      <c r="D4" t="s">
        <v>255</v>
      </c>
      <c r="E4">
        <v>2015</v>
      </c>
      <c r="F4" t="s">
        <v>141</v>
      </c>
      <c r="G4">
        <v>32</v>
      </c>
      <c r="H4">
        <v>4</v>
      </c>
      <c r="J4">
        <v>429</v>
      </c>
      <c r="K4">
        <v>440</v>
      </c>
      <c r="L4">
        <v>65</v>
      </c>
      <c r="M4" t="s">
        <v>257</v>
      </c>
      <c r="N4" t="s">
        <v>258</v>
      </c>
      <c r="O4" t="s">
        <v>260</v>
      </c>
      <c r="P4" t="s">
        <v>31</v>
      </c>
      <c r="Q4" t="s">
        <v>49</v>
      </c>
      <c r="R4" t="s">
        <v>130</v>
      </c>
      <c r="S4" t="s">
        <v>33</v>
      </c>
      <c r="T4" t="s">
        <v>261</v>
      </c>
    </row>
    <row r="5" spans="1:20" x14ac:dyDescent="0.3">
      <c r="A5" t="s">
        <v>263</v>
      </c>
      <c r="B5" t="s">
        <v>267</v>
      </c>
      <c r="C5">
        <v>1010</v>
      </c>
      <c r="D5" t="s">
        <v>262</v>
      </c>
      <c r="E5">
        <v>2014</v>
      </c>
      <c r="F5" t="s">
        <v>25</v>
      </c>
      <c r="G5" t="s">
        <v>264</v>
      </c>
      <c r="J5">
        <v>361</v>
      </c>
      <c r="K5">
        <v>364</v>
      </c>
      <c r="L5">
        <v>7</v>
      </c>
      <c r="M5" t="s">
        <v>265</v>
      </c>
      <c r="N5" t="s">
        <v>266</v>
      </c>
      <c r="O5" t="s">
        <v>268</v>
      </c>
      <c r="P5" t="s">
        <v>31</v>
      </c>
      <c r="Q5" t="s">
        <v>32</v>
      </c>
      <c r="S5" t="s">
        <v>33</v>
      </c>
      <c r="T5" t="s">
        <v>269</v>
      </c>
    </row>
    <row r="6" spans="1:20" x14ac:dyDescent="0.3">
      <c r="A6" t="s">
        <v>278</v>
      </c>
      <c r="B6" t="s">
        <v>282</v>
      </c>
      <c r="C6">
        <v>1721</v>
      </c>
      <c r="D6" t="s">
        <v>155</v>
      </c>
      <c r="E6">
        <v>2018</v>
      </c>
      <c r="F6" t="s">
        <v>279</v>
      </c>
      <c r="G6">
        <v>70</v>
      </c>
      <c r="H6">
        <v>5</v>
      </c>
      <c r="J6">
        <v>518</v>
      </c>
      <c r="K6">
        <v>537</v>
      </c>
      <c r="L6">
        <v>2</v>
      </c>
      <c r="M6" t="s">
        <v>280</v>
      </c>
      <c r="N6" t="s">
        <v>281</v>
      </c>
      <c r="O6" t="s">
        <v>283</v>
      </c>
      <c r="P6" t="s">
        <v>31</v>
      </c>
      <c r="Q6" t="s">
        <v>49</v>
      </c>
      <c r="S6" t="s">
        <v>33</v>
      </c>
      <c r="T6" t="s">
        <v>284</v>
      </c>
    </row>
    <row r="7" spans="1:20" x14ac:dyDescent="0.3">
      <c r="A7" t="s">
        <v>369</v>
      </c>
      <c r="B7" t="s">
        <v>373</v>
      </c>
      <c r="C7">
        <v>564</v>
      </c>
      <c r="D7" t="s">
        <v>368</v>
      </c>
      <c r="E7">
        <v>2016</v>
      </c>
      <c r="F7" t="s">
        <v>370</v>
      </c>
      <c r="G7">
        <v>27</v>
      </c>
      <c r="J7">
        <v>108</v>
      </c>
      <c r="K7">
        <v>118</v>
      </c>
      <c r="L7">
        <v>21</v>
      </c>
      <c r="M7" t="s">
        <v>371</v>
      </c>
      <c r="N7" t="s">
        <v>372</v>
      </c>
      <c r="O7" t="s">
        <v>374</v>
      </c>
      <c r="P7" t="s">
        <v>31</v>
      </c>
      <c r="Q7" t="s">
        <v>32</v>
      </c>
      <c r="S7" t="s">
        <v>33</v>
      </c>
      <c r="T7" t="s">
        <v>375</v>
      </c>
    </row>
    <row r="8" spans="1:20" x14ac:dyDescent="0.3">
      <c r="A8" t="s">
        <v>449</v>
      </c>
      <c r="B8" t="s">
        <v>453</v>
      </c>
      <c r="C8">
        <v>2627</v>
      </c>
      <c r="D8" t="s">
        <v>448</v>
      </c>
      <c r="E8">
        <v>2018</v>
      </c>
      <c r="F8" t="s">
        <v>450</v>
      </c>
      <c r="G8">
        <v>23</v>
      </c>
      <c r="H8">
        <v>3</v>
      </c>
      <c r="I8" s="2"/>
      <c r="J8">
        <v>249</v>
      </c>
      <c r="K8">
        <v>265</v>
      </c>
      <c r="L8">
        <v>1</v>
      </c>
      <c r="M8" t="s">
        <v>451</v>
      </c>
      <c r="N8" t="s">
        <v>452</v>
      </c>
      <c r="O8" t="s">
        <v>454</v>
      </c>
      <c r="P8" t="s">
        <v>31</v>
      </c>
      <c r="Q8" t="s">
        <v>49</v>
      </c>
      <c r="R8" t="s">
        <v>455</v>
      </c>
      <c r="S8" t="s">
        <v>68</v>
      </c>
      <c r="T8" t="s">
        <v>456</v>
      </c>
    </row>
    <row r="9" spans="1:20" x14ac:dyDescent="0.3">
      <c r="A9" t="s">
        <v>458</v>
      </c>
      <c r="B9" t="s">
        <v>462</v>
      </c>
      <c r="C9">
        <v>5278</v>
      </c>
      <c r="D9" t="s">
        <v>457</v>
      </c>
      <c r="E9">
        <v>2014</v>
      </c>
      <c r="F9" t="s">
        <v>459</v>
      </c>
      <c r="G9">
        <v>6</v>
      </c>
      <c r="H9">
        <v>3</v>
      </c>
      <c r="I9" s="2"/>
      <c r="J9">
        <v>217</v>
      </c>
      <c r="K9">
        <v>240</v>
      </c>
      <c r="L9">
        <v>29</v>
      </c>
      <c r="M9" t="s">
        <v>460</v>
      </c>
      <c r="N9" t="s">
        <v>461</v>
      </c>
      <c r="O9" t="s">
        <v>463</v>
      </c>
      <c r="P9" t="s">
        <v>31</v>
      </c>
      <c r="Q9" t="s">
        <v>49</v>
      </c>
      <c r="S9" t="s">
        <v>68</v>
      </c>
      <c r="T9" t="s">
        <v>464</v>
      </c>
    </row>
    <row r="10" spans="1:20" x14ac:dyDescent="0.3">
      <c r="A10" t="s">
        <v>466</v>
      </c>
      <c r="B10" t="s">
        <v>470</v>
      </c>
      <c r="C10">
        <v>1922</v>
      </c>
      <c r="D10" t="s">
        <v>465</v>
      </c>
      <c r="E10">
        <v>2018</v>
      </c>
      <c r="F10" t="s">
        <v>467</v>
      </c>
      <c r="G10">
        <v>46</v>
      </c>
      <c r="H10">
        <v>1</v>
      </c>
      <c r="J10">
        <v>67</v>
      </c>
      <c r="K10">
        <v>75</v>
      </c>
      <c r="L10">
        <v>1</v>
      </c>
      <c r="M10" t="s">
        <v>468</v>
      </c>
      <c r="N10" t="s">
        <v>469</v>
      </c>
      <c r="O10" t="s">
        <v>471</v>
      </c>
      <c r="P10" t="s">
        <v>31</v>
      </c>
      <c r="Q10" t="s">
        <v>49</v>
      </c>
      <c r="S10" t="s">
        <v>33</v>
      </c>
      <c r="T10" t="s">
        <v>472</v>
      </c>
    </row>
    <row r="11" spans="1:20" x14ac:dyDescent="0.3">
      <c r="A11" t="s">
        <v>489</v>
      </c>
      <c r="B11" t="s">
        <v>493</v>
      </c>
      <c r="C11">
        <v>1418</v>
      </c>
      <c r="D11" t="s">
        <v>488</v>
      </c>
      <c r="E11">
        <v>2012</v>
      </c>
      <c r="F11" t="s">
        <v>490</v>
      </c>
      <c r="G11">
        <v>29</v>
      </c>
      <c r="H11">
        <v>4</v>
      </c>
      <c r="J11">
        <v>258</v>
      </c>
      <c r="K11">
        <v>268</v>
      </c>
      <c r="L11">
        <v>553</v>
      </c>
      <c r="M11" t="s">
        <v>491</v>
      </c>
      <c r="N11" t="s">
        <v>492</v>
      </c>
      <c r="O11" t="s">
        <v>494</v>
      </c>
      <c r="P11" t="s">
        <v>31</v>
      </c>
      <c r="Q11" t="s">
        <v>49</v>
      </c>
      <c r="S11" t="s">
        <v>33</v>
      </c>
      <c r="T11" t="s">
        <v>495</v>
      </c>
    </row>
    <row r="12" spans="1:20" x14ac:dyDescent="0.3">
      <c r="A12" t="s">
        <v>498</v>
      </c>
      <c r="B12" t="s">
        <v>501</v>
      </c>
      <c r="C12">
        <v>1089</v>
      </c>
      <c r="D12" t="s">
        <v>497</v>
      </c>
      <c r="E12">
        <v>2014</v>
      </c>
      <c r="F12" t="s">
        <v>499</v>
      </c>
      <c r="L12">
        <v>12</v>
      </c>
      <c r="N12" t="s">
        <v>500</v>
      </c>
      <c r="O12" t="s">
        <v>502</v>
      </c>
      <c r="P12" t="s">
        <v>31</v>
      </c>
      <c r="Q12" t="s">
        <v>32</v>
      </c>
      <c r="S12" t="s">
        <v>33</v>
      </c>
      <c r="T12" t="s">
        <v>503</v>
      </c>
    </row>
    <row r="13" spans="1:20" x14ac:dyDescent="0.3">
      <c r="A13" t="s">
        <v>528</v>
      </c>
      <c r="B13" t="s">
        <v>531</v>
      </c>
      <c r="C13">
        <v>1125</v>
      </c>
      <c r="D13" t="s">
        <v>527</v>
      </c>
      <c r="E13">
        <v>2014</v>
      </c>
      <c r="F13" t="s">
        <v>522</v>
      </c>
      <c r="G13">
        <v>6</v>
      </c>
      <c r="H13">
        <v>4</v>
      </c>
      <c r="J13">
        <v>418</v>
      </c>
      <c r="K13">
        <v>444</v>
      </c>
      <c r="L13">
        <v>12</v>
      </c>
      <c r="M13" t="s">
        <v>529</v>
      </c>
      <c r="N13" t="s">
        <v>530</v>
      </c>
      <c r="O13" t="s">
        <v>532</v>
      </c>
      <c r="P13" t="s">
        <v>31</v>
      </c>
      <c r="Q13" t="s">
        <v>49</v>
      </c>
      <c r="S13" t="s">
        <v>33</v>
      </c>
      <c r="T13" t="s">
        <v>533</v>
      </c>
    </row>
    <row r="14" spans="1:20" x14ac:dyDescent="0.3">
      <c r="A14" t="s">
        <v>592</v>
      </c>
      <c r="B14" t="s">
        <v>595</v>
      </c>
      <c r="C14">
        <v>206</v>
      </c>
      <c r="D14" t="s">
        <v>591</v>
      </c>
      <c r="E14">
        <v>2017</v>
      </c>
      <c r="F14" t="s">
        <v>370</v>
      </c>
      <c r="J14">
        <v>835</v>
      </c>
      <c r="K14">
        <v>846</v>
      </c>
      <c r="L14">
        <v>3</v>
      </c>
      <c r="M14" t="s">
        <v>593</v>
      </c>
      <c r="N14" t="s">
        <v>594</v>
      </c>
      <c r="O14" t="s">
        <v>596</v>
      </c>
      <c r="P14" t="s">
        <v>31</v>
      </c>
      <c r="Q14" t="s">
        <v>32</v>
      </c>
      <c r="S14" t="s">
        <v>33</v>
      </c>
      <c r="T14" t="s">
        <v>597</v>
      </c>
    </row>
    <row r="15" spans="1:20" x14ac:dyDescent="0.3">
      <c r="A15" t="s">
        <v>599</v>
      </c>
      <c r="B15" t="s">
        <v>603</v>
      </c>
      <c r="C15">
        <v>1876</v>
      </c>
      <c r="D15" t="s">
        <v>598</v>
      </c>
      <c r="E15">
        <v>2018</v>
      </c>
      <c r="F15" t="s">
        <v>600</v>
      </c>
      <c r="G15">
        <v>41</v>
      </c>
      <c r="H15">
        <v>4</v>
      </c>
      <c r="J15">
        <v>308</v>
      </c>
      <c r="K15">
        <v>320</v>
      </c>
      <c r="L15">
        <v>6</v>
      </c>
      <c r="M15" t="s">
        <v>601</v>
      </c>
      <c r="N15" t="s">
        <v>602</v>
      </c>
      <c r="O15" t="s">
        <v>604</v>
      </c>
      <c r="P15" t="s">
        <v>31</v>
      </c>
      <c r="Q15" t="s">
        <v>49</v>
      </c>
      <c r="S15" t="s">
        <v>33</v>
      </c>
      <c r="T15" t="s">
        <v>605</v>
      </c>
    </row>
    <row r="16" spans="1:20" x14ac:dyDescent="0.3">
      <c r="A16" t="s">
        <v>619</v>
      </c>
      <c r="B16" t="s">
        <v>623</v>
      </c>
      <c r="C16">
        <v>1814</v>
      </c>
      <c r="D16" t="s">
        <v>618</v>
      </c>
      <c r="E16">
        <v>2018</v>
      </c>
      <c r="F16" t="s">
        <v>25</v>
      </c>
      <c r="I16" t="s">
        <v>620</v>
      </c>
      <c r="M16" t="s">
        <v>621</v>
      </c>
      <c r="N16" t="s">
        <v>622</v>
      </c>
      <c r="O16" t="s">
        <v>624</v>
      </c>
      <c r="P16" t="s">
        <v>31</v>
      </c>
      <c r="Q16" t="s">
        <v>32</v>
      </c>
      <c r="S16" t="s">
        <v>33</v>
      </c>
      <c r="T16" t="s">
        <v>625</v>
      </c>
    </row>
    <row r="17" spans="1:20" x14ac:dyDescent="0.3">
      <c r="A17" t="s">
        <v>633</v>
      </c>
      <c r="B17" t="s">
        <v>636</v>
      </c>
      <c r="C17">
        <v>780</v>
      </c>
      <c r="D17" t="s">
        <v>632</v>
      </c>
      <c r="E17">
        <v>2015</v>
      </c>
      <c r="F17" t="s">
        <v>141</v>
      </c>
      <c r="G17">
        <v>32</v>
      </c>
      <c r="H17">
        <v>3</v>
      </c>
      <c r="J17">
        <v>308</v>
      </c>
      <c r="K17">
        <v>315</v>
      </c>
      <c r="L17">
        <v>76</v>
      </c>
      <c r="M17" t="s">
        <v>634</v>
      </c>
      <c r="N17" t="s">
        <v>635</v>
      </c>
      <c r="O17" t="s">
        <v>637</v>
      </c>
      <c r="P17" t="s">
        <v>31</v>
      </c>
      <c r="Q17" t="s">
        <v>49</v>
      </c>
      <c r="S17" t="s">
        <v>33</v>
      </c>
      <c r="T17" t="s">
        <v>638</v>
      </c>
    </row>
    <row r="18" spans="1:20" x14ac:dyDescent="0.3">
      <c r="A18" t="s">
        <v>663</v>
      </c>
      <c r="B18" t="s">
        <v>667</v>
      </c>
      <c r="C18">
        <v>197</v>
      </c>
      <c r="D18" t="s">
        <v>662</v>
      </c>
      <c r="E18">
        <v>2017</v>
      </c>
      <c r="F18" t="s">
        <v>664</v>
      </c>
      <c r="G18">
        <v>95</v>
      </c>
      <c r="H18">
        <v>1</v>
      </c>
      <c r="J18">
        <v>4</v>
      </c>
      <c r="K18">
        <v>21</v>
      </c>
      <c r="L18">
        <v>7</v>
      </c>
      <c r="M18" t="s">
        <v>665</v>
      </c>
      <c r="N18" t="s">
        <v>666</v>
      </c>
      <c r="P18" t="s">
        <v>31</v>
      </c>
      <c r="Q18" t="s">
        <v>49</v>
      </c>
      <c r="S18" t="s">
        <v>33</v>
      </c>
      <c r="T18" t="s">
        <v>668</v>
      </c>
    </row>
    <row r="19" spans="1:20" x14ac:dyDescent="0.3">
      <c r="A19" t="s">
        <v>692</v>
      </c>
      <c r="B19" t="s">
        <v>695</v>
      </c>
      <c r="C19">
        <v>251</v>
      </c>
      <c r="D19" t="s">
        <v>691</v>
      </c>
      <c r="E19">
        <v>2017</v>
      </c>
      <c r="F19" t="s">
        <v>60</v>
      </c>
      <c r="G19">
        <v>11</v>
      </c>
      <c r="H19">
        <v>1</v>
      </c>
      <c r="J19">
        <v>99</v>
      </c>
      <c r="K19">
        <v>118</v>
      </c>
      <c r="L19">
        <v>5</v>
      </c>
      <c r="M19" t="s">
        <v>693</v>
      </c>
      <c r="N19" t="s">
        <v>694</v>
      </c>
      <c r="O19" t="s">
        <v>696</v>
      </c>
      <c r="P19" t="s">
        <v>31</v>
      </c>
      <c r="Q19" t="s">
        <v>49</v>
      </c>
      <c r="S19" t="s">
        <v>33</v>
      </c>
      <c r="T19" t="s">
        <v>697</v>
      </c>
    </row>
    <row r="20" spans="1:20" x14ac:dyDescent="0.3">
      <c r="A20" t="s">
        <v>699</v>
      </c>
      <c r="B20" t="s">
        <v>702</v>
      </c>
      <c r="C20">
        <v>81</v>
      </c>
      <c r="D20" t="s">
        <v>698</v>
      </c>
      <c r="E20">
        <v>2017</v>
      </c>
      <c r="F20" t="s">
        <v>141</v>
      </c>
      <c r="G20">
        <v>34</v>
      </c>
      <c r="H20">
        <v>3</v>
      </c>
      <c r="J20">
        <v>470</v>
      </c>
      <c r="K20">
        <v>480</v>
      </c>
      <c r="L20">
        <v>7</v>
      </c>
      <c r="M20" t="s">
        <v>700</v>
      </c>
      <c r="N20" t="s">
        <v>701</v>
      </c>
      <c r="O20" t="s">
        <v>703</v>
      </c>
      <c r="P20" t="s">
        <v>31</v>
      </c>
      <c r="Q20" t="s">
        <v>49</v>
      </c>
      <c r="S20" t="s">
        <v>33</v>
      </c>
      <c r="T20" t="s">
        <v>704</v>
      </c>
    </row>
    <row r="21" spans="1:20" x14ac:dyDescent="0.3">
      <c r="A21" t="s">
        <v>748</v>
      </c>
      <c r="B21" t="s">
        <v>752</v>
      </c>
      <c r="C21">
        <v>1860</v>
      </c>
      <c r="D21" t="s">
        <v>747</v>
      </c>
      <c r="E21">
        <v>2018</v>
      </c>
      <c r="F21" t="s">
        <v>749</v>
      </c>
      <c r="G21">
        <v>14</v>
      </c>
      <c r="H21">
        <v>2</v>
      </c>
      <c r="J21">
        <v>28</v>
      </c>
      <c r="K21">
        <v>43</v>
      </c>
      <c r="M21" t="s">
        <v>750</v>
      </c>
      <c r="N21" t="s">
        <v>751</v>
      </c>
      <c r="O21" t="s">
        <v>753</v>
      </c>
      <c r="P21" t="s">
        <v>31</v>
      </c>
      <c r="Q21" t="s">
        <v>49</v>
      </c>
      <c r="S21" t="s">
        <v>33</v>
      </c>
      <c r="T21" t="s">
        <v>754</v>
      </c>
    </row>
    <row r="22" spans="1:20" x14ac:dyDescent="0.3">
      <c r="A22" t="s">
        <v>756</v>
      </c>
      <c r="B22" t="s">
        <v>759</v>
      </c>
      <c r="C22">
        <v>1469</v>
      </c>
      <c r="D22" t="s">
        <v>755</v>
      </c>
      <c r="E22">
        <v>2012</v>
      </c>
      <c r="F22" t="s">
        <v>757</v>
      </c>
      <c r="L22">
        <v>5</v>
      </c>
      <c r="N22" t="s">
        <v>758</v>
      </c>
      <c r="O22" t="s">
        <v>760</v>
      </c>
      <c r="P22" t="s">
        <v>31</v>
      </c>
      <c r="Q22" t="s">
        <v>32</v>
      </c>
      <c r="S22" t="s">
        <v>33</v>
      </c>
      <c r="T22" t="s">
        <v>761</v>
      </c>
    </row>
    <row r="23" spans="1:20" x14ac:dyDescent="0.3">
      <c r="A23" t="s">
        <v>771</v>
      </c>
      <c r="B23" t="s">
        <v>774</v>
      </c>
      <c r="C23">
        <v>284</v>
      </c>
      <c r="D23" t="s">
        <v>770</v>
      </c>
      <c r="E23">
        <v>2017</v>
      </c>
      <c r="F23" t="s">
        <v>228</v>
      </c>
      <c r="G23" t="s">
        <v>772</v>
      </c>
      <c r="J23">
        <v>86</v>
      </c>
      <c r="K23">
        <v>95</v>
      </c>
      <c r="N23" t="s">
        <v>773</v>
      </c>
      <c r="O23" t="s">
        <v>775</v>
      </c>
      <c r="P23" t="s">
        <v>31</v>
      </c>
      <c r="Q23" t="s">
        <v>32</v>
      </c>
      <c r="S23" t="s">
        <v>33</v>
      </c>
      <c r="T23" t="s">
        <v>776</v>
      </c>
    </row>
    <row r="24" spans="1:20" x14ac:dyDescent="0.3">
      <c r="A24" t="s">
        <v>837</v>
      </c>
      <c r="B24" t="s">
        <v>840</v>
      </c>
      <c r="C24">
        <v>168</v>
      </c>
      <c r="D24" t="s">
        <v>836</v>
      </c>
      <c r="E24">
        <v>2017</v>
      </c>
      <c r="F24" t="s">
        <v>575</v>
      </c>
      <c r="G24">
        <v>19</v>
      </c>
      <c r="H24">
        <v>2</v>
      </c>
      <c r="J24">
        <v>213</v>
      </c>
      <c r="K24">
        <v>229</v>
      </c>
      <c r="L24">
        <v>39</v>
      </c>
      <c r="M24" t="s">
        <v>838</v>
      </c>
      <c r="N24" t="s">
        <v>839</v>
      </c>
      <c r="O24" t="s">
        <v>841</v>
      </c>
      <c r="P24" t="s">
        <v>31</v>
      </c>
      <c r="Q24" t="s">
        <v>49</v>
      </c>
      <c r="R24" t="s">
        <v>130</v>
      </c>
      <c r="S24" t="s">
        <v>33</v>
      </c>
      <c r="T24" t="s">
        <v>842</v>
      </c>
    </row>
    <row r="25" spans="1:20" x14ac:dyDescent="0.3">
      <c r="A25" t="s">
        <v>844</v>
      </c>
      <c r="B25" t="s">
        <v>848</v>
      </c>
      <c r="C25">
        <v>342</v>
      </c>
      <c r="D25" t="s">
        <v>843</v>
      </c>
      <c r="E25">
        <v>2017</v>
      </c>
      <c r="F25" t="s">
        <v>845</v>
      </c>
      <c r="G25">
        <v>9</v>
      </c>
      <c r="H25" s="1">
        <v>43528</v>
      </c>
      <c r="J25">
        <v>185</v>
      </c>
      <c r="K25">
        <v>209</v>
      </c>
      <c r="M25" t="s">
        <v>846</v>
      </c>
      <c r="N25" t="s">
        <v>847</v>
      </c>
      <c r="O25" t="s">
        <v>849</v>
      </c>
      <c r="P25" t="s">
        <v>31</v>
      </c>
      <c r="Q25" t="s">
        <v>49</v>
      </c>
      <c r="S25" t="s">
        <v>33</v>
      </c>
      <c r="T25" t="s">
        <v>850</v>
      </c>
    </row>
    <row r="26" spans="1:20" x14ac:dyDescent="0.3">
      <c r="A26" t="s">
        <v>859</v>
      </c>
      <c r="B26" t="s">
        <v>862</v>
      </c>
      <c r="C26">
        <v>1297</v>
      </c>
      <c r="D26" t="s">
        <v>858</v>
      </c>
      <c r="E26">
        <v>2013</v>
      </c>
      <c r="F26" t="s">
        <v>117</v>
      </c>
      <c r="I26">
        <v>6480066</v>
      </c>
      <c r="J26">
        <v>1860</v>
      </c>
      <c r="K26">
        <v>1869</v>
      </c>
      <c r="L26">
        <v>7</v>
      </c>
      <c r="M26" t="s">
        <v>860</v>
      </c>
      <c r="N26" t="s">
        <v>861</v>
      </c>
      <c r="P26" t="s">
        <v>31</v>
      </c>
      <c r="Q26" t="s">
        <v>32</v>
      </c>
      <c r="S26" t="s">
        <v>33</v>
      </c>
      <c r="T26" t="s">
        <v>863</v>
      </c>
    </row>
    <row r="27" spans="1:20" x14ac:dyDescent="0.3">
      <c r="A27" t="s">
        <v>865</v>
      </c>
      <c r="B27" t="s">
        <v>870</v>
      </c>
      <c r="C27">
        <v>1743</v>
      </c>
      <c r="D27" t="s">
        <v>864</v>
      </c>
      <c r="E27">
        <v>2018</v>
      </c>
      <c r="F27" t="s">
        <v>866</v>
      </c>
      <c r="I27" t="s">
        <v>867</v>
      </c>
      <c r="M27" t="s">
        <v>868</v>
      </c>
      <c r="N27" t="s">
        <v>869</v>
      </c>
      <c r="O27" t="s">
        <v>871</v>
      </c>
      <c r="P27" t="s">
        <v>31</v>
      </c>
      <c r="Q27" t="s">
        <v>32</v>
      </c>
      <c r="S27" t="s">
        <v>33</v>
      </c>
      <c r="T27" t="s">
        <v>872</v>
      </c>
    </row>
    <row r="28" spans="1:20" x14ac:dyDescent="0.3">
      <c r="A28" t="s">
        <v>874</v>
      </c>
      <c r="B28" t="s">
        <v>877</v>
      </c>
      <c r="C28">
        <v>1324</v>
      </c>
      <c r="D28" t="s">
        <v>873</v>
      </c>
      <c r="E28">
        <v>2013</v>
      </c>
      <c r="F28" t="s">
        <v>25</v>
      </c>
      <c r="J28">
        <v>313</v>
      </c>
      <c r="K28">
        <v>316</v>
      </c>
      <c r="L28">
        <v>8</v>
      </c>
      <c r="M28" t="s">
        <v>875</v>
      </c>
      <c r="N28" t="s">
        <v>876</v>
      </c>
      <c r="O28" t="s">
        <v>878</v>
      </c>
      <c r="P28" t="s">
        <v>31</v>
      </c>
      <c r="Q28" t="s">
        <v>32</v>
      </c>
      <c r="S28" t="s">
        <v>33</v>
      </c>
      <c r="T28" t="s">
        <v>879</v>
      </c>
    </row>
    <row r="29" spans="1:20" x14ac:dyDescent="0.3">
      <c r="A29" t="s">
        <v>932</v>
      </c>
      <c r="B29" t="s">
        <v>936</v>
      </c>
      <c r="C29">
        <v>541</v>
      </c>
      <c r="D29" t="s">
        <v>931</v>
      </c>
      <c r="E29">
        <v>2016</v>
      </c>
      <c r="F29" t="s">
        <v>117</v>
      </c>
      <c r="G29" t="s">
        <v>933</v>
      </c>
      <c r="I29">
        <v>7427341</v>
      </c>
      <c r="J29">
        <v>1277</v>
      </c>
      <c r="K29">
        <v>1286</v>
      </c>
      <c r="L29">
        <v>10</v>
      </c>
      <c r="M29" t="s">
        <v>934</v>
      </c>
      <c r="N29" t="s">
        <v>935</v>
      </c>
      <c r="P29" t="s">
        <v>31</v>
      </c>
      <c r="Q29" t="s">
        <v>32</v>
      </c>
      <c r="S29" t="s">
        <v>33</v>
      </c>
      <c r="T29" t="s">
        <v>937</v>
      </c>
    </row>
    <row r="30" spans="1:20" x14ac:dyDescent="0.3">
      <c r="A30" t="s">
        <v>939</v>
      </c>
      <c r="B30" t="s">
        <v>942</v>
      </c>
      <c r="C30">
        <v>2778</v>
      </c>
      <c r="D30" t="s">
        <v>938</v>
      </c>
      <c r="E30">
        <v>2018</v>
      </c>
      <c r="F30" t="s">
        <v>606</v>
      </c>
      <c r="G30">
        <v>41</v>
      </c>
      <c r="H30">
        <v>7</v>
      </c>
      <c r="I30" s="2"/>
      <c r="J30">
        <v>506</v>
      </c>
      <c r="K30">
        <v>515</v>
      </c>
      <c r="L30">
        <v>0</v>
      </c>
      <c r="M30" t="s">
        <v>940</v>
      </c>
      <c r="N30" t="s">
        <v>941</v>
      </c>
      <c r="O30" t="s">
        <v>943</v>
      </c>
      <c r="P30" t="s">
        <v>31</v>
      </c>
      <c r="Q30" t="s">
        <v>49</v>
      </c>
      <c r="S30" t="s">
        <v>68</v>
      </c>
      <c r="T30" t="s">
        <v>944</v>
      </c>
    </row>
    <row r="31" spans="1:20" x14ac:dyDescent="0.3">
      <c r="A31" t="s">
        <v>945</v>
      </c>
      <c r="B31" t="s">
        <v>947</v>
      </c>
      <c r="C31">
        <v>2795</v>
      </c>
      <c r="D31" t="s">
        <v>415</v>
      </c>
      <c r="E31">
        <v>2018</v>
      </c>
      <c r="F31" t="s">
        <v>416</v>
      </c>
      <c r="G31">
        <v>20</v>
      </c>
      <c r="H31">
        <v>4</v>
      </c>
      <c r="I31" s="2"/>
      <c r="J31">
        <v>358</v>
      </c>
      <c r="K31">
        <v>368</v>
      </c>
      <c r="L31">
        <v>0</v>
      </c>
      <c r="M31" t="s">
        <v>946</v>
      </c>
      <c r="N31" t="s">
        <v>417</v>
      </c>
      <c r="O31" t="s">
        <v>948</v>
      </c>
      <c r="P31" t="s">
        <v>31</v>
      </c>
      <c r="Q31" t="s">
        <v>49</v>
      </c>
      <c r="S31" t="s">
        <v>68</v>
      </c>
      <c r="T31" t="s">
        <v>949</v>
      </c>
    </row>
    <row r="32" spans="1:20" x14ac:dyDescent="0.3">
      <c r="A32" t="s">
        <v>950</v>
      </c>
      <c r="B32" t="s">
        <v>953</v>
      </c>
      <c r="C32">
        <v>1917</v>
      </c>
      <c r="D32" t="s">
        <v>42</v>
      </c>
      <c r="E32">
        <v>2018</v>
      </c>
      <c r="F32" t="s">
        <v>951</v>
      </c>
      <c r="G32">
        <v>20</v>
      </c>
      <c r="H32">
        <v>2</v>
      </c>
      <c r="J32">
        <v>206</v>
      </c>
      <c r="K32">
        <v>218</v>
      </c>
      <c r="L32">
        <v>1</v>
      </c>
      <c r="M32" t="s">
        <v>952</v>
      </c>
      <c r="N32" t="s">
        <v>411</v>
      </c>
      <c r="O32" t="s">
        <v>954</v>
      </c>
      <c r="P32" t="s">
        <v>31</v>
      </c>
      <c r="Q32" t="s">
        <v>49</v>
      </c>
      <c r="S32" t="s">
        <v>33</v>
      </c>
      <c r="T32" t="s">
        <v>955</v>
      </c>
    </row>
    <row r="33" spans="1:20" x14ac:dyDescent="0.3">
      <c r="A33" t="s">
        <v>965</v>
      </c>
      <c r="B33" t="s">
        <v>968</v>
      </c>
      <c r="C33">
        <v>3201</v>
      </c>
      <c r="D33" t="s">
        <v>964</v>
      </c>
      <c r="E33">
        <v>2017</v>
      </c>
      <c r="F33" t="s">
        <v>581</v>
      </c>
      <c r="G33">
        <v>19</v>
      </c>
      <c r="H33">
        <v>2</v>
      </c>
      <c r="I33" s="2"/>
      <c r="J33">
        <v>197</v>
      </c>
      <c r="K33">
        <v>212</v>
      </c>
      <c r="L33">
        <v>19</v>
      </c>
      <c r="M33" t="s">
        <v>966</v>
      </c>
      <c r="N33" t="s">
        <v>967</v>
      </c>
      <c r="O33" t="s">
        <v>969</v>
      </c>
      <c r="P33" t="s">
        <v>31</v>
      </c>
      <c r="Q33" t="s">
        <v>49</v>
      </c>
      <c r="R33" t="s">
        <v>970</v>
      </c>
      <c r="S33" t="s">
        <v>68</v>
      </c>
      <c r="T33" t="s">
        <v>971</v>
      </c>
    </row>
    <row r="34" spans="1:20" x14ac:dyDescent="0.3">
      <c r="A34" t="s">
        <v>999</v>
      </c>
      <c r="B34" t="s">
        <v>1002</v>
      </c>
      <c r="C34">
        <v>72</v>
      </c>
      <c r="D34" t="s">
        <v>998</v>
      </c>
      <c r="E34">
        <v>2017</v>
      </c>
      <c r="F34" t="s">
        <v>821</v>
      </c>
      <c r="I34">
        <v>8046279</v>
      </c>
      <c r="J34">
        <v>125</v>
      </c>
      <c r="K34">
        <v>134</v>
      </c>
      <c r="L34">
        <v>5</v>
      </c>
      <c r="M34" t="s">
        <v>1000</v>
      </c>
      <c r="N34" t="s">
        <v>1001</v>
      </c>
      <c r="O34" t="s">
        <v>1003</v>
      </c>
      <c r="P34" t="s">
        <v>31</v>
      </c>
      <c r="Q34" t="s">
        <v>32</v>
      </c>
      <c r="S34" t="s">
        <v>33</v>
      </c>
      <c r="T34" t="s">
        <v>1004</v>
      </c>
    </row>
    <row r="35" spans="1:20" x14ac:dyDescent="0.3">
      <c r="A35" t="s">
        <v>1056</v>
      </c>
      <c r="B35" t="s">
        <v>1059</v>
      </c>
      <c r="C35">
        <v>1030</v>
      </c>
      <c r="D35" t="s">
        <v>1055</v>
      </c>
      <c r="E35">
        <v>2014</v>
      </c>
      <c r="F35" t="s">
        <v>117</v>
      </c>
      <c r="I35">
        <v>6758865</v>
      </c>
      <c r="J35">
        <v>2114</v>
      </c>
      <c r="K35">
        <v>2126</v>
      </c>
      <c r="L35">
        <v>25</v>
      </c>
      <c r="M35" t="s">
        <v>1057</v>
      </c>
      <c r="N35" t="s">
        <v>1058</v>
      </c>
      <c r="O35" t="s">
        <v>1060</v>
      </c>
      <c r="P35" t="s">
        <v>31</v>
      </c>
      <c r="Q35" t="s">
        <v>32</v>
      </c>
      <c r="S35" t="s">
        <v>33</v>
      </c>
      <c r="T35" t="s">
        <v>1061</v>
      </c>
    </row>
    <row r="36" spans="1:20" x14ac:dyDescent="0.3">
      <c r="A36" t="s">
        <v>1071</v>
      </c>
      <c r="B36" t="s">
        <v>1074</v>
      </c>
      <c r="C36">
        <v>478</v>
      </c>
      <c r="D36" t="s">
        <v>1070</v>
      </c>
      <c r="E36">
        <v>2016</v>
      </c>
      <c r="F36" t="s">
        <v>749</v>
      </c>
      <c r="G36">
        <v>12</v>
      </c>
      <c r="H36">
        <v>3</v>
      </c>
      <c r="J36">
        <v>21</v>
      </c>
      <c r="K36">
        <v>36</v>
      </c>
      <c r="L36">
        <v>2</v>
      </c>
      <c r="M36" t="s">
        <v>1072</v>
      </c>
      <c r="N36" t="s">
        <v>1073</v>
      </c>
      <c r="O36" t="s">
        <v>1075</v>
      </c>
      <c r="P36" t="s">
        <v>31</v>
      </c>
      <c r="Q36" t="s">
        <v>49</v>
      </c>
      <c r="S36" t="s">
        <v>33</v>
      </c>
      <c r="T36" t="s">
        <v>1076</v>
      </c>
    </row>
    <row r="37" spans="1:20" x14ac:dyDescent="0.3">
      <c r="A37" t="s">
        <v>1078</v>
      </c>
      <c r="B37" t="s">
        <v>1081</v>
      </c>
      <c r="C37">
        <v>233</v>
      </c>
      <c r="D37" t="s">
        <v>1077</v>
      </c>
      <c r="E37">
        <v>2017</v>
      </c>
      <c r="F37" t="s">
        <v>951</v>
      </c>
      <c r="G37">
        <v>19</v>
      </c>
      <c r="H37">
        <v>4</v>
      </c>
      <c r="J37">
        <v>421</v>
      </c>
      <c r="K37">
        <v>436</v>
      </c>
      <c r="L37">
        <v>13</v>
      </c>
      <c r="M37" t="s">
        <v>1079</v>
      </c>
      <c r="N37" t="s">
        <v>1080</v>
      </c>
      <c r="O37" t="s">
        <v>1082</v>
      </c>
      <c r="P37" t="s">
        <v>31</v>
      </c>
      <c r="Q37" t="s">
        <v>49</v>
      </c>
      <c r="S37" t="s">
        <v>33</v>
      </c>
      <c r="T37" t="s">
        <v>1083</v>
      </c>
    </row>
    <row r="38" spans="1:20" x14ac:dyDescent="0.3">
      <c r="A38" t="s">
        <v>1085</v>
      </c>
      <c r="B38" t="s">
        <v>1089</v>
      </c>
      <c r="C38">
        <v>1787</v>
      </c>
      <c r="D38" t="s">
        <v>1084</v>
      </c>
      <c r="E38">
        <v>2018</v>
      </c>
      <c r="F38" t="s">
        <v>1086</v>
      </c>
      <c r="G38">
        <v>9</v>
      </c>
      <c r="H38">
        <v>3</v>
      </c>
      <c r="J38">
        <v>72</v>
      </c>
      <c r="K38">
        <v>85</v>
      </c>
      <c r="L38">
        <v>2</v>
      </c>
      <c r="M38" t="s">
        <v>1087</v>
      </c>
      <c r="N38" t="s">
        <v>1088</v>
      </c>
      <c r="O38" t="s">
        <v>1090</v>
      </c>
      <c r="P38" t="s">
        <v>31</v>
      </c>
      <c r="Q38" t="s">
        <v>49</v>
      </c>
      <c r="S38" t="s">
        <v>33</v>
      </c>
      <c r="T38" t="s">
        <v>1091</v>
      </c>
    </row>
    <row r="39" spans="1:20" x14ac:dyDescent="0.3">
      <c r="A39" t="s">
        <v>1093</v>
      </c>
      <c r="B39" t="s">
        <v>1096</v>
      </c>
      <c r="C39">
        <v>3928</v>
      </c>
      <c r="D39" t="s">
        <v>1092</v>
      </c>
      <c r="E39">
        <v>2016</v>
      </c>
      <c r="F39" t="s">
        <v>147</v>
      </c>
      <c r="G39">
        <v>33</v>
      </c>
      <c r="H39">
        <v>3</v>
      </c>
      <c r="I39" s="2"/>
      <c r="J39">
        <v>378</v>
      </c>
      <c r="K39">
        <v>392</v>
      </c>
      <c r="L39">
        <v>9</v>
      </c>
      <c r="M39" t="s">
        <v>1094</v>
      </c>
      <c r="N39" t="s">
        <v>1095</v>
      </c>
      <c r="O39" t="s">
        <v>1097</v>
      </c>
      <c r="P39" t="s">
        <v>31</v>
      </c>
      <c r="Q39" t="s">
        <v>49</v>
      </c>
      <c r="S39" t="s">
        <v>68</v>
      </c>
      <c r="T39" t="s">
        <v>1098</v>
      </c>
    </row>
    <row r="40" spans="1:20" x14ac:dyDescent="0.3">
      <c r="A40" t="s">
        <v>1135</v>
      </c>
      <c r="B40" t="s">
        <v>1139</v>
      </c>
      <c r="C40">
        <v>1706</v>
      </c>
      <c r="D40" t="s">
        <v>1134</v>
      </c>
      <c r="E40">
        <v>2018</v>
      </c>
      <c r="F40" t="s">
        <v>25</v>
      </c>
      <c r="I40" t="s">
        <v>1136</v>
      </c>
      <c r="M40" t="s">
        <v>1137</v>
      </c>
      <c r="N40" t="s">
        <v>1138</v>
      </c>
      <c r="O40" t="s">
        <v>1140</v>
      </c>
      <c r="P40" t="s">
        <v>31</v>
      </c>
      <c r="Q40" t="s">
        <v>32</v>
      </c>
      <c r="S40" t="s">
        <v>33</v>
      </c>
      <c r="T40" t="s">
        <v>1141</v>
      </c>
    </row>
    <row r="41" spans="1:20" x14ac:dyDescent="0.3">
      <c r="A41" t="s">
        <v>1175</v>
      </c>
      <c r="B41" t="s">
        <v>1179</v>
      </c>
      <c r="C41">
        <v>3034</v>
      </c>
      <c r="D41" t="s">
        <v>1174</v>
      </c>
      <c r="E41">
        <v>2017</v>
      </c>
      <c r="F41" t="s">
        <v>1176</v>
      </c>
      <c r="G41">
        <v>26</v>
      </c>
      <c r="H41">
        <v>3</v>
      </c>
      <c r="I41" s="2"/>
      <c r="J41">
        <v>210</v>
      </c>
      <c r="K41">
        <v>232</v>
      </c>
      <c r="L41">
        <v>3</v>
      </c>
      <c r="M41" t="s">
        <v>1177</v>
      </c>
      <c r="N41" t="s">
        <v>1178</v>
      </c>
      <c r="O41" t="s">
        <v>1180</v>
      </c>
      <c r="P41" t="s">
        <v>31</v>
      </c>
      <c r="Q41" t="s">
        <v>49</v>
      </c>
      <c r="S41" t="s">
        <v>68</v>
      </c>
      <c r="T41" t="s">
        <v>1181</v>
      </c>
    </row>
    <row r="42" spans="1:20" x14ac:dyDescent="0.3">
      <c r="A42" t="s">
        <v>1421</v>
      </c>
      <c r="B42" t="s">
        <v>1424</v>
      </c>
      <c r="C42">
        <v>523</v>
      </c>
      <c r="D42" t="s">
        <v>1420</v>
      </c>
      <c r="E42">
        <v>2016</v>
      </c>
      <c r="F42" t="s">
        <v>212</v>
      </c>
      <c r="G42">
        <v>26</v>
      </c>
      <c r="H42" s="1">
        <v>43467</v>
      </c>
      <c r="J42">
        <v>116</v>
      </c>
      <c r="K42">
        <v>146</v>
      </c>
      <c r="L42">
        <v>17</v>
      </c>
      <c r="M42" t="s">
        <v>1422</v>
      </c>
      <c r="N42" t="s">
        <v>1423</v>
      </c>
      <c r="O42" t="s">
        <v>1425</v>
      </c>
      <c r="P42" t="s">
        <v>31</v>
      </c>
      <c r="Q42" t="s">
        <v>49</v>
      </c>
      <c r="R42" t="s">
        <v>130</v>
      </c>
      <c r="S42" t="s">
        <v>33</v>
      </c>
      <c r="T42" t="s">
        <v>1426</v>
      </c>
    </row>
    <row r="43" spans="1:20" x14ac:dyDescent="0.3">
      <c r="A43" t="s">
        <v>1692</v>
      </c>
      <c r="B43" t="s">
        <v>1695</v>
      </c>
      <c r="C43">
        <v>5041</v>
      </c>
      <c r="D43" t="s">
        <v>1691</v>
      </c>
      <c r="E43">
        <v>2015</v>
      </c>
      <c r="F43" t="s">
        <v>122</v>
      </c>
      <c r="I43" s="2"/>
      <c r="J43">
        <v>1314</v>
      </c>
      <c r="K43">
        <v>1323</v>
      </c>
      <c r="L43">
        <v>2</v>
      </c>
      <c r="M43" t="s">
        <v>1693</v>
      </c>
      <c r="N43" t="s">
        <v>1694</v>
      </c>
      <c r="P43" t="s">
        <v>31</v>
      </c>
      <c r="Q43" t="s">
        <v>123</v>
      </c>
      <c r="S43" t="s">
        <v>68</v>
      </c>
      <c r="T43" t="s">
        <v>1696</v>
      </c>
    </row>
    <row r="44" spans="1:20" x14ac:dyDescent="0.3">
      <c r="A44" t="s">
        <v>1792</v>
      </c>
      <c r="B44" t="s">
        <v>1795</v>
      </c>
      <c r="C44">
        <v>129</v>
      </c>
      <c r="D44" t="s">
        <v>1791</v>
      </c>
      <c r="E44">
        <v>2017</v>
      </c>
      <c r="F44" t="s">
        <v>25</v>
      </c>
      <c r="G44" t="s">
        <v>617</v>
      </c>
      <c r="J44">
        <v>232</v>
      </c>
      <c r="K44">
        <v>241</v>
      </c>
      <c r="L44">
        <v>2</v>
      </c>
      <c r="M44" t="s">
        <v>1793</v>
      </c>
      <c r="N44" t="s">
        <v>1794</v>
      </c>
      <c r="O44" t="s">
        <v>1796</v>
      </c>
      <c r="P44" t="s">
        <v>31</v>
      </c>
      <c r="Q44" t="s">
        <v>32</v>
      </c>
      <c r="S44" t="s">
        <v>33</v>
      </c>
      <c r="T44" t="s">
        <v>1797</v>
      </c>
    </row>
    <row r="45" spans="1:20" x14ac:dyDescent="0.3">
      <c r="A45" t="s">
        <v>1821</v>
      </c>
      <c r="B45" t="s">
        <v>1824</v>
      </c>
      <c r="C45">
        <v>170</v>
      </c>
      <c r="D45" t="s">
        <v>1820</v>
      </c>
      <c r="E45">
        <v>2017</v>
      </c>
      <c r="F45" t="s">
        <v>575</v>
      </c>
      <c r="G45">
        <v>19</v>
      </c>
      <c r="H45">
        <v>2</v>
      </c>
      <c r="J45">
        <v>285</v>
      </c>
      <c r="K45">
        <v>300</v>
      </c>
      <c r="L45">
        <v>24</v>
      </c>
      <c r="M45" t="s">
        <v>1822</v>
      </c>
      <c r="N45" t="s">
        <v>1823</v>
      </c>
      <c r="O45" t="s">
        <v>1825</v>
      </c>
      <c r="P45" t="s">
        <v>31</v>
      </c>
      <c r="Q45" t="s">
        <v>49</v>
      </c>
      <c r="R45" t="s">
        <v>130</v>
      </c>
      <c r="S45" t="s">
        <v>33</v>
      </c>
      <c r="T45" t="s">
        <v>1826</v>
      </c>
    </row>
    <row r="46" spans="1:20" x14ac:dyDescent="0.3">
      <c r="A46" t="s">
        <v>1841</v>
      </c>
      <c r="B46" t="s">
        <v>1844</v>
      </c>
      <c r="C46">
        <v>76</v>
      </c>
      <c r="D46" t="s">
        <v>1840</v>
      </c>
      <c r="E46">
        <v>2017</v>
      </c>
      <c r="F46" t="s">
        <v>821</v>
      </c>
      <c r="I46">
        <v>8046277</v>
      </c>
      <c r="J46">
        <v>102</v>
      </c>
      <c r="K46">
        <v>112</v>
      </c>
      <c r="L46">
        <v>11</v>
      </c>
      <c r="M46" t="s">
        <v>1842</v>
      </c>
      <c r="N46" t="s">
        <v>1843</v>
      </c>
      <c r="O46" t="s">
        <v>1845</v>
      </c>
      <c r="P46" t="s">
        <v>31</v>
      </c>
      <c r="Q46" t="s">
        <v>32</v>
      </c>
      <c r="S46" t="s">
        <v>33</v>
      </c>
      <c r="T46" t="s">
        <v>1846</v>
      </c>
    </row>
    <row r="47" spans="1:20" x14ac:dyDescent="0.3">
      <c r="A47" t="s">
        <v>1890</v>
      </c>
      <c r="B47" t="s">
        <v>1893</v>
      </c>
      <c r="C47">
        <v>74</v>
      </c>
      <c r="D47" t="s">
        <v>1889</v>
      </c>
      <c r="E47">
        <v>2017</v>
      </c>
      <c r="F47" t="s">
        <v>821</v>
      </c>
      <c r="I47">
        <v>8046274</v>
      </c>
      <c r="J47">
        <v>69</v>
      </c>
      <c r="K47">
        <v>81</v>
      </c>
      <c r="L47">
        <v>10</v>
      </c>
      <c r="M47" t="s">
        <v>1891</v>
      </c>
      <c r="N47" t="s">
        <v>1892</v>
      </c>
      <c r="O47" t="s">
        <v>1894</v>
      </c>
      <c r="P47" t="s">
        <v>31</v>
      </c>
      <c r="Q47" t="s">
        <v>32</v>
      </c>
      <c r="S47" t="s">
        <v>33</v>
      </c>
      <c r="T47" t="s">
        <v>1895</v>
      </c>
    </row>
    <row r="48" spans="1:20" x14ac:dyDescent="0.3">
      <c r="A48" t="s">
        <v>1918</v>
      </c>
      <c r="B48" t="s">
        <v>1921</v>
      </c>
      <c r="C48">
        <v>3676</v>
      </c>
      <c r="D48" t="s">
        <v>1917</v>
      </c>
      <c r="E48">
        <v>2017</v>
      </c>
      <c r="F48" t="s">
        <v>67</v>
      </c>
      <c r="G48">
        <v>11</v>
      </c>
      <c r="H48">
        <v>1</v>
      </c>
      <c r="I48" s="2"/>
      <c r="L48">
        <v>4</v>
      </c>
      <c r="M48" t="s">
        <v>1919</v>
      </c>
      <c r="N48" t="s">
        <v>1920</v>
      </c>
      <c r="O48" t="s">
        <v>1922</v>
      </c>
      <c r="P48" t="s">
        <v>31</v>
      </c>
      <c r="Q48" t="s">
        <v>49</v>
      </c>
      <c r="S48" t="s">
        <v>68</v>
      </c>
      <c r="T48" t="s">
        <v>1923</v>
      </c>
    </row>
    <row r="49" spans="1:20" x14ac:dyDescent="0.3">
      <c r="A49" t="s">
        <v>1959</v>
      </c>
      <c r="B49" t="s">
        <v>1962</v>
      </c>
      <c r="C49">
        <v>234</v>
      </c>
      <c r="D49" t="s">
        <v>1958</v>
      </c>
      <c r="E49">
        <v>2017</v>
      </c>
      <c r="F49" t="s">
        <v>845</v>
      </c>
      <c r="G49">
        <v>9</v>
      </c>
      <c r="H49" s="1">
        <v>43467</v>
      </c>
      <c r="J49">
        <v>55</v>
      </c>
      <c r="K49">
        <v>84</v>
      </c>
      <c r="L49">
        <v>1</v>
      </c>
      <c r="M49" t="s">
        <v>1960</v>
      </c>
      <c r="N49" t="s">
        <v>1961</v>
      </c>
      <c r="O49" t="s">
        <v>1963</v>
      </c>
      <c r="P49" t="s">
        <v>31</v>
      </c>
      <c r="Q49" t="s">
        <v>32</v>
      </c>
      <c r="S49" t="s">
        <v>33</v>
      </c>
      <c r="T49" t="s">
        <v>1964</v>
      </c>
    </row>
    <row r="50" spans="1:20" x14ac:dyDescent="0.3">
      <c r="A50" t="s">
        <v>1966</v>
      </c>
      <c r="B50" t="s">
        <v>1969</v>
      </c>
      <c r="C50">
        <v>528</v>
      </c>
      <c r="D50" t="s">
        <v>1965</v>
      </c>
      <c r="E50">
        <v>2016</v>
      </c>
      <c r="F50" t="s">
        <v>141</v>
      </c>
      <c r="G50">
        <v>33</v>
      </c>
      <c r="H50">
        <v>2</v>
      </c>
      <c r="J50">
        <v>325</v>
      </c>
      <c r="K50">
        <v>337</v>
      </c>
      <c r="L50">
        <v>56</v>
      </c>
      <c r="M50" t="s">
        <v>1967</v>
      </c>
      <c r="N50" t="s">
        <v>1968</v>
      </c>
      <c r="O50" t="s">
        <v>1970</v>
      </c>
      <c r="P50" t="s">
        <v>31</v>
      </c>
      <c r="Q50" t="s">
        <v>49</v>
      </c>
      <c r="S50" t="s">
        <v>33</v>
      </c>
      <c r="T50" t="s">
        <v>1971</v>
      </c>
    </row>
    <row r="51" spans="1:20" x14ac:dyDescent="0.3">
      <c r="A51" t="s">
        <v>1979</v>
      </c>
      <c r="B51" t="s">
        <v>1983</v>
      </c>
      <c r="C51">
        <v>498</v>
      </c>
      <c r="D51" t="s">
        <v>1978</v>
      </c>
      <c r="E51">
        <v>2016</v>
      </c>
      <c r="F51" t="s">
        <v>1980</v>
      </c>
      <c r="G51">
        <v>25</v>
      </c>
      <c r="H51" s="1">
        <v>43499</v>
      </c>
      <c r="J51">
        <v>153</v>
      </c>
      <c r="K51">
        <v>166</v>
      </c>
      <c r="L51">
        <v>5</v>
      </c>
      <c r="M51" t="s">
        <v>1981</v>
      </c>
      <c r="N51" t="s">
        <v>1982</v>
      </c>
      <c r="O51" t="s">
        <v>1984</v>
      </c>
      <c r="P51" t="s">
        <v>31</v>
      </c>
      <c r="Q51" t="s">
        <v>49</v>
      </c>
      <c r="S51" t="s">
        <v>33</v>
      </c>
      <c r="T51" t="s">
        <v>1985</v>
      </c>
    </row>
    <row r="52" spans="1:20" x14ac:dyDescent="0.3">
      <c r="A52" t="s">
        <v>2001</v>
      </c>
      <c r="B52" t="s">
        <v>2004</v>
      </c>
      <c r="C52">
        <v>1376</v>
      </c>
      <c r="D52" t="s">
        <v>2000</v>
      </c>
      <c r="E52">
        <v>2012</v>
      </c>
      <c r="F52" t="s">
        <v>25</v>
      </c>
      <c r="J52">
        <v>30</v>
      </c>
      <c r="K52">
        <v>33</v>
      </c>
      <c r="L52">
        <v>16</v>
      </c>
      <c r="M52" t="s">
        <v>2002</v>
      </c>
      <c r="N52" t="s">
        <v>2003</v>
      </c>
      <c r="O52" t="s">
        <v>2005</v>
      </c>
      <c r="P52" t="s">
        <v>31</v>
      </c>
      <c r="Q52" t="s">
        <v>32</v>
      </c>
      <c r="S52" t="s">
        <v>33</v>
      </c>
      <c r="T52" t="s">
        <v>2006</v>
      </c>
    </row>
    <row r="53" spans="1:20" x14ac:dyDescent="0.3">
      <c r="A53" t="s">
        <v>2007</v>
      </c>
      <c r="B53" t="s">
        <v>2009</v>
      </c>
      <c r="C53">
        <v>1798</v>
      </c>
      <c r="D53" t="s">
        <v>42</v>
      </c>
      <c r="E53">
        <v>2018</v>
      </c>
      <c r="F53" t="s">
        <v>409</v>
      </c>
      <c r="G53">
        <v>20</v>
      </c>
      <c r="H53">
        <v>4</v>
      </c>
      <c r="J53">
        <v>310</v>
      </c>
      <c r="K53">
        <v>322</v>
      </c>
      <c r="M53" t="s">
        <v>2008</v>
      </c>
      <c r="N53" t="s">
        <v>46</v>
      </c>
      <c r="O53" t="s">
        <v>2010</v>
      </c>
      <c r="P53" t="s">
        <v>31</v>
      </c>
      <c r="Q53" t="s">
        <v>49</v>
      </c>
      <c r="S53" t="s">
        <v>33</v>
      </c>
      <c r="T53" t="s">
        <v>2011</v>
      </c>
    </row>
    <row r="54" spans="1:20" x14ac:dyDescent="0.3">
      <c r="A54" t="s">
        <v>2013</v>
      </c>
      <c r="B54" t="s">
        <v>2016</v>
      </c>
      <c r="C54">
        <v>1008</v>
      </c>
      <c r="D54" t="s">
        <v>2012</v>
      </c>
      <c r="E54">
        <v>2014</v>
      </c>
      <c r="F54" t="s">
        <v>25</v>
      </c>
      <c r="G54" t="s">
        <v>264</v>
      </c>
      <c r="J54">
        <v>338</v>
      </c>
      <c r="K54">
        <v>341</v>
      </c>
      <c r="L54">
        <v>10</v>
      </c>
      <c r="M54" t="s">
        <v>2014</v>
      </c>
      <c r="N54" t="s">
        <v>2015</v>
      </c>
      <c r="O54" t="s">
        <v>2017</v>
      </c>
      <c r="P54" t="s">
        <v>31</v>
      </c>
      <c r="Q54" t="s">
        <v>32</v>
      </c>
      <c r="S54" t="s">
        <v>33</v>
      </c>
      <c r="T54" t="s">
        <v>2018</v>
      </c>
    </row>
    <row r="55" spans="1:20" x14ac:dyDescent="0.3">
      <c r="A55" t="s">
        <v>2020</v>
      </c>
      <c r="B55" t="s">
        <v>2023</v>
      </c>
      <c r="C55">
        <v>1011</v>
      </c>
      <c r="D55" t="s">
        <v>2019</v>
      </c>
      <c r="E55">
        <v>2014</v>
      </c>
      <c r="F55" t="s">
        <v>909</v>
      </c>
      <c r="G55">
        <v>9</v>
      </c>
      <c r="H55">
        <v>2</v>
      </c>
      <c r="J55">
        <v>80</v>
      </c>
      <c r="K55">
        <v>99</v>
      </c>
      <c r="L55">
        <v>29</v>
      </c>
      <c r="M55" t="s">
        <v>2021</v>
      </c>
      <c r="N55" t="s">
        <v>2022</v>
      </c>
      <c r="O55" t="s">
        <v>2024</v>
      </c>
      <c r="P55" t="s">
        <v>31</v>
      </c>
      <c r="Q55" t="s">
        <v>49</v>
      </c>
      <c r="R55" t="s">
        <v>130</v>
      </c>
      <c r="S55" t="s">
        <v>33</v>
      </c>
      <c r="T55" t="s">
        <v>2025</v>
      </c>
    </row>
    <row r="56" spans="1:20" x14ac:dyDescent="0.3">
      <c r="A56" t="s">
        <v>2026</v>
      </c>
      <c r="B56" t="s">
        <v>2029</v>
      </c>
      <c r="C56">
        <v>3189</v>
      </c>
      <c r="D56" t="s">
        <v>1610</v>
      </c>
      <c r="E56">
        <v>2017</v>
      </c>
      <c r="F56" t="s">
        <v>147</v>
      </c>
      <c r="G56">
        <v>34</v>
      </c>
      <c r="H56">
        <v>2</v>
      </c>
      <c r="I56" s="2"/>
      <c r="J56">
        <v>244</v>
      </c>
      <c r="K56">
        <v>255</v>
      </c>
      <c r="L56">
        <v>10</v>
      </c>
      <c r="M56" t="s">
        <v>2027</v>
      </c>
      <c r="N56" t="s">
        <v>2028</v>
      </c>
      <c r="O56" t="s">
        <v>2030</v>
      </c>
      <c r="P56" t="s">
        <v>31</v>
      </c>
      <c r="Q56" t="s">
        <v>49</v>
      </c>
      <c r="S56" t="s">
        <v>68</v>
      </c>
      <c r="T56" t="s">
        <v>2031</v>
      </c>
    </row>
    <row r="57" spans="1:20" x14ac:dyDescent="0.3">
      <c r="A57" t="s">
        <v>2033</v>
      </c>
      <c r="B57" t="s">
        <v>2037</v>
      </c>
      <c r="C57">
        <v>1816</v>
      </c>
      <c r="D57" t="s">
        <v>2032</v>
      </c>
      <c r="E57">
        <v>2018</v>
      </c>
      <c r="F57" t="s">
        <v>25</v>
      </c>
      <c r="I57" t="s">
        <v>2034</v>
      </c>
      <c r="M57" t="s">
        <v>2035</v>
      </c>
      <c r="N57" t="s">
        <v>2036</v>
      </c>
      <c r="O57" t="s">
        <v>2038</v>
      </c>
      <c r="P57" t="s">
        <v>31</v>
      </c>
      <c r="Q57" t="s">
        <v>32</v>
      </c>
      <c r="S57" t="s">
        <v>33</v>
      </c>
      <c r="T57" t="s">
        <v>2039</v>
      </c>
    </row>
    <row r="58" spans="1:20" x14ac:dyDescent="0.3">
      <c r="A58" t="s">
        <v>2041</v>
      </c>
      <c r="B58" t="s">
        <v>2044</v>
      </c>
      <c r="C58">
        <v>1005</v>
      </c>
      <c r="D58" t="s">
        <v>2040</v>
      </c>
      <c r="E58">
        <v>2014</v>
      </c>
      <c r="F58" t="s">
        <v>25</v>
      </c>
      <c r="G58" t="s">
        <v>264</v>
      </c>
      <c r="J58">
        <v>342</v>
      </c>
      <c r="K58">
        <v>350</v>
      </c>
      <c r="L58">
        <v>8</v>
      </c>
      <c r="M58" t="s">
        <v>2042</v>
      </c>
      <c r="N58" t="s">
        <v>2043</v>
      </c>
      <c r="O58" t="s">
        <v>2045</v>
      </c>
      <c r="P58" t="s">
        <v>31</v>
      </c>
      <c r="Q58" t="s">
        <v>32</v>
      </c>
      <c r="S58" t="s">
        <v>33</v>
      </c>
      <c r="T58" t="s">
        <v>2046</v>
      </c>
    </row>
    <row r="59" spans="1:20" x14ac:dyDescent="0.3">
      <c r="A59" t="s">
        <v>2076</v>
      </c>
      <c r="B59" t="s">
        <v>2079</v>
      </c>
      <c r="C59">
        <v>1308</v>
      </c>
      <c r="D59" t="s">
        <v>2075</v>
      </c>
      <c r="E59">
        <v>2013</v>
      </c>
      <c r="F59" t="s">
        <v>25</v>
      </c>
      <c r="J59">
        <v>338</v>
      </c>
      <c r="K59">
        <v>341</v>
      </c>
      <c r="L59">
        <v>7</v>
      </c>
      <c r="M59" t="s">
        <v>2077</v>
      </c>
      <c r="N59" t="s">
        <v>2078</v>
      </c>
      <c r="O59" t="s">
        <v>2080</v>
      </c>
      <c r="P59" t="s">
        <v>31</v>
      </c>
      <c r="Q59" t="s">
        <v>32</v>
      </c>
      <c r="S59" t="s">
        <v>33</v>
      </c>
      <c r="T59" t="s">
        <v>2081</v>
      </c>
    </row>
    <row r="60" spans="1:20" x14ac:dyDescent="0.3">
      <c r="A60" t="s">
        <v>2138</v>
      </c>
      <c r="B60" t="s">
        <v>2141</v>
      </c>
      <c r="C60">
        <v>1034</v>
      </c>
      <c r="D60" t="s">
        <v>2137</v>
      </c>
      <c r="E60">
        <v>2014</v>
      </c>
      <c r="F60" t="s">
        <v>25</v>
      </c>
      <c r="G60" t="s">
        <v>264</v>
      </c>
      <c r="J60">
        <v>89</v>
      </c>
      <c r="K60">
        <v>98</v>
      </c>
      <c r="L60">
        <v>6</v>
      </c>
      <c r="M60" t="s">
        <v>2139</v>
      </c>
      <c r="N60" t="s">
        <v>2140</v>
      </c>
      <c r="O60" t="s">
        <v>2142</v>
      </c>
      <c r="P60" t="s">
        <v>31</v>
      </c>
      <c r="Q60" t="s">
        <v>32</v>
      </c>
      <c r="S60" t="s">
        <v>33</v>
      </c>
      <c r="T60" t="s">
        <v>2143</v>
      </c>
    </row>
    <row r="61" spans="1:20" x14ac:dyDescent="0.3">
      <c r="A61" t="s">
        <v>2168</v>
      </c>
      <c r="B61" t="s">
        <v>2171</v>
      </c>
      <c r="C61">
        <v>810</v>
      </c>
      <c r="D61" t="s">
        <v>2167</v>
      </c>
      <c r="E61">
        <v>2015</v>
      </c>
      <c r="F61" t="s">
        <v>60</v>
      </c>
      <c r="G61">
        <v>9</v>
      </c>
      <c r="H61">
        <v>2</v>
      </c>
      <c r="J61">
        <v>181</v>
      </c>
      <c r="K61">
        <v>206</v>
      </c>
      <c r="L61">
        <v>38</v>
      </c>
      <c r="M61" t="s">
        <v>2169</v>
      </c>
      <c r="N61" t="s">
        <v>2170</v>
      </c>
      <c r="O61" t="s">
        <v>2172</v>
      </c>
      <c r="P61" t="s">
        <v>31</v>
      </c>
      <c r="Q61" t="s">
        <v>49</v>
      </c>
      <c r="S61" t="s">
        <v>33</v>
      </c>
      <c r="T61" t="s">
        <v>2173</v>
      </c>
    </row>
    <row r="62" spans="1:20" x14ac:dyDescent="0.3">
      <c r="A62" t="s">
        <v>2182</v>
      </c>
      <c r="B62" t="s">
        <v>2183</v>
      </c>
      <c r="C62">
        <v>823</v>
      </c>
      <c r="D62" t="s">
        <v>2181</v>
      </c>
      <c r="E62">
        <v>2015</v>
      </c>
      <c r="F62" t="s">
        <v>228</v>
      </c>
      <c r="G62" t="s">
        <v>551</v>
      </c>
      <c r="J62">
        <v>351</v>
      </c>
      <c r="K62">
        <v>358</v>
      </c>
      <c r="L62">
        <v>6</v>
      </c>
      <c r="N62" t="s">
        <v>1451</v>
      </c>
      <c r="O62" t="s">
        <v>2184</v>
      </c>
      <c r="P62" t="s">
        <v>31</v>
      </c>
      <c r="Q62" t="s">
        <v>32</v>
      </c>
      <c r="S62" t="s">
        <v>33</v>
      </c>
      <c r="T62" t="s">
        <v>2185</v>
      </c>
    </row>
    <row r="63" spans="1:20" x14ac:dyDescent="0.3">
      <c r="A63" t="s">
        <v>2281</v>
      </c>
      <c r="B63" t="s">
        <v>2284</v>
      </c>
      <c r="C63">
        <v>1858</v>
      </c>
      <c r="D63" t="s">
        <v>616</v>
      </c>
      <c r="E63">
        <v>2018</v>
      </c>
      <c r="F63" t="s">
        <v>141</v>
      </c>
      <c r="G63">
        <v>35</v>
      </c>
      <c r="H63">
        <v>2</v>
      </c>
      <c r="J63">
        <v>233</v>
      </c>
      <c r="K63">
        <v>242</v>
      </c>
      <c r="L63">
        <v>6</v>
      </c>
      <c r="M63" t="s">
        <v>2282</v>
      </c>
      <c r="N63" t="s">
        <v>2283</v>
      </c>
      <c r="O63" t="s">
        <v>2285</v>
      </c>
      <c r="P63" t="s">
        <v>31</v>
      </c>
      <c r="Q63" t="s">
        <v>49</v>
      </c>
      <c r="S63" t="s">
        <v>33</v>
      </c>
      <c r="T63" t="s">
        <v>2286</v>
      </c>
    </row>
    <row r="64" spans="1:20" x14ac:dyDescent="0.3">
      <c r="A64" t="s">
        <v>2295</v>
      </c>
      <c r="B64" t="s">
        <v>2299</v>
      </c>
      <c r="C64">
        <v>1818</v>
      </c>
      <c r="D64" t="s">
        <v>2294</v>
      </c>
      <c r="E64">
        <v>2018</v>
      </c>
      <c r="F64" t="s">
        <v>25</v>
      </c>
      <c r="I64" t="s">
        <v>2296</v>
      </c>
      <c r="L64">
        <v>1</v>
      </c>
      <c r="M64" t="s">
        <v>2297</v>
      </c>
      <c r="N64" t="s">
        <v>2298</v>
      </c>
      <c r="O64" t="s">
        <v>2300</v>
      </c>
      <c r="P64" t="s">
        <v>31</v>
      </c>
      <c r="Q64" t="s">
        <v>32</v>
      </c>
      <c r="S64" t="s">
        <v>33</v>
      </c>
      <c r="T64" t="s">
        <v>2301</v>
      </c>
    </row>
    <row r="65" spans="1:20" x14ac:dyDescent="0.3">
      <c r="A65" t="s">
        <v>2374</v>
      </c>
      <c r="B65" t="s">
        <v>2377</v>
      </c>
      <c r="C65">
        <v>595</v>
      </c>
      <c r="D65" t="s">
        <v>2373</v>
      </c>
      <c r="E65">
        <v>2016</v>
      </c>
      <c r="F65" t="s">
        <v>88</v>
      </c>
      <c r="G65">
        <v>480</v>
      </c>
      <c r="J65">
        <v>48</v>
      </c>
      <c r="K65">
        <v>59</v>
      </c>
      <c r="L65">
        <v>6</v>
      </c>
      <c r="M65" t="s">
        <v>2375</v>
      </c>
      <c r="N65" t="s">
        <v>2376</v>
      </c>
      <c r="O65" t="s">
        <v>2378</v>
      </c>
      <c r="P65" t="s">
        <v>31</v>
      </c>
      <c r="Q65" t="s">
        <v>32</v>
      </c>
      <c r="S65" t="s">
        <v>33</v>
      </c>
      <c r="T65" t="s">
        <v>2379</v>
      </c>
    </row>
    <row r="66" spans="1:20" x14ac:dyDescent="0.3">
      <c r="A66" t="s">
        <v>2432</v>
      </c>
      <c r="B66" t="s">
        <v>2434</v>
      </c>
      <c r="C66">
        <v>2710</v>
      </c>
      <c r="D66" t="s">
        <v>415</v>
      </c>
      <c r="E66">
        <v>2018</v>
      </c>
      <c r="F66" t="s">
        <v>956</v>
      </c>
      <c r="G66">
        <v>20</v>
      </c>
      <c r="H66">
        <v>5</v>
      </c>
      <c r="I66" s="2"/>
      <c r="J66">
        <v>507</v>
      </c>
      <c r="K66">
        <v>526</v>
      </c>
      <c r="L66">
        <v>0</v>
      </c>
      <c r="M66" t="s">
        <v>2433</v>
      </c>
      <c r="N66" t="s">
        <v>1909</v>
      </c>
      <c r="O66" t="s">
        <v>2435</v>
      </c>
      <c r="P66" t="s">
        <v>31</v>
      </c>
      <c r="Q66" t="s">
        <v>49</v>
      </c>
      <c r="S66" t="s">
        <v>68</v>
      </c>
      <c r="T66" t="s">
        <v>2436</v>
      </c>
    </row>
    <row r="67" spans="1:20" x14ac:dyDescent="0.3">
      <c r="A67" t="s">
        <v>2445</v>
      </c>
      <c r="B67" t="s">
        <v>2448</v>
      </c>
      <c r="C67">
        <v>2873</v>
      </c>
      <c r="D67" t="s">
        <v>2444</v>
      </c>
      <c r="E67">
        <v>2018</v>
      </c>
      <c r="F67" t="s">
        <v>179</v>
      </c>
      <c r="G67">
        <v>7</v>
      </c>
      <c r="H67">
        <v>1</v>
      </c>
      <c r="I67" s="2">
        <v>6</v>
      </c>
      <c r="L67">
        <v>1</v>
      </c>
      <c r="M67" t="s">
        <v>2446</v>
      </c>
      <c r="N67" t="s">
        <v>2447</v>
      </c>
      <c r="O67" t="s">
        <v>2449</v>
      </c>
      <c r="P67" t="s">
        <v>31</v>
      </c>
      <c r="Q67" t="s">
        <v>49</v>
      </c>
      <c r="R67" t="s">
        <v>1410</v>
      </c>
      <c r="S67" t="s">
        <v>68</v>
      </c>
      <c r="T67" t="s">
        <v>2450</v>
      </c>
    </row>
    <row r="68" spans="1:20" x14ac:dyDescent="0.3">
      <c r="A68" t="s">
        <v>2508</v>
      </c>
      <c r="B68" t="s">
        <v>2511</v>
      </c>
      <c r="C68">
        <v>5367</v>
      </c>
      <c r="D68" t="s">
        <v>2507</v>
      </c>
      <c r="E68">
        <v>2014</v>
      </c>
      <c r="F68" t="s">
        <v>189</v>
      </c>
      <c r="G68">
        <v>9</v>
      </c>
      <c r="H68">
        <v>2</v>
      </c>
      <c r="I68" s="2"/>
      <c r="J68">
        <v>17</v>
      </c>
      <c r="K68">
        <v>33</v>
      </c>
      <c r="L68">
        <v>11</v>
      </c>
      <c r="M68" t="s">
        <v>2509</v>
      </c>
      <c r="N68" t="s">
        <v>2510</v>
      </c>
      <c r="O68" t="s">
        <v>2512</v>
      </c>
      <c r="P68" t="s">
        <v>31</v>
      </c>
      <c r="Q68" t="s">
        <v>49</v>
      </c>
      <c r="R68" t="s">
        <v>565</v>
      </c>
      <c r="S68" t="s">
        <v>68</v>
      </c>
      <c r="T68" t="s">
        <v>2513</v>
      </c>
    </row>
    <row r="69" spans="1:20" x14ac:dyDescent="0.3">
      <c r="A69" t="s">
        <v>2579</v>
      </c>
      <c r="B69" t="s">
        <v>2582</v>
      </c>
      <c r="C69">
        <v>563</v>
      </c>
      <c r="D69" t="s">
        <v>2578</v>
      </c>
      <c r="E69">
        <v>2016</v>
      </c>
      <c r="F69" t="s">
        <v>370</v>
      </c>
      <c r="G69">
        <v>27</v>
      </c>
      <c r="J69">
        <v>1273</v>
      </c>
      <c r="K69">
        <v>1283</v>
      </c>
      <c r="L69">
        <v>10</v>
      </c>
      <c r="M69" t="s">
        <v>2580</v>
      </c>
      <c r="N69" t="s">
        <v>2581</v>
      </c>
      <c r="O69" t="s">
        <v>2583</v>
      </c>
      <c r="P69" t="s">
        <v>31</v>
      </c>
      <c r="Q69" t="s">
        <v>32</v>
      </c>
      <c r="S69" t="s">
        <v>33</v>
      </c>
      <c r="T69" t="s">
        <v>2584</v>
      </c>
    </row>
    <row r="70" spans="1:20" x14ac:dyDescent="0.3">
      <c r="A70" t="s">
        <v>2711</v>
      </c>
      <c r="B70" t="s">
        <v>2714</v>
      </c>
      <c r="C70">
        <v>1799</v>
      </c>
      <c r="D70" t="s">
        <v>2710</v>
      </c>
      <c r="E70">
        <v>2018</v>
      </c>
      <c r="F70" t="s">
        <v>409</v>
      </c>
      <c r="G70">
        <v>20</v>
      </c>
      <c r="H70">
        <v>4</v>
      </c>
      <c r="J70">
        <v>293</v>
      </c>
      <c r="K70">
        <v>309</v>
      </c>
      <c r="M70" t="s">
        <v>2712</v>
      </c>
      <c r="N70" t="s">
        <v>2713</v>
      </c>
      <c r="O70" t="s">
        <v>2715</v>
      </c>
      <c r="P70" t="s">
        <v>31</v>
      </c>
      <c r="Q70" t="s">
        <v>49</v>
      </c>
      <c r="S70" t="s">
        <v>33</v>
      </c>
      <c r="T70" t="s">
        <v>2716</v>
      </c>
    </row>
    <row r="71" spans="1:20" x14ac:dyDescent="0.3">
      <c r="A71" t="s">
        <v>2759</v>
      </c>
      <c r="B71" t="s">
        <v>2762</v>
      </c>
      <c r="C71">
        <v>747</v>
      </c>
      <c r="D71" t="s">
        <v>2758</v>
      </c>
      <c r="E71">
        <v>2015</v>
      </c>
      <c r="F71" t="s">
        <v>141</v>
      </c>
      <c r="G71">
        <v>32</v>
      </c>
      <c r="H71">
        <v>4</v>
      </c>
      <c r="J71">
        <v>441</v>
      </c>
      <c r="K71">
        <v>452</v>
      </c>
      <c r="L71">
        <v>62</v>
      </c>
      <c r="M71" t="s">
        <v>2760</v>
      </c>
      <c r="N71" t="s">
        <v>2761</v>
      </c>
      <c r="O71" t="s">
        <v>2763</v>
      </c>
      <c r="P71" t="s">
        <v>31</v>
      </c>
      <c r="Q71" t="s">
        <v>49</v>
      </c>
      <c r="S71" t="s">
        <v>33</v>
      </c>
      <c r="T71" t="s">
        <v>2764</v>
      </c>
    </row>
    <row r="72" spans="1:20" x14ac:dyDescent="0.3">
      <c r="A72" t="s">
        <v>2787</v>
      </c>
      <c r="B72" t="s">
        <v>2790</v>
      </c>
      <c r="C72">
        <v>886</v>
      </c>
      <c r="D72" t="s">
        <v>2786</v>
      </c>
      <c r="E72">
        <v>2015</v>
      </c>
      <c r="F72" t="s">
        <v>482</v>
      </c>
      <c r="G72">
        <v>33</v>
      </c>
      <c r="H72">
        <v>5</v>
      </c>
      <c r="J72">
        <v>645</v>
      </c>
      <c r="K72">
        <v>659</v>
      </c>
      <c r="L72">
        <v>3</v>
      </c>
      <c r="M72" t="s">
        <v>2788</v>
      </c>
      <c r="N72" t="s">
        <v>2789</v>
      </c>
      <c r="O72" t="s">
        <v>2791</v>
      </c>
      <c r="P72" t="s">
        <v>31</v>
      </c>
      <c r="Q72" t="s">
        <v>49</v>
      </c>
      <c r="S72" t="s">
        <v>33</v>
      </c>
      <c r="T72" t="s">
        <v>2792</v>
      </c>
    </row>
    <row r="73" spans="1:20" x14ac:dyDescent="0.3">
      <c r="A73" t="s">
        <v>2794</v>
      </c>
      <c r="B73" t="s">
        <v>2798</v>
      </c>
      <c r="C73">
        <v>4507</v>
      </c>
      <c r="D73" t="s">
        <v>2793</v>
      </c>
      <c r="E73">
        <v>2016</v>
      </c>
      <c r="F73" t="s">
        <v>2795</v>
      </c>
      <c r="G73">
        <v>29</v>
      </c>
      <c r="H73">
        <v>3</v>
      </c>
      <c r="I73" s="2"/>
      <c r="J73">
        <v>271</v>
      </c>
      <c r="K73">
        <v>287</v>
      </c>
      <c r="L73">
        <v>0</v>
      </c>
      <c r="M73" t="s">
        <v>2796</v>
      </c>
      <c r="N73" t="s">
        <v>2797</v>
      </c>
      <c r="O73" t="s">
        <v>2799</v>
      </c>
      <c r="P73" t="s">
        <v>31</v>
      </c>
      <c r="Q73" t="s">
        <v>49</v>
      </c>
      <c r="S73" t="s">
        <v>68</v>
      </c>
      <c r="T73" t="s">
        <v>2800</v>
      </c>
    </row>
    <row r="74" spans="1:20" x14ac:dyDescent="0.3">
      <c r="A74" t="s">
        <v>2809</v>
      </c>
      <c r="B74" t="s">
        <v>2812</v>
      </c>
      <c r="C74">
        <v>526</v>
      </c>
      <c r="D74" t="s">
        <v>2808</v>
      </c>
      <c r="E74">
        <v>2016</v>
      </c>
      <c r="F74" t="s">
        <v>212</v>
      </c>
      <c r="G74">
        <v>26</v>
      </c>
      <c r="H74" s="1">
        <v>43467</v>
      </c>
      <c r="J74">
        <v>64</v>
      </c>
      <c r="K74">
        <v>79</v>
      </c>
      <c r="L74">
        <v>18</v>
      </c>
      <c r="M74" t="s">
        <v>2810</v>
      </c>
      <c r="N74" t="s">
        <v>2811</v>
      </c>
      <c r="O74" t="s">
        <v>2813</v>
      </c>
      <c r="P74" t="s">
        <v>31</v>
      </c>
      <c r="Q74" t="s">
        <v>49</v>
      </c>
      <c r="S74" t="s">
        <v>33</v>
      </c>
      <c r="T74" t="s">
        <v>2814</v>
      </c>
    </row>
    <row r="75" spans="1:20" x14ac:dyDescent="0.3">
      <c r="A75" t="s">
        <v>2821</v>
      </c>
      <c r="B75" t="s">
        <v>2824</v>
      </c>
      <c r="C75">
        <v>1481</v>
      </c>
      <c r="D75" t="s">
        <v>2820</v>
      </c>
      <c r="E75">
        <v>2011</v>
      </c>
      <c r="F75" t="s">
        <v>2822</v>
      </c>
      <c r="G75">
        <v>2</v>
      </c>
      <c r="J75">
        <v>905</v>
      </c>
      <c r="K75">
        <v>920</v>
      </c>
      <c r="L75">
        <v>34</v>
      </c>
      <c r="N75" t="s">
        <v>2823</v>
      </c>
      <c r="O75" t="s">
        <v>2825</v>
      </c>
      <c r="P75" t="s">
        <v>31</v>
      </c>
      <c r="Q75" t="s">
        <v>32</v>
      </c>
      <c r="S75" t="s">
        <v>33</v>
      </c>
      <c r="T75" t="s">
        <v>2826</v>
      </c>
    </row>
    <row r="76" spans="1:20" x14ac:dyDescent="0.3">
      <c r="A76" t="s">
        <v>2834</v>
      </c>
      <c r="B76" t="s">
        <v>2837</v>
      </c>
      <c r="C76">
        <v>807</v>
      </c>
      <c r="D76" t="s">
        <v>2833</v>
      </c>
      <c r="E76">
        <v>2015</v>
      </c>
      <c r="F76" t="s">
        <v>60</v>
      </c>
      <c r="G76">
        <v>9</v>
      </c>
      <c r="H76">
        <v>1</v>
      </c>
      <c r="J76">
        <v>35</v>
      </c>
      <c r="K76">
        <v>51</v>
      </c>
      <c r="L76">
        <v>24</v>
      </c>
      <c r="M76" t="s">
        <v>2835</v>
      </c>
      <c r="N76" t="s">
        <v>2836</v>
      </c>
      <c r="O76" t="s">
        <v>2838</v>
      </c>
      <c r="P76" t="s">
        <v>31</v>
      </c>
      <c r="Q76" t="s">
        <v>49</v>
      </c>
      <c r="S76" t="s">
        <v>33</v>
      </c>
      <c r="T76" t="s">
        <v>2839</v>
      </c>
    </row>
    <row r="77" spans="1:20" x14ac:dyDescent="0.3">
      <c r="A77" t="s">
        <v>2860</v>
      </c>
      <c r="B77" t="s">
        <v>2864</v>
      </c>
      <c r="C77">
        <v>427</v>
      </c>
      <c r="D77" t="s">
        <v>2859</v>
      </c>
      <c r="E77">
        <v>2016</v>
      </c>
      <c r="F77" t="s">
        <v>2861</v>
      </c>
      <c r="G77">
        <v>35</v>
      </c>
      <c r="H77">
        <v>4</v>
      </c>
      <c r="J77">
        <v>256</v>
      </c>
      <c r="K77">
        <v>265</v>
      </c>
      <c r="L77">
        <v>1</v>
      </c>
      <c r="M77" t="s">
        <v>2862</v>
      </c>
      <c r="N77" t="s">
        <v>2863</v>
      </c>
      <c r="O77" t="s">
        <v>2865</v>
      </c>
      <c r="P77" t="s">
        <v>31</v>
      </c>
      <c r="Q77" t="s">
        <v>49</v>
      </c>
      <c r="S77" t="s">
        <v>33</v>
      </c>
      <c r="T77" t="s">
        <v>2866</v>
      </c>
    </row>
    <row r="78" spans="1:20" x14ac:dyDescent="0.3">
      <c r="A78" t="s">
        <v>2926</v>
      </c>
      <c r="B78" t="s">
        <v>2929</v>
      </c>
      <c r="C78">
        <v>239</v>
      </c>
      <c r="D78" t="s">
        <v>2925</v>
      </c>
      <c r="E78">
        <v>2017</v>
      </c>
      <c r="F78" t="s">
        <v>543</v>
      </c>
      <c r="G78">
        <v>22</v>
      </c>
      <c r="H78">
        <v>4</v>
      </c>
      <c r="J78">
        <v>211</v>
      </c>
      <c r="K78">
        <v>231</v>
      </c>
      <c r="L78">
        <v>5</v>
      </c>
      <c r="M78" t="s">
        <v>2927</v>
      </c>
      <c r="N78" t="s">
        <v>2928</v>
      </c>
      <c r="O78" t="s">
        <v>2930</v>
      </c>
      <c r="P78" t="s">
        <v>31</v>
      </c>
      <c r="Q78" t="s">
        <v>49</v>
      </c>
      <c r="S78" t="s">
        <v>33</v>
      </c>
      <c r="T78" t="s">
        <v>2931</v>
      </c>
    </row>
    <row r="79" spans="1:20" x14ac:dyDescent="0.3">
      <c r="A79" t="s">
        <v>3074</v>
      </c>
      <c r="B79" t="s">
        <v>3076</v>
      </c>
      <c r="C79">
        <v>128</v>
      </c>
      <c r="D79" t="s">
        <v>3073</v>
      </c>
      <c r="E79">
        <v>2017</v>
      </c>
      <c r="F79" t="s">
        <v>25</v>
      </c>
      <c r="G79" t="s">
        <v>617</v>
      </c>
      <c r="J79">
        <v>495</v>
      </c>
      <c r="K79">
        <v>504</v>
      </c>
      <c r="L79">
        <v>4</v>
      </c>
      <c r="M79" t="s">
        <v>3075</v>
      </c>
      <c r="N79" t="s">
        <v>404</v>
      </c>
      <c r="O79" t="s">
        <v>3077</v>
      </c>
      <c r="P79" t="s">
        <v>31</v>
      </c>
      <c r="Q79" t="s">
        <v>32</v>
      </c>
      <c r="S79" t="s">
        <v>33</v>
      </c>
      <c r="T79" t="s">
        <v>3078</v>
      </c>
    </row>
    <row r="80" spans="1:20" x14ac:dyDescent="0.3">
      <c r="A80" t="s">
        <v>3081</v>
      </c>
      <c r="B80" t="s">
        <v>3083</v>
      </c>
      <c r="C80">
        <v>1834</v>
      </c>
      <c r="D80" t="s">
        <v>3080</v>
      </c>
      <c r="E80">
        <v>2018</v>
      </c>
      <c r="F80" t="s">
        <v>279</v>
      </c>
      <c r="G80">
        <v>70</v>
      </c>
      <c r="H80">
        <v>3</v>
      </c>
      <c r="J80">
        <v>252</v>
      </c>
      <c r="K80">
        <v>268</v>
      </c>
      <c r="L80">
        <v>3</v>
      </c>
      <c r="M80" t="s">
        <v>3079</v>
      </c>
      <c r="N80" t="s">
        <v>3082</v>
      </c>
      <c r="O80" t="s">
        <v>3084</v>
      </c>
      <c r="P80" t="s">
        <v>31</v>
      </c>
      <c r="Q80" t="s">
        <v>49</v>
      </c>
      <c r="S80" t="s">
        <v>33</v>
      </c>
      <c r="T80" t="s">
        <v>3085</v>
      </c>
    </row>
    <row r="81" spans="1:20" x14ac:dyDescent="0.3">
      <c r="A81" t="s">
        <v>3086</v>
      </c>
      <c r="B81" t="s">
        <v>3087</v>
      </c>
      <c r="C81">
        <v>3438</v>
      </c>
      <c r="D81" t="s">
        <v>415</v>
      </c>
      <c r="E81">
        <v>2017</v>
      </c>
      <c r="F81" t="s">
        <v>1908</v>
      </c>
      <c r="G81">
        <v>118</v>
      </c>
      <c r="H81" s="1">
        <v>43654</v>
      </c>
      <c r="I81" s="2"/>
      <c r="J81">
        <v>420</v>
      </c>
      <c r="K81">
        <v>432</v>
      </c>
      <c r="L81">
        <v>1</v>
      </c>
      <c r="M81" t="s">
        <v>45</v>
      </c>
      <c r="N81" t="s">
        <v>1909</v>
      </c>
      <c r="O81" t="s">
        <v>3088</v>
      </c>
      <c r="P81" t="s">
        <v>31</v>
      </c>
      <c r="Q81" t="s">
        <v>49</v>
      </c>
      <c r="S81" t="s">
        <v>68</v>
      </c>
      <c r="T81" t="s">
        <v>3089</v>
      </c>
    </row>
    <row r="82" spans="1:20" x14ac:dyDescent="0.3">
      <c r="A82" t="s">
        <v>3127</v>
      </c>
      <c r="B82" t="s">
        <v>3130</v>
      </c>
      <c r="C82">
        <v>1025</v>
      </c>
      <c r="D82" t="s">
        <v>3126</v>
      </c>
      <c r="E82">
        <v>2014</v>
      </c>
      <c r="F82" t="s">
        <v>141</v>
      </c>
      <c r="G82">
        <v>31</v>
      </c>
      <c r="H82">
        <v>4</v>
      </c>
      <c r="J82">
        <v>622</v>
      </c>
      <c r="K82">
        <v>630</v>
      </c>
      <c r="L82">
        <v>17</v>
      </c>
      <c r="M82" t="s">
        <v>3128</v>
      </c>
      <c r="N82" t="s">
        <v>3129</v>
      </c>
      <c r="O82" t="s">
        <v>3131</v>
      </c>
      <c r="P82" t="s">
        <v>31</v>
      </c>
      <c r="Q82" t="s">
        <v>49</v>
      </c>
      <c r="S82" t="s">
        <v>33</v>
      </c>
      <c r="T82" t="s">
        <v>3132</v>
      </c>
    </row>
    <row r="83" spans="1:20" x14ac:dyDescent="0.3">
      <c r="A83" t="s">
        <v>3134</v>
      </c>
      <c r="B83" t="s">
        <v>3137</v>
      </c>
      <c r="C83">
        <v>1083</v>
      </c>
      <c r="D83" t="s">
        <v>3133</v>
      </c>
      <c r="E83">
        <v>2014</v>
      </c>
      <c r="F83" t="s">
        <v>25</v>
      </c>
      <c r="J83">
        <v>171</v>
      </c>
      <c r="K83">
        <v>177</v>
      </c>
      <c r="L83">
        <v>10</v>
      </c>
      <c r="M83" t="s">
        <v>3135</v>
      </c>
      <c r="N83" t="s">
        <v>3136</v>
      </c>
      <c r="O83" t="s">
        <v>3138</v>
      </c>
      <c r="P83" t="s">
        <v>31</v>
      </c>
      <c r="Q83" t="s">
        <v>32</v>
      </c>
      <c r="S83" t="s">
        <v>33</v>
      </c>
      <c r="T83" t="s">
        <v>3139</v>
      </c>
    </row>
    <row r="84" spans="1:20" x14ac:dyDescent="0.3">
      <c r="A84" t="s">
        <v>3168</v>
      </c>
      <c r="B84" t="s">
        <v>3170</v>
      </c>
      <c r="C84">
        <v>1022</v>
      </c>
      <c r="D84" t="s">
        <v>3167</v>
      </c>
      <c r="E84">
        <v>2014</v>
      </c>
      <c r="F84" t="s">
        <v>499</v>
      </c>
      <c r="L84">
        <v>8</v>
      </c>
      <c r="N84" t="s">
        <v>3169</v>
      </c>
      <c r="O84" t="s">
        <v>3171</v>
      </c>
      <c r="P84" t="s">
        <v>31</v>
      </c>
      <c r="Q84" t="s">
        <v>32</v>
      </c>
      <c r="S84" t="s">
        <v>33</v>
      </c>
      <c r="T84" t="s">
        <v>3172</v>
      </c>
    </row>
    <row r="85" spans="1:20" x14ac:dyDescent="0.3">
      <c r="A85" t="s">
        <v>5542</v>
      </c>
      <c r="B85" t="s">
        <v>5545</v>
      </c>
      <c r="C85">
        <v>7355</v>
      </c>
      <c r="D85" t="s">
        <v>5541</v>
      </c>
      <c r="E85">
        <v>2019</v>
      </c>
      <c r="F85" t="s">
        <v>141</v>
      </c>
      <c r="G85">
        <v>36</v>
      </c>
      <c r="H85">
        <v>2</v>
      </c>
      <c r="J85">
        <v>179</v>
      </c>
      <c r="K85">
        <v>195</v>
      </c>
      <c r="M85" t="s">
        <v>5543</v>
      </c>
      <c r="N85" t="s">
        <v>5544</v>
      </c>
      <c r="O85" t="s">
        <v>5546</v>
      </c>
      <c r="P85" t="s">
        <v>31</v>
      </c>
      <c r="Q85" t="s">
        <v>49</v>
      </c>
      <c r="S85" t="s">
        <v>33</v>
      </c>
      <c r="T85" t="s">
        <v>5547</v>
      </c>
    </row>
    <row r="86" spans="1:20" x14ac:dyDescent="0.3">
      <c r="A86" t="s">
        <v>5549</v>
      </c>
      <c r="B86" t="s">
        <v>5553</v>
      </c>
      <c r="C86">
        <v>7818</v>
      </c>
      <c r="D86" t="s">
        <v>5548</v>
      </c>
      <c r="E86">
        <v>2019</v>
      </c>
      <c r="F86" t="s">
        <v>5550</v>
      </c>
      <c r="G86">
        <v>13</v>
      </c>
      <c r="H86" s="1">
        <v>43894</v>
      </c>
      <c r="J86">
        <v>213</v>
      </c>
      <c r="K86">
        <v>236</v>
      </c>
      <c r="M86" t="s">
        <v>5551</v>
      </c>
      <c r="N86" t="s">
        <v>5552</v>
      </c>
      <c r="O86" t="s">
        <v>5554</v>
      </c>
      <c r="P86" t="s">
        <v>31</v>
      </c>
      <c r="Q86" t="s">
        <v>49</v>
      </c>
      <c r="S86" t="s">
        <v>68</v>
      </c>
      <c r="T86" t="s">
        <v>5555</v>
      </c>
    </row>
    <row r="87" spans="1:20" x14ac:dyDescent="0.3">
      <c r="A87" t="s">
        <v>5318</v>
      </c>
      <c r="B87" t="s">
        <v>5320</v>
      </c>
      <c r="C87">
        <v>4779</v>
      </c>
      <c r="D87" t="s">
        <v>5317</v>
      </c>
      <c r="E87">
        <v>2015</v>
      </c>
      <c r="F87" t="s">
        <v>4135</v>
      </c>
      <c r="I87" s="2"/>
      <c r="J87">
        <v>6</v>
      </c>
      <c r="K87">
        <v>17</v>
      </c>
      <c r="L87">
        <v>17</v>
      </c>
      <c r="N87" t="s">
        <v>5319</v>
      </c>
      <c r="O87" t="s">
        <v>5321</v>
      </c>
      <c r="P87" t="s">
        <v>31</v>
      </c>
      <c r="Q87" t="s">
        <v>49</v>
      </c>
      <c r="S87" t="s">
        <v>68</v>
      </c>
      <c r="T87" t="s">
        <v>5322</v>
      </c>
    </row>
    <row r="88" spans="1:20" x14ac:dyDescent="0.3">
      <c r="A88" t="s">
        <v>5389</v>
      </c>
      <c r="B88" t="s">
        <v>5392</v>
      </c>
      <c r="C88">
        <v>7454</v>
      </c>
      <c r="D88" t="s">
        <v>5388</v>
      </c>
      <c r="E88">
        <v>2019</v>
      </c>
      <c r="F88" t="s">
        <v>4005</v>
      </c>
      <c r="G88">
        <v>35</v>
      </c>
      <c r="H88">
        <v>4</v>
      </c>
      <c r="J88">
        <v>216</v>
      </c>
      <c r="K88">
        <v>228</v>
      </c>
      <c r="M88" t="s">
        <v>5390</v>
      </c>
      <c r="N88" t="s">
        <v>5391</v>
      </c>
      <c r="O88" t="s">
        <v>5393</v>
      </c>
      <c r="P88" t="s">
        <v>31</v>
      </c>
      <c r="Q88" t="s">
        <v>49</v>
      </c>
      <c r="S88" t="s">
        <v>33</v>
      </c>
      <c r="T88" t="s">
        <v>5394</v>
      </c>
    </row>
    <row r="89" spans="1:20" x14ac:dyDescent="0.3">
      <c r="A89" t="s">
        <v>5495</v>
      </c>
      <c r="B89" t="s">
        <v>5498</v>
      </c>
      <c r="C89">
        <v>7204</v>
      </c>
      <c r="D89" t="s">
        <v>5494</v>
      </c>
      <c r="E89">
        <v>2019</v>
      </c>
      <c r="F89" t="s">
        <v>845</v>
      </c>
      <c r="G89">
        <v>11</v>
      </c>
      <c r="H89" s="1">
        <v>43894</v>
      </c>
      <c r="J89">
        <v>310</v>
      </c>
      <c r="K89">
        <v>332</v>
      </c>
      <c r="M89" t="s">
        <v>5496</v>
      </c>
      <c r="N89" t="s">
        <v>5497</v>
      </c>
      <c r="O89" t="s">
        <v>5499</v>
      </c>
      <c r="P89" t="s">
        <v>31</v>
      </c>
      <c r="Q89" t="s">
        <v>32</v>
      </c>
      <c r="S89" t="s">
        <v>33</v>
      </c>
      <c r="T89" t="s">
        <v>5500</v>
      </c>
    </row>
    <row r="90" spans="1:20" x14ac:dyDescent="0.3">
      <c r="A90" t="s">
        <v>5501</v>
      </c>
      <c r="B90" t="s">
        <v>5504</v>
      </c>
      <c r="C90">
        <v>346</v>
      </c>
      <c r="D90" t="s">
        <v>5494</v>
      </c>
      <c r="E90">
        <v>2017</v>
      </c>
      <c r="F90" t="s">
        <v>3618</v>
      </c>
      <c r="G90">
        <v>792</v>
      </c>
      <c r="J90">
        <v>47</v>
      </c>
      <c r="K90">
        <v>63</v>
      </c>
      <c r="M90" t="s">
        <v>5502</v>
      </c>
      <c r="N90" t="s">
        <v>5503</v>
      </c>
      <c r="O90" t="s">
        <v>5505</v>
      </c>
      <c r="P90" t="s">
        <v>31</v>
      </c>
      <c r="Q90" t="s">
        <v>32</v>
      </c>
      <c r="S90" t="s">
        <v>33</v>
      </c>
      <c r="T90" t="s">
        <v>5506</v>
      </c>
    </row>
    <row r="91" spans="1:20" x14ac:dyDescent="0.3">
      <c r="A91" t="s">
        <v>4902</v>
      </c>
      <c r="B91" t="s">
        <v>4906</v>
      </c>
      <c r="C91">
        <v>7505</v>
      </c>
      <c r="D91" t="s">
        <v>4901</v>
      </c>
      <c r="E91">
        <v>2019</v>
      </c>
      <c r="F91" t="s">
        <v>4903</v>
      </c>
      <c r="G91">
        <v>43</v>
      </c>
      <c r="H91">
        <v>6</v>
      </c>
      <c r="J91">
        <v>1003</v>
      </c>
      <c r="K91">
        <v>1020</v>
      </c>
      <c r="L91">
        <v>1</v>
      </c>
      <c r="M91" t="s">
        <v>4904</v>
      </c>
      <c r="N91" t="s">
        <v>4905</v>
      </c>
      <c r="O91" t="s">
        <v>4907</v>
      </c>
      <c r="P91" t="s">
        <v>31</v>
      </c>
      <c r="Q91" t="s">
        <v>49</v>
      </c>
      <c r="S91" t="s">
        <v>33</v>
      </c>
      <c r="T91" t="s">
        <v>4908</v>
      </c>
    </row>
    <row r="92" spans="1:20" x14ac:dyDescent="0.3">
      <c r="A92" t="s">
        <v>4917</v>
      </c>
      <c r="B92" t="s">
        <v>4920</v>
      </c>
      <c r="C92">
        <v>7168</v>
      </c>
      <c r="D92" t="s">
        <v>4916</v>
      </c>
      <c r="E92">
        <v>2019</v>
      </c>
      <c r="F92" t="s">
        <v>2419</v>
      </c>
      <c r="M92" t="s">
        <v>4918</v>
      </c>
      <c r="N92" t="s">
        <v>4919</v>
      </c>
      <c r="O92" t="s">
        <v>4921</v>
      </c>
      <c r="P92" t="s">
        <v>31</v>
      </c>
      <c r="Q92" t="s">
        <v>49</v>
      </c>
      <c r="S92" t="s">
        <v>33</v>
      </c>
      <c r="T92" t="s">
        <v>4922</v>
      </c>
    </row>
    <row r="93" spans="1:20" x14ac:dyDescent="0.3">
      <c r="A93" t="s">
        <v>4976</v>
      </c>
      <c r="B93" t="s">
        <v>4980</v>
      </c>
      <c r="C93">
        <v>7292</v>
      </c>
      <c r="D93" t="s">
        <v>4975</v>
      </c>
      <c r="E93">
        <v>2019</v>
      </c>
      <c r="F93" t="s">
        <v>25</v>
      </c>
      <c r="I93" t="s">
        <v>4977</v>
      </c>
      <c r="L93">
        <v>2</v>
      </c>
      <c r="M93" t="s">
        <v>4978</v>
      </c>
      <c r="N93" t="s">
        <v>4979</v>
      </c>
      <c r="O93" t="s">
        <v>4981</v>
      </c>
      <c r="P93" t="s">
        <v>31</v>
      </c>
      <c r="Q93" t="s">
        <v>32</v>
      </c>
      <c r="S93" t="s">
        <v>33</v>
      </c>
      <c r="T93" t="s">
        <v>4982</v>
      </c>
    </row>
    <row r="94" spans="1:20" x14ac:dyDescent="0.3">
      <c r="A94" t="s">
        <v>4990</v>
      </c>
      <c r="B94" t="s">
        <v>4993</v>
      </c>
      <c r="C94">
        <v>7502</v>
      </c>
      <c r="D94" t="s">
        <v>4989</v>
      </c>
      <c r="E94">
        <v>2019</v>
      </c>
      <c r="F94" t="s">
        <v>609</v>
      </c>
      <c r="G94">
        <v>26</v>
      </c>
      <c r="H94">
        <v>4</v>
      </c>
      <c r="J94">
        <v>29</v>
      </c>
      <c r="K94">
        <v>51</v>
      </c>
      <c r="M94" t="s">
        <v>4991</v>
      </c>
      <c r="N94" t="s">
        <v>4992</v>
      </c>
      <c r="O94" t="s">
        <v>4994</v>
      </c>
      <c r="P94" t="s">
        <v>31</v>
      </c>
      <c r="Q94" t="s">
        <v>49</v>
      </c>
      <c r="S94" t="s">
        <v>33</v>
      </c>
      <c r="T94" t="s">
        <v>4995</v>
      </c>
    </row>
    <row r="95" spans="1:20" x14ac:dyDescent="0.3">
      <c r="A95" t="s">
        <v>4997</v>
      </c>
      <c r="B95" t="s">
        <v>5001</v>
      </c>
      <c r="C95">
        <v>7074</v>
      </c>
      <c r="D95" t="s">
        <v>4996</v>
      </c>
      <c r="E95">
        <v>2019</v>
      </c>
      <c r="F95" t="s">
        <v>4998</v>
      </c>
      <c r="G95">
        <v>11</v>
      </c>
      <c r="H95">
        <v>2</v>
      </c>
      <c r="J95">
        <v>60</v>
      </c>
      <c r="K95">
        <v>93</v>
      </c>
      <c r="M95" t="s">
        <v>4999</v>
      </c>
      <c r="N95" t="s">
        <v>5000</v>
      </c>
      <c r="O95" t="s">
        <v>5002</v>
      </c>
      <c r="P95" t="s">
        <v>31</v>
      </c>
      <c r="Q95" t="s">
        <v>49</v>
      </c>
      <c r="R95" t="s">
        <v>130</v>
      </c>
      <c r="S95" t="s">
        <v>33</v>
      </c>
      <c r="T95" t="s">
        <v>5003</v>
      </c>
    </row>
    <row r="96" spans="1:20" x14ac:dyDescent="0.3">
      <c r="A96" t="s">
        <v>5012</v>
      </c>
      <c r="B96" t="s">
        <v>5015</v>
      </c>
      <c r="C96">
        <v>6601</v>
      </c>
      <c r="D96" t="s">
        <v>5011</v>
      </c>
      <c r="E96">
        <v>2018</v>
      </c>
      <c r="F96" t="s">
        <v>4059</v>
      </c>
      <c r="G96">
        <v>6</v>
      </c>
      <c r="H96">
        <v>6</v>
      </c>
      <c r="I96">
        <v>0</v>
      </c>
      <c r="J96">
        <v>673</v>
      </c>
      <c r="K96">
        <v>692</v>
      </c>
      <c r="L96">
        <v>12</v>
      </c>
      <c r="M96" t="s">
        <v>5013</v>
      </c>
      <c r="N96" t="s">
        <v>5014</v>
      </c>
      <c r="O96" t="s">
        <v>5016</v>
      </c>
      <c r="P96" t="s">
        <v>31</v>
      </c>
      <c r="Q96" t="s">
        <v>49</v>
      </c>
      <c r="R96" t="s">
        <v>130</v>
      </c>
      <c r="S96" t="s">
        <v>33</v>
      </c>
      <c r="T96" t="s">
        <v>5017</v>
      </c>
    </row>
    <row r="97" spans="1:20" x14ac:dyDescent="0.3">
      <c r="A97" t="s">
        <v>5189</v>
      </c>
      <c r="B97" t="s">
        <v>5192</v>
      </c>
      <c r="C97">
        <v>7253</v>
      </c>
      <c r="D97" t="s">
        <v>5188</v>
      </c>
      <c r="E97">
        <v>2019</v>
      </c>
      <c r="F97" t="s">
        <v>919</v>
      </c>
      <c r="M97" t="s">
        <v>5190</v>
      </c>
      <c r="N97" t="s">
        <v>5191</v>
      </c>
      <c r="O97" t="s">
        <v>5193</v>
      </c>
      <c r="P97" t="s">
        <v>31</v>
      </c>
      <c r="Q97" t="s">
        <v>49</v>
      </c>
      <c r="S97" t="s">
        <v>33</v>
      </c>
      <c r="T97" t="s">
        <v>5194</v>
      </c>
    </row>
    <row r="98" spans="1:20" x14ac:dyDescent="0.3">
      <c r="A98" t="s">
        <v>4846</v>
      </c>
      <c r="B98" t="s">
        <v>4849</v>
      </c>
      <c r="C98">
        <v>7080</v>
      </c>
      <c r="D98" t="s">
        <v>270</v>
      </c>
      <c r="E98">
        <v>2019</v>
      </c>
      <c r="F98" t="s">
        <v>543</v>
      </c>
      <c r="G98">
        <v>24</v>
      </c>
      <c r="H98">
        <v>2</v>
      </c>
      <c r="J98">
        <v>147</v>
      </c>
      <c r="K98">
        <v>162</v>
      </c>
      <c r="M98" t="s">
        <v>4847</v>
      </c>
      <c r="N98" t="s">
        <v>4848</v>
      </c>
      <c r="O98" t="s">
        <v>4850</v>
      </c>
      <c r="P98" t="s">
        <v>31</v>
      </c>
      <c r="Q98" t="s">
        <v>49</v>
      </c>
      <c r="S98" t="s">
        <v>33</v>
      </c>
      <c r="T98" t="s">
        <v>4851</v>
      </c>
    </row>
    <row r="99" spans="1:20" x14ac:dyDescent="0.3">
      <c r="A99" t="s">
        <v>4859</v>
      </c>
      <c r="B99" t="s">
        <v>4862</v>
      </c>
      <c r="C99">
        <v>7466</v>
      </c>
      <c r="D99" t="s">
        <v>598</v>
      </c>
      <c r="E99">
        <v>2019</v>
      </c>
      <c r="F99" t="s">
        <v>4243</v>
      </c>
      <c r="G99">
        <v>85</v>
      </c>
      <c r="H99">
        <v>3</v>
      </c>
      <c r="J99">
        <v>566</v>
      </c>
      <c r="K99">
        <v>586</v>
      </c>
      <c r="L99">
        <v>2</v>
      </c>
      <c r="M99" t="s">
        <v>4860</v>
      </c>
      <c r="N99" t="s">
        <v>4861</v>
      </c>
      <c r="O99" t="s">
        <v>4863</v>
      </c>
      <c r="P99" t="s">
        <v>31</v>
      </c>
      <c r="Q99" t="s">
        <v>49</v>
      </c>
      <c r="S99" t="s">
        <v>33</v>
      </c>
      <c r="T99" t="s">
        <v>4864</v>
      </c>
    </row>
    <row r="100" spans="1:20" x14ac:dyDescent="0.3">
      <c r="A100" t="s">
        <v>4873</v>
      </c>
      <c r="B100" t="s">
        <v>4875</v>
      </c>
      <c r="C100">
        <v>7059</v>
      </c>
      <c r="D100" t="s">
        <v>4872</v>
      </c>
      <c r="E100">
        <v>2019</v>
      </c>
      <c r="F100" t="s">
        <v>3750</v>
      </c>
      <c r="L100">
        <v>2</v>
      </c>
      <c r="M100" t="s">
        <v>4874</v>
      </c>
      <c r="N100" t="s">
        <v>4542</v>
      </c>
      <c r="O100" t="s">
        <v>4876</v>
      </c>
      <c r="P100" t="s">
        <v>31</v>
      </c>
      <c r="Q100" t="s">
        <v>49</v>
      </c>
      <c r="R100" t="s">
        <v>130</v>
      </c>
      <c r="S100" t="s">
        <v>33</v>
      </c>
      <c r="T100" t="s">
        <v>4877</v>
      </c>
    </row>
    <row r="101" spans="1:20" x14ac:dyDescent="0.3">
      <c r="A101" t="s">
        <v>4895</v>
      </c>
      <c r="B101" t="s">
        <v>4898</v>
      </c>
      <c r="C101">
        <v>7332</v>
      </c>
      <c r="D101" t="s">
        <v>4894</v>
      </c>
      <c r="E101">
        <v>2019</v>
      </c>
      <c r="F101" t="s">
        <v>919</v>
      </c>
      <c r="G101">
        <v>29</v>
      </c>
      <c r="H101" s="1">
        <v>43832</v>
      </c>
      <c r="J101">
        <v>152</v>
      </c>
      <c r="K101">
        <v>167</v>
      </c>
      <c r="M101" t="s">
        <v>4896</v>
      </c>
      <c r="N101" t="s">
        <v>4897</v>
      </c>
      <c r="O101" t="s">
        <v>4899</v>
      </c>
      <c r="P101" t="s">
        <v>31</v>
      </c>
      <c r="Q101" t="s">
        <v>49</v>
      </c>
      <c r="S101" t="s">
        <v>33</v>
      </c>
      <c r="T101" t="s">
        <v>4900</v>
      </c>
    </row>
    <row r="102" spans="1:20" x14ac:dyDescent="0.3">
      <c r="A102" t="s">
        <v>4142</v>
      </c>
      <c r="B102" t="s">
        <v>4146</v>
      </c>
      <c r="C102">
        <v>7977</v>
      </c>
      <c r="D102" t="s">
        <v>4141</v>
      </c>
      <c r="E102">
        <v>2019</v>
      </c>
      <c r="F102" t="s">
        <v>4143</v>
      </c>
      <c r="G102">
        <v>11</v>
      </c>
      <c r="H102">
        <v>2</v>
      </c>
      <c r="J102">
        <v>96</v>
      </c>
      <c r="K102">
        <v>120</v>
      </c>
      <c r="M102" t="s">
        <v>4144</v>
      </c>
      <c r="N102" t="s">
        <v>4145</v>
      </c>
      <c r="O102" t="s">
        <v>4147</v>
      </c>
      <c r="P102" t="s">
        <v>31</v>
      </c>
      <c r="Q102" t="s">
        <v>49</v>
      </c>
      <c r="S102" t="s">
        <v>68</v>
      </c>
      <c r="T102" t="s">
        <v>4148</v>
      </c>
    </row>
    <row r="103" spans="1:20" x14ac:dyDescent="0.3">
      <c r="A103" t="s">
        <v>4150</v>
      </c>
      <c r="B103" t="s">
        <v>4154</v>
      </c>
      <c r="C103">
        <v>7302</v>
      </c>
      <c r="D103" t="s">
        <v>4149</v>
      </c>
      <c r="E103">
        <v>2019</v>
      </c>
      <c r="F103" t="s">
        <v>4151</v>
      </c>
      <c r="G103">
        <v>56</v>
      </c>
      <c r="J103">
        <v>147</v>
      </c>
      <c r="K103">
        <v>156</v>
      </c>
      <c r="L103">
        <v>7</v>
      </c>
      <c r="M103" t="s">
        <v>4152</v>
      </c>
      <c r="N103" t="s">
        <v>4153</v>
      </c>
      <c r="O103" t="s">
        <v>4155</v>
      </c>
      <c r="P103" t="s">
        <v>31</v>
      </c>
      <c r="Q103" t="s">
        <v>49</v>
      </c>
      <c r="S103" t="s">
        <v>33</v>
      </c>
      <c r="T103" t="s">
        <v>4156</v>
      </c>
    </row>
    <row r="104" spans="1:20" x14ac:dyDescent="0.3">
      <c r="A104" t="s">
        <v>4369</v>
      </c>
      <c r="B104" t="s">
        <v>4373</v>
      </c>
      <c r="C104">
        <v>225</v>
      </c>
      <c r="D104" t="s">
        <v>4368</v>
      </c>
      <c r="E104">
        <v>2017</v>
      </c>
      <c r="F104" t="s">
        <v>4370</v>
      </c>
      <c r="G104">
        <v>28</v>
      </c>
      <c r="H104" s="1">
        <v>43781</v>
      </c>
      <c r="J104">
        <v>891</v>
      </c>
      <c r="K104">
        <v>905</v>
      </c>
      <c r="L104">
        <v>5</v>
      </c>
      <c r="M104" t="s">
        <v>4371</v>
      </c>
      <c r="N104" t="s">
        <v>4372</v>
      </c>
      <c r="O104" t="s">
        <v>4374</v>
      </c>
      <c r="P104" t="s">
        <v>31</v>
      </c>
      <c r="Q104" t="s">
        <v>49</v>
      </c>
      <c r="R104" t="s">
        <v>130</v>
      </c>
      <c r="S104" t="s">
        <v>33</v>
      </c>
      <c r="T104" t="s">
        <v>4375</v>
      </c>
    </row>
    <row r="105" spans="1:20" x14ac:dyDescent="0.3">
      <c r="A105" t="s">
        <v>6496</v>
      </c>
      <c r="B105" t="s">
        <v>6500</v>
      </c>
      <c r="C105">
        <v>1032</v>
      </c>
      <c r="D105" t="s">
        <v>6495</v>
      </c>
      <c r="E105">
        <v>2014</v>
      </c>
      <c r="F105" t="s">
        <v>5669</v>
      </c>
      <c r="G105" t="s">
        <v>6497</v>
      </c>
      <c r="J105">
        <v>277</v>
      </c>
      <c r="K105">
        <v>288</v>
      </c>
      <c r="L105">
        <v>19</v>
      </c>
      <c r="M105" t="s">
        <v>6498</v>
      </c>
      <c r="N105" t="s">
        <v>6499</v>
      </c>
      <c r="O105" t="s">
        <v>6501</v>
      </c>
      <c r="P105" t="s">
        <v>31</v>
      </c>
      <c r="Q105" t="s">
        <v>32</v>
      </c>
      <c r="R105" t="s">
        <v>130</v>
      </c>
      <c r="S105" t="s">
        <v>33</v>
      </c>
      <c r="T105" t="s">
        <v>6502</v>
      </c>
    </row>
    <row r="106" spans="1:20" x14ac:dyDescent="0.3">
      <c r="A106" t="s">
        <v>6771</v>
      </c>
      <c r="B106" t="s">
        <v>6774</v>
      </c>
      <c r="C106">
        <v>1026</v>
      </c>
      <c r="D106" t="s">
        <v>6770</v>
      </c>
      <c r="E106">
        <v>2014</v>
      </c>
      <c r="F106" t="s">
        <v>5669</v>
      </c>
      <c r="G106" t="s">
        <v>6497</v>
      </c>
      <c r="J106">
        <v>181</v>
      </c>
      <c r="K106">
        <v>193</v>
      </c>
      <c r="L106">
        <v>10</v>
      </c>
      <c r="M106" t="s">
        <v>6772</v>
      </c>
      <c r="N106" t="s">
        <v>6773</v>
      </c>
      <c r="O106" t="s">
        <v>6775</v>
      </c>
      <c r="P106" t="s">
        <v>31</v>
      </c>
      <c r="Q106" t="s">
        <v>32</v>
      </c>
      <c r="R106" t="s">
        <v>130</v>
      </c>
      <c r="S106" t="s">
        <v>33</v>
      </c>
      <c r="T106" t="s">
        <v>6776</v>
      </c>
    </row>
    <row r="107" spans="1:20" x14ac:dyDescent="0.3">
      <c r="A107" t="s">
        <v>5888</v>
      </c>
      <c r="B107" t="s">
        <v>5892</v>
      </c>
      <c r="C107">
        <v>1928</v>
      </c>
      <c r="D107" t="s">
        <v>5887</v>
      </c>
      <c r="E107">
        <v>2018</v>
      </c>
      <c r="F107" t="s">
        <v>5669</v>
      </c>
      <c r="G107" t="s">
        <v>5889</v>
      </c>
      <c r="J107">
        <v>184</v>
      </c>
      <c r="K107">
        <v>200</v>
      </c>
      <c r="M107" t="s">
        <v>5890</v>
      </c>
      <c r="N107" t="s">
        <v>5891</v>
      </c>
      <c r="O107" t="s">
        <v>5893</v>
      </c>
      <c r="P107" t="s">
        <v>31</v>
      </c>
      <c r="Q107" t="s">
        <v>32</v>
      </c>
      <c r="S107" t="s">
        <v>33</v>
      </c>
      <c r="T107" t="s">
        <v>5894</v>
      </c>
    </row>
    <row r="108" spans="1:20" x14ac:dyDescent="0.3">
      <c r="A108" t="s">
        <v>5996</v>
      </c>
      <c r="B108" t="s">
        <v>6000</v>
      </c>
      <c r="C108">
        <v>7072</v>
      </c>
      <c r="D108" t="s">
        <v>618</v>
      </c>
      <c r="E108">
        <v>2019</v>
      </c>
      <c r="F108" t="s">
        <v>5669</v>
      </c>
      <c r="G108" t="s">
        <v>5997</v>
      </c>
      <c r="J108">
        <v>130</v>
      </c>
      <c r="K108">
        <v>141</v>
      </c>
      <c r="M108" t="s">
        <v>5998</v>
      </c>
      <c r="N108" t="s">
        <v>5999</v>
      </c>
      <c r="O108" t="s">
        <v>6001</v>
      </c>
      <c r="P108" t="s">
        <v>31</v>
      </c>
      <c r="Q108" t="s">
        <v>32</v>
      </c>
      <c r="S108" t="s">
        <v>33</v>
      </c>
      <c r="T108" t="s">
        <v>6002</v>
      </c>
    </row>
    <row r="109" spans="1:20" x14ac:dyDescent="0.3">
      <c r="A109" t="s">
        <v>6062</v>
      </c>
      <c r="B109" t="s">
        <v>6065</v>
      </c>
      <c r="C109">
        <v>7070</v>
      </c>
      <c r="D109" t="s">
        <v>5887</v>
      </c>
      <c r="E109">
        <v>2019</v>
      </c>
      <c r="F109" t="s">
        <v>5669</v>
      </c>
      <c r="G109" t="s">
        <v>6063</v>
      </c>
      <c r="J109">
        <v>488</v>
      </c>
      <c r="K109">
        <v>500</v>
      </c>
      <c r="L109">
        <v>1</v>
      </c>
      <c r="M109" t="s">
        <v>6064</v>
      </c>
      <c r="N109" t="s">
        <v>5891</v>
      </c>
      <c r="O109" t="s">
        <v>6066</v>
      </c>
      <c r="P109" t="s">
        <v>31</v>
      </c>
      <c r="Q109" t="s">
        <v>32</v>
      </c>
      <c r="S109" t="s">
        <v>33</v>
      </c>
      <c r="T109" t="s">
        <v>6067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results-stage-3 criteria</vt:lpstr>
      <vt:lpstr>results-stage-4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2019-06-24T18:56:25Z</dcterms:created>
  <dcterms:modified xsi:type="dcterms:W3CDTF">2020-10-15T08:18:08Z</dcterms:modified>
</cp:coreProperties>
</file>