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earch\vaccines\UPLOAD\"/>
    </mc:Choice>
  </mc:AlternateContent>
  <xr:revisionPtr revIDLastSave="0" documentId="13_ncr:1_{041530D2-242C-42B0-AF64-F29F864BB3A1}" xr6:coauthVersionLast="46" xr6:coauthVersionMax="46" xr10:uidLastSave="{00000000-0000-0000-0000-000000000000}"/>
  <bookViews>
    <workbookView xWindow="-110" yWindow="-110" windowWidth="19420" windowHeight="10560" activeTab="1" xr2:uid="{00000000-000D-0000-FFFF-FFFF00000000}"/>
  </bookViews>
  <sheets>
    <sheet name="Acceptance" sheetId="1" r:id="rId1"/>
    <sheet name="Demographics" sheetId="4" r:id="rId2"/>
    <sheet name="Trial" sheetId="3" r:id="rId3"/>
  </sheets>
  <calcPr calcId="181029"/>
</workbook>
</file>

<file path=xl/calcChain.xml><?xml version="1.0" encoding="utf-8"?>
<calcChain xmlns="http://schemas.openxmlformats.org/spreadsheetml/2006/main">
  <c r="D10" i="1" l="1"/>
  <c r="F10" i="1"/>
  <c r="D13" i="1"/>
  <c r="H13" i="1" s="1"/>
  <c r="G13" i="1" s="1"/>
  <c r="F13" i="1"/>
  <c r="F31" i="3"/>
  <c r="H4" i="3"/>
  <c r="H5" i="3"/>
  <c r="H6" i="3"/>
  <c r="H7" i="3"/>
  <c r="H8" i="3"/>
  <c r="H9" i="3"/>
  <c r="D10" i="3"/>
  <c r="F10" i="3"/>
  <c r="H11" i="3"/>
  <c r="H12" i="3"/>
  <c r="D13" i="3"/>
  <c r="F13" i="3"/>
  <c r="H14" i="3"/>
  <c r="H15" i="3"/>
  <c r="H16" i="3"/>
  <c r="D17" i="3"/>
  <c r="F17" i="3"/>
  <c r="H18" i="3"/>
  <c r="H19" i="3"/>
  <c r="H20" i="3"/>
  <c r="H21" i="3"/>
  <c r="H22" i="3"/>
  <c r="H23" i="3"/>
  <c r="D24" i="3"/>
  <c r="F24" i="3"/>
  <c r="H25" i="3"/>
  <c r="H26" i="3"/>
  <c r="H27" i="3"/>
  <c r="D28" i="3"/>
  <c r="F28" i="3"/>
  <c r="H29" i="3"/>
  <c r="H30" i="3"/>
  <c r="D31" i="3"/>
  <c r="H32" i="3"/>
  <c r="H33" i="3"/>
  <c r="H34" i="3"/>
  <c r="H35" i="3"/>
  <c r="D36" i="3"/>
  <c r="F36" i="3"/>
  <c r="H37" i="3"/>
  <c r="H38" i="3"/>
  <c r="D39" i="3"/>
  <c r="F39" i="3"/>
  <c r="F39" i="1"/>
  <c r="D39" i="1"/>
  <c r="H38" i="1"/>
  <c r="G38" i="1" s="1"/>
  <c r="H37" i="1"/>
  <c r="G37" i="1" s="1"/>
  <c r="F36" i="1"/>
  <c r="D36" i="1"/>
  <c r="H35" i="1"/>
  <c r="G35" i="1" s="1"/>
  <c r="H34" i="1"/>
  <c r="E34" i="1" s="1"/>
  <c r="H33" i="1"/>
  <c r="E33" i="1" s="1"/>
  <c r="G33" i="1"/>
  <c r="H32" i="1"/>
  <c r="G32" i="1" s="1"/>
  <c r="F31" i="1"/>
  <c r="D31" i="1"/>
  <c r="H30" i="1"/>
  <c r="G30" i="1" s="1"/>
  <c r="H29" i="1"/>
  <c r="E29" i="1" s="1"/>
  <c r="F28" i="1"/>
  <c r="D28" i="1"/>
  <c r="H27" i="1"/>
  <c r="E27" i="1" s="1"/>
  <c r="H26" i="1"/>
  <c r="H25" i="1"/>
  <c r="E25" i="1" s="1"/>
  <c r="G25" i="1"/>
  <c r="F24" i="1"/>
  <c r="D24" i="1"/>
  <c r="H23" i="1"/>
  <c r="E23" i="1" s="1"/>
  <c r="H22" i="1"/>
  <c r="G22" i="1" s="1"/>
  <c r="H21" i="1"/>
  <c r="E21" i="1" s="1"/>
  <c r="H20" i="1"/>
  <c r="H19" i="1"/>
  <c r="E19" i="1" s="1"/>
  <c r="H18" i="1"/>
  <c r="G18" i="1" s="1"/>
  <c r="F17" i="1"/>
  <c r="D17" i="1"/>
  <c r="H16" i="1"/>
  <c r="G16" i="1" s="1"/>
  <c r="H15" i="1"/>
  <c r="E15" i="1" s="1"/>
  <c r="H14" i="1"/>
  <c r="H12" i="1"/>
  <c r="H11" i="1"/>
  <c r="G11" i="1" s="1"/>
  <c r="E11" i="1"/>
  <c r="H9" i="1"/>
  <c r="G9" i="1" s="1"/>
  <c r="H8" i="1"/>
  <c r="G8" i="1" s="1"/>
  <c r="H7" i="1"/>
  <c r="E7" i="1" s="1"/>
  <c r="G7" i="1"/>
  <c r="H6" i="1"/>
  <c r="H5" i="1"/>
  <c r="G5" i="1" s="1"/>
  <c r="H4" i="1"/>
  <c r="G4" i="1" s="1"/>
  <c r="H10" i="1" l="1"/>
  <c r="G10" i="1" s="1"/>
  <c r="E13" i="1"/>
  <c r="E35" i="1"/>
  <c r="E37" i="1"/>
  <c r="E38" i="1"/>
  <c r="E9" i="1"/>
  <c r="E16" i="1"/>
  <c r="E18" i="1"/>
  <c r="G23" i="1"/>
  <c r="G27" i="1"/>
  <c r="G29" i="1"/>
  <c r="H31" i="1"/>
  <c r="I29" i="1" s="1"/>
  <c r="E5" i="1"/>
  <c r="G19" i="1"/>
  <c r="E22" i="1"/>
  <c r="E30" i="1"/>
  <c r="E32" i="1"/>
  <c r="E4" i="1"/>
  <c r="E8" i="1"/>
  <c r="G15" i="1"/>
  <c r="H17" i="1"/>
  <c r="I15" i="1" s="1"/>
  <c r="G21" i="1"/>
  <c r="H28" i="1"/>
  <c r="E28" i="1" s="1"/>
  <c r="H36" i="1"/>
  <c r="E36" i="1" s="1"/>
  <c r="G33" i="3"/>
  <c r="G29" i="3"/>
  <c r="I29" i="3"/>
  <c r="E26" i="3"/>
  <c r="G23" i="3"/>
  <c r="I23" i="3"/>
  <c r="G19" i="3"/>
  <c r="E16" i="3"/>
  <c r="I16" i="3"/>
  <c r="E6" i="3"/>
  <c r="I9" i="1"/>
  <c r="I11" i="1"/>
  <c r="I33" i="1"/>
  <c r="E32" i="3"/>
  <c r="G25" i="3"/>
  <c r="E22" i="3"/>
  <c r="E18" i="3"/>
  <c r="G15" i="3"/>
  <c r="E12" i="3"/>
  <c r="G9" i="3"/>
  <c r="G5" i="3"/>
  <c r="E6" i="1"/>
  <c r="E20" i="1"/>
  <c r="H24" i="1"/>
  <c r="I18" i="1" s="1"/>
  <c r="E26" i="1"/>
  <c r="E38" i="3"/>
  <c r="G35" i="3"/>
  <c r="G21" i="3"/>
  <c r="E14" i="3"/>
  <c r="G11" i="3"/>
  <c r="E8" i="3"/>
  <c r="E4" i="3"/>
  <c r="I12" i="1"/>
  <c r="I34" i="1"/>
  <c r="I4" i="1"/>
  <c r="E12" i="1"/>
  <c r="E14" i="1"/>
  <c r="G6" i="1"/>
  <c r="I7" i="1"/>
  <c r="G12" i="1"/>
  <c r="G14" i="1"/>
  <c r="G20" i="1"/>
  <c r="G26" i="1"/>
  <c r="G34" i="1"/>
  <c r="I35" i="1"/>
  <c r="H39" i="1"/>
  <c r="I38" i="1" s="1"/>
  <c r="G37" i="3"/>
  <c r="I37" i="3"/>
  <c r="E34" i="3"/>
  <c r="E30" i="3"/>
  <c r="I30" i="3"/>
  <c r="G27" i="3"/>
  <c r="E20" i="3"/>
  <c r="I20" i="3"/>
  <c r="G7" i="3"/>
  <c r="G34" i="3"/>
  <c r="H36" i="3"/>
  <c r="G36" i="3" s="1"/>
  <c r="H31" i="3"/>
  <c r="G30" i="3"/>
  <c r="H28" i="3"/>
  <c r="G28" i="3" s="1"/>
  <c r="G26" i="3"/>
  <c r="H24" i="3"/>
  <c r="G24" i="3" s="1"/>
  <c r="G22" i="3"/>
  <c r="H13" i="3"/>
  <c r="E13" i="3" s="1"/>
  <c r="H10" i="3"/>
  <c r="G10" i="3" s="1"/>
  <c r="E31" i="3"/>
  <c r="H39" i="3"/>
  <c r="G39" i="3" s="1"/>
  <c r="G38" i="3"/>
  <c r="G32" i="3"/>
  <c r="G31" i="3"/>
  <c r="G20" i="3"/>
  <c r="E24" i="3"/>
  <c r="G18" i="3"/>
  <c r="H17" i="3"/>
  <c r="G17" i="3" s="1"/>
  <c r="G16" i="3"/>
  <c r="E17" i="3"/>
  <c r="G14" i="3"/>
  <c r="G12" i="3"/>
  <c r="G13" i="3"/>
  <c r="E11" i="3"/>
  <c r="G8" i="3"/>
  <c r="G6" i="3"/>
  <c r="E37" i="3"/>
  <c r="E35" i="3"/>
  <c r="E33" i="3"/>
  <c r="E29" i="3"/>
  <c r="E27" i="3"/>
  <c r="E25" i="3"/>
  <c r="E23" i="3"/>
  <c r="E21" i="3"/>
  <c r="E19" i="3"/>
  <c r="E15" i="3"/>
  <c r="E9" i="3"/>
  <c r="E7" i="3"/>
  <c r="E5" i="3"/>
  <c r="G4" i="3"/>
  <c r="I10" i="1" l="1"/>
  <c r="E10" i="1"/>
  <c r="I13" i="1"/>
  <c r="I32" i="1"/>
  <c r="I36" i="1" s="1"/>
  <c r="I27" i="1"/>
  <c r="I30" i="1"/>
  <c r="G31" i="1"/>
  <c r="E31" i="1"/>
  <c r="I14" i="1"/>
  <c r="E17" i="1"/>
  <c r="I16" i="1"/>
  <c r="I25" i="1"/>
  <c r="G17" i="1"/>
  <c r="I31" i="1"/>
  <c r="I20" i="1"/>
  <c r="E24" i="1"/>
  <c r="E28" i="3"/>
  <c r="I21" i="1"/>
  <c r="I4" i="3"/>
  <c r="I11" i="3"/>
  <c r="I21" i="3"/>
  <c r="I38" i="3"/>
  <c r="I39" i="3" s="1"/>
  <c r="I22" i="1"/>
  <c r="I5" i="3"/>
  <c r="I12" i="3"/>
  <c r="I18" i="3"/>
  <c r="I25" i="3"/>
  <c r="I23" i="1"/>
  <c r="I5" i="1"/>
  <c r="I6" i="1"/>
  <c r="G36" i="1"/>
  <c r="I31" i="3"/>
  <c r="G24" i="1"/>
  <c r="I7" i="3"/>
  <c r="I27" i="3"/>
  <c r="I34" i="3"/>
  <c r="G39" i="1"/>
  <c r="E39" i="1"/>
  <c r="I8" i="1"/>
  <c r="I19" i="1"/>
  <c r="I6" i="3"/>
  <c r="I19" i="3"/>
  <c r="I26" i="3"/>
  <c r="I33" i="3"/>
  <c r="I37" i="1"/>
  <c r="I39" i="1" s="1"/>
  <c r="I8" i="3"/>
  <c r="I14" i="3"/>
  <c r="I35" i="3"/>
  <c r="I9" i="3"/>
  <c r="I15" i="3"/>
  <c r="I17" i="3" s="1"/>
  <c r="I22" i="3"/>
  <c r="I32" i="3"/>
  <c r="I26" i="1"/>
  <c r="G28" i="1"/>
  <c r="E36" i="3"/>
  <c r="E10" i="3"/>
  <c r="E39" i="3"/>
  <c r="I17" i="1" l="1"/>
  <c r="I28" i="1"/>
  <c r="I24" i="1"/>
  <c r="I36" i="3"/>
  <c r="I28" i="3"/>
  <c r="I13" i="3"/>
  <c r="I24" i="3"/>
  <c r="I10" i="3"/>
</calcChain>
</file>

<file path=xl/sharedStrings.xml><?xml version="1.0" encoding="utf-8"?>
<sst xmlns="http://schemas.openxmlformats.org/spreadsheetml/2006/main" count="211" uniqueCount="95">
  <si>
    <t>Demographics</t>
  </si>
  <si>
    <t>NO</t>
  </si>
  <si>
    <t>%</t>
  </si>
  <si>
    <t>YES</t>
  </si>
  <si>
    <t>TOTAL</t>
  </si>
  <si>
    <t>OR</t>
  </si>
  <si>
    <t>CI</t>
  </si>
  <si>
    <t>P-VALUE</t>
  </si>
  <si>
    <t>Age</t>
  </si>
  <si>
    <t>18-20</t>
  </si>
  <si>
    <t>21-30</t>
  </si>
  <si>
    <t>0.08-0.24</t>
  </si>
  <si>
    <t>31-40</t>
  </si>
  <si>
    <t>0.15-0.47</t>
  </si>
  <si>
    <t>41-50</t>
  </si>
  <si>
    <t>0.17-0.57</t>
  </si>
  <si>
    <t>51-60</t>
  </si>
  <si>
    <t>0.34-1.27</t>
  </si>
  <si>
    <t>61-70</t>
  </si>
  <si>
    <t>0.08-0.36</t>
  </si>
  <si>
    <t>Gender</t>
  </si>
  <si>
    <t>Female</t>
  </si>
  <si>
    <t>Male</t>
  </si>
  <si>
    <t>1.56-2.71</t>
  </si>
  <si>
    <t>Education</t>
  </si>
  <si>
    <t>Primary</t>
  </si>
  <si>
    <t>Secondary</t>
  </si>
  <si>
    <t>1.18-6.66</t>
  </si>
  <si>
    <t>Tertiary</t>
  </si>
  <si>
    <t>1.25-6.11</t>
  </si>
  <si>
    <t>Occupation</t>
  </si>
  <si>
    <t>Business</t>
  </si>
  <si>
    <t>Civil servant</t>
  </si>
  <si>
    <t>0.97-2.17</t>
  </si>
  <si>
    <t>Private sector</t>
  </si>
  <si>
    <t>0.66-1.53</t>
  </si>
  <si>
    <t>Retired</t>
  </si>
  <si>
    <t>0.09-1.34</t>
  </si>
  <si>
    <t>Student</t>
  </si>
  <si>
    <t>1.98-5.15</t>
  </si>
  <si>
    <t>Unemployed</t>
  </si>
  <si>
    <t>0.06-0.75</t>
  </si>
  <si>
    <t>Religion</t>
  </si>
  <si>
    <t>Christian</t>
  </si>
  <si>
    <t>Muslim</t>
  </si>
  <si>
    <t>0.69-1.59</t>
  </si>
  <si>
    <t>Others</t>
  </si>
  <si>
    <t>0.09-0.68</t>
  </si>
  <si>
    <t>Married</t>
  </si>
  <si>
    <t>Not married</t>
  </si>
  <si>
    <t>0.57-0.93</t>
  </si>
  <si>
    <t>Monthly income</t>
  </si>
  <si>
    <t>1,000,000-2,000,000</t>
  </si>
  <si>
    <t>&lt;1,000,000</t>
  </si>
  <si>
    <t>1.10-2.22</t>
  </si>
  <si>
    <t>&gt;2,000,000</t>
  </si>
  <si>
    <t>0.77-1.47</t>
  </si>
  <si>
    <t>No salary</t>
  </si>
  <si>
    <t>1.53-3.44</t>
  </si>
  <si>
    <t>Residence</t>
  </si>
  <si>
    <t>Rural</t>
  </si>
  <si>
    <t>Urban</t>
  </si>
  <si>
    <t>0.61-1.01</t>
  </si>
  <si>
    <t>0.65-1.54</t>
  </si>
  <si>
    <t>0.12-1.77</t>
  </si>
  <si>
    <t>0.29-0.75</t>
  </si>
  <si>
    <t>0.42-1.08</t>
  </si>
  <si>
    <t>0.43-1.21</t>
  </si>
  <si>
    <t>0.30-0.91</t>
  </si>
  <si>
    <t>0.08-0.41</t>
  </si>
  <si>
    <t>0.84-1.46</t>
  </si>
  <si>
    <t>0.36-1.80</t>
  </si>
  <si>
    <t>0.39-1.65</t>
  </si>
  <si>
    <t>0.79-1.80</t>
  </si>
  <si>
    <t>1.49-3.77</t>
  </si>
  <si>
    <t>0.31-2.23</t>
  </si>
  <si>
    <t>0.39-0.92</t>
  </si>
  <si>
    <t>0.34-1.92</t>
  </si>
  <si>
    <t>1.03-1.69</t>
  </si>
  <si>
    <t>0.60-1.21</t>
  </si>
  <si>
    <t>0.55-1.04</t>
  </si>
  <si>
    <t>1.05-2.30</t>
  </si>
  <si>
    <t>0.53-0.89</t>
  </si>
  <si>
    <t>Marital status</t>
  </si>
  <si>
    <t>Maritalstatus</t>
  </si>
  <si>
    <t>VACCINE TRIAL ACCEPTANCE</t>
  </si>
  <si>
    <t>VACCINE ACCEPTANCE</t>
  </si>
  <si>
    <t>95% CI</t>
  </si>
  <si>
    <t>Variable</t>
  </si>
  <si>
    <t>Sex</t>
  </si>
  <si>
    <t>Age/years</t>
  </si>
  <si>
    <t>Monthly Income</t>
  </si>
  <si>
    <t>Frequency(n=1067)</t>
  </si>
  <si>
    <t>Percentage (%)</t>
  </si>
  <si>
    <t>Parameter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</si>
</sst>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_ "/>
    <numFmt numFmtId="165" formatCode="0.000_ "/>
    <numFmt numFmtId="166" formatCode="0.0"/>
    <numFmt numFmtId="167" formatCode="0.0_ "/>
    <numFmt numFmtId="168" formatCode="0.000"/>
    <numFmt numFmtId="169" formatCode="0.00000"/>
  </numFmts>
  <fonts count="8" x14ac:knownFonts="1">
    <font>
      <sz val="11"/>
      <color theme="1"/>
      <name val="Calibri"/>
      <charset val="1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0"/>
      <color rgb="FF000000"/>
      <name val="Lucida Console"/>
      <family val="3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3" xfId="0" applyFont="1" applyBorder="1" applyAlignment="1">
      <alignment horizontal="center"/>
    </xf>
    <xf numFmtId="0" fontId="0" fillId="0" borderId="3" xfId="0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5" fillId="0" borderId="3" xfId="0" applyFont="1" applyBorder="1"/>
    <xf numFmtId="165" fontId="6" fillId="0" borderId="3" xfId="0" applyNumberFormat="1" applyFont="1" applyBorder="1" applyAlignment="1">
      <alignment horizontal="right"/>
    </xf>
    <xf numFmtId="165" fontId="0" fillId="0" borderId="3" xfId="0" applyNumberFormat="1" applyBorder="1"/>
    <xf numFmtId="2" fontId="0" fillId="0" borderId="3" xfId="0" applyNumberFormat="1" applyBorder="1"/>
    <xf numFmtId="0" fontId="1" fillId="0" borderId="0" xfId="0" applyFont="1"/>
    <xf numFmtId="0" fontId="2" fillId="0" borderId="3" xfId="0" applyFont="1" applyFill="1" applyBorder="1" applyAlignment="1">
      <alignment horizontal="center"/>
    </xf>
    <xf numFmtId="0" fontId="3" fillId="0" borderId="3" xfId="0" applyFont="1" applyBorder="1"/>
    <xf numFmtId="166" fontId="3" fillId="0" borderId="3" xfId="0" applyNumberFormat="1" applyFont="1" applyBorder="1"/>
    <xf numFmtId="0" fontId="4" fillId="0" borderId="3" xfId="0" applyFont="1" applyFill="1" applyBorder="1"/>
    <xf numFmtId="0" fontId="7" fillId="0" borderId="3" xfId="0" applyFont="1" applyBorder="1" applyAlignment="1">
      <alignment vertical="center"/>
    </xf>
    <xf numFmtId="0" fontId="4" fillId="0" borderId="3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0" fillId="0" borderId="0" xfId="0" applyBorder="1"/>
    <xf numFmtId="167" fontId="0" fillId="0" borderId="3" xfId="0" applyNumberFormat="1" applyBorder="1"/>
    <xf numFmtId="164" fontId="0" fillId="0" borderId="3" xfId="0" applyNumberFormat="1" applyBorder="1"/>
    <xf numFmtId="0" fontId="0" fillId="0" borderId="0" xfId="0" applyBorder="1" applyAlignment="1">
      <alignment horizontal="right"/>
    </xf>
    <xf numFmtId="164" fontId="0" fillId="0" borderId="0" xfId="0" applyNumberFormat="1"/>
    <xf numFmtId="2" fontId="0" fillId="0" borderId="0" xfId="0" applyNumberFormat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168" fontId="0" fillId="0" borderId="3" xfId="0" applyNumberFormat="1" applyBorder="1"/>
    <xf numFmtId="164" fontId="5" fillId="0" borderId="3" xfId="0" applyNumberFormat="1" applyFont="1" applyBorder="1"/>
    <xf numFmtId="0" fontId="2" fillId="0" borderId="0" xfId="0" applyFont="1" applyFill="1" applyBorder="1" applyAlignment="1">
      <alignment horizontal="center"/>
    </xf>
    <xf numFmtId="0" fontId="4" fillId="0" borderId="0" xfId="0" applyFont="1" applyBorder="1"/>
    <xf numFmtId="0" fontId="4" fillId="0" borderId="0" xfId="0" applyFont="1" applyFill="1" applyBorder="1"/>
    <xf numFmtId="0" fontId="2" fillId="0" borderId="3" xfId="0" applyFont="1" applyBorder="1"/>
    <xf numFmtId="169" fontId="3" fillId="0" borderId="0" xfId="0" applyNumberFormat="1" applyFont="1" applyBorder="1"/>
    <xf numFmtId="0" fontId="2" fillId="0" borderId="0" xfId="0" applyFont="1" applyBorder="1"/>
    <xf numFmtId="166" fontId="4" fillId="0" borderId="3" xfId="0" applyNumberFormat="1" applyFont="1" applyBorder="1"/>
    <xf numFmtId="0" fontId="1" fillId="0" borderId="3" xfId="0" applyFont="1" applyBorder="1" applyAlignment="1"/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T39"/>
  <sheetViews>
    <sheetView topLeftCell="A5" workbookViewId="0">
      <selection activeCell="B2" sqref="B2:L39"/>
    </sheetView>
  </sheetViews>
  <sheetFormatPr defaultColWidth="9" defaultRowHeight="14.5" x14ac:dyDescent="0.35"/>
  <cols>
    <col min="2" max="2" width="3.7265625" style="9" customWidth="1"/>
    <col min="3" max="3" width="18.26953125" customWidth="1"/>
    <col min="4" max="4" width="4.453125" customWidth="1"/>
    <col min="5" max="5" width="4.54296875" customWidth="1"/>
    <col min="6" max="6" width="4.453125" customWidth="1"/>
    <col min="7" max="7" width="4.54296875" customWidth="1"/>
    <col min="8" max="9" width="6.54296875" customWidth="1"/>
    <col min="10" max="10" width="5" customWidth="1"/>
    <col min="11" max="11" width="8.81640625" customWidth="1"/>
    <col min="12" max="12" width="8.54296875" customWidth="1"/>
    <col min="16" max="16" width="10.54296875" bestFit="1" customWidth="1"/>
  </cols>
  <sheetData>
    <row r="2" spans="2:20" x14ac:dyDescent="0.35">
      <c r="B2" s="37" t="s">
        <v>86</v>
      </c>
      <c r="C2" s="37"/>
      <c r="D2" s="37"/>
      <c r="E2" s="37"/>
      <c r="F2" s="37"/>
      <c r="G2" s="37"/>
      <c r="H2" s="37"/>
      <c r="I2" s="37"/>
      <c r="J2" s="37"/>
      <c r="K2" s="37"/>
      <c r="L2" s="37"/>
      <c r="P2" s="29"/>
    </row>
    <row r="3" spans="2:20" x14ac:dyDescent="0.35">
      <c r="B3" s="38" t="s">
        <v>0</v>
      </c>
      <c r="C3" s="39"/>
      <c r="D3" s="1" t="s">
        <v>1</v>
      </c>
      <c r="E3" s="1" t="s">
        <v>2</v>
      </c>
      <c r="F3" s="1" t="s">
        <v>3</v>
      </c>
      <c r="G3" s="1" t="s">
        <v>2</v>
      </c>
      <c r="H3" s="10" t="s">
        <v>4</v>
      </c>
      <c r="I3" s="10" t="s">
        <v>2</v>
      </c>
      <c r="J3" s="4" t="s">
        <v>5</v>
      </c>
      <c r="K3" s="4" t="s">
        <v>6</v>
      </c>
      <c r="L3" s="4" t="s">
        <v>7</v>
      </c>
      <c r="P3" s="33"/>
      <c r="Q3" s="16"/>
      <c r="R3" s="21"/>
      <c r="S3" s="21"/>
      <c r="T3" s="21"/>
    </row>
    <row r="4" spans="2:20" x14ac:dyDescent="0.35">
      <c r="B4" s="40" t="s">
        <v>8</v>
      </c>
      <c r="C4" s="11" t="s">
        <v>9</v>
      </c>
      <c r="D4" s="11">
        <v>17</v>
      </c>
      <c r="E4" s="12">
        <f>D4/H4*100</f>
        <v>18.888888888888889</v>
      </c>
      <c r="F4" s="11">
        <v>73</v>
      </c>
      <c r="G4" s="12">
        <f>F4/H4*100</f>
        <v>81.111111111111114</v>
      </c>
      <c r="H4" s="11">
        <f>D4+F4</f>
        <v>90</v>
      </c>
      <c r="I4" s="12">
        <f>(H4/H10)*100</f>
        <v>8.4348641049671969</v>
      </c>
      <c r="J4" s="2">
        <v>1</v>
      </c>
      <c r="K4" s="2"/>
      <c r="L4" s="2"/>
      <c r="O4" s="17"/>
      <c r="P4" s="17"/>
    </row>
    <row r="5" spans="2:20" x14ac:dyDescent="0.35">
      <c r="B5" s="41"/>
      <c r="C5" s="11" t="s">
        <v>10</v>
      </c>
      <c r="D5" s="11">
        <v>182</v>
      </c>
      <c r="E5" s="12">
        <f t="shared" ref="E5:E39" si="0">D5/H5*100</f>
        <v>62.758620689655174</v>
      </c>
      <c r="F5" s="11">
        <v>108</v>
      </c>
      <c r="G5" s="12">
        <f t="shared" ref="G5:G39" si="1">F5/H5*100</f>
        <v>37.241379310344833</v>
      </c>
      <c r="H5" s="11">
        <f t="shared" ref="H5:H38" si="2">D5+F5</f>
        <v>290</v>
      </c>
      <c r="I5" s="12">
        <f>H5/H10*100</f>
        <v>27.17900656044986</v>
      </c>
      <c r="J5" s="2">
        <v>0.14000000000000001</v>
      </c>
      <c r="K5" s="2" t="s">
        <v>11</v>
      </c>
      <c r="L5" s="6">
        <v>0</v>
      </c>
      <c r="O5" s="17"/>
      <c r="P5" s="17"/>
      <c r="T5" s="22"/>
    </row>
    <row r="6" spans="2:20" x14ac:dyDescent="0.35">
      <c r="B6" s="41"/>
      <c r="C6" s="11" t="s">
        <v>12</v>
      </c>
      <c r="D6" s="11">
        <v>163</v>
      </c>
      <c r="E6" s="12">
        <f t="shared" si="0"/>
        <v>46.839080459770116</v>
      </c>
      <c r="F6" s="11">
        <v>185</v>
      </c>
      <c r="G6" s="12">
        <f t="shared" si="1"/>
        <v>53.160919540229891</v>
      </c>
      <c r="H6" s="11">
        <f t="shared" si="2"/>
        <v>348</v>
      </c>
      <c r="I6" s="12">
        <f>H6/H10*100</f>
        <v>32.614807872539828</v>
      </c>
      <c r="J6" s="2">
        <v>0.27</v>
      </c>
      <c r="K6" s="2" t="s">
        <v>13</v>
      </c>
      <c r="L6" s="6">
        <v>0</v>
      </c>
      <c r="O6" s="17"/>
      <c r="P6" s="17"/>
    </row>
    <row r="7" spans="2:20" x14ac:dyDescent="0.35">
      <c r="B7" s="41"/>
      <c r="C7" s="11" t="s">
        <v>14</v>
      </c>
      <c r="D7" s="11">
        <v>72</v>
      </c>
      <c r="E7" s="12">
        <f t="shared" si="0"/>
        <v>43.113772455089823</v>
      </c>
      <c r="F7" s="11">
        <v>95</v>
      </c>
      <c r="G7" s="12">
        <f t="shared" si="1"/>
        <v>56.886227544910184</v>
      </c>
      <c r="H7" s="11">
        <f t="shared" si="2"/>
        <v>167</v>
      </c>
      <c r="I7" s="12">
        <f>H7/H10*100</f>
        <v>15.651358950328023</v>
      </c>
      <c r="J7" s="2">
        <v>0.31</v>
      </c>
      <c r="K7" s="2" t="s">
        <v>15</v>
      </c>
      <c r="L7" s="6">
        <v>0</v>
      </c>
      <c r="O7" s="17"/>
      <c r="P7" s="17"/>
    </row>
    <row r="8" spans="2:20" x14ac:dyDescent="0.35">
      <c r="B8" s="41"/>
      <c r="C8" s="11" t="s">
        <v>16</v>
      </c>
      <c r="D8" s="11">
        <v>32</v>
      </c>
      <c r="E8" s="12">
        <f t="shared" si="0"/>
        <v>26.229508196721312</v>
      </c>
      <c r="F8" s="11">
        <v>90</v>
      </c>
      <c r="G8" s="12">
        <f t="shared" si="1"/>
        <v>73.770491803278688</v>
      </c>
      <c r="H8" s="11">
        <f t="shared" si="2"/>
        <v>122</v>
      </c>
      <c r="I8" s="12">
        <f>H8/H10*100</f>
        <v>11.433926897844424</v>
      </c>
      <c r="J8" s="2">
        <v>0.65</v>
      </c>
      <c r="K8" s="2" t="s">
        <v>17</v>
      </c>
      <c r="L8" s="6">
        <v>0.249</v>
      </c>
      <c r="O8" s="17"/>
      <c r="P8" s="17"/>
    </row>
    <row r="9" spans="2:20" x14ac:dyDescent="0.35">
      <c r="B9" s="41"/>
      <c r="C9" s="11" t="s">
        <v>18</v>
      </c>
      <c r="D9" s="11">
        <v>29</v>
      </c>
      <c r="E9" s="12">
        <f t="shared" si="0"/>
        <v>57.999999999999993</v>
      </c>
      <c r="F9" s="11">
        <v>21</v>
      </c>
      <c r="G9" s="12">
        <f t="shared" si="1"/>
        <v>42</v>
      </c>
      <c r="H9" s="11">
        <f t="shared" si="2"/>
        <v>50</v>
      </c>
      <c r="I9" s="12">
        <f>H9/H10*100</f>
        <v>4.6860356138706658</v>
      </c>
      <c r="J9" s="2">
        <v>0.17</v>
      </c>
      <c r="K9" s="2" t="s">
        <v>19</v>
      </c>
      <c r="L9" s="6">
        <v>0</v>
      </c>
      <c r="O9" s="17"/>
      <c r="P9" s="34"/>
      <c r="T9" s="22"/>
    </row>
    <row r="10" spans="2:20" x14ac:dyDescent="0.35">
      <c r="B10" s="42"/>
      <c r="C10" s="13" t="s">
        <v>4</v>
      </c>
      <c r="D10" s="14">
        <f>SUM(D4:D9)</f>
        <v>495</v>
      </c>
      <c r="E10" s="12">
        <f t="shared" si="0"/>
        <v>46.391752577319586</v>
      </c>
      <c r="F10" s="14">
        <f t="shared" ref="F10" si="3">SUM(F4:F9)</f>
        <v>572</v>
      </c>
      <c r="G10" s="12">
        <f t="shared" si="1"/>
        <v>53.608247422680414</v>
      </c>
      <c r="H10" s="15">
        <f t="shared" si="2"/>
        <v>1067</v>
      </c>
      <c r="I10" s="32">
        <f>SUM(I4:I9)</f>
        <v>100</v>
      </c>
      <c r="J10" s="2"/>
      <c r="K10" s="2"/>
      <c r="L10" s="2"/>
      <c r="P10" s="17"/>
    </row>
    <row r="11" spans="2:20" x14ac:dyDescent="0.35">
      <c r="B11" s="40" t="s">
        <v>20</v>
      </c>
      <c r="C11" s="2" t="s">
        <v>21</v>
      </c>
      <c r="D11" s="2">
        <v>170</v>
      </c>
      <c r="E11" s="12">
        <f t="shared" si="0"/>
        <v>59.44055944055944</v>
      </c>
      <c r="F11" s="2">
        <v>116</v>
      </c>
      <c r="G11" s="12">
        <f t="shared" si="1"/>
        <v>40.55944055944056</v>
      </c>
      <c r="H11" s="11">
        <f t="shared" si="2"/>
        <v>286</v>
      </c>
      <c r="I11" s="11">
        <f>H11/H13*100</f>
        <v>26.804123711340207</v>
      </c>
      <c r="J11" s="2">
        <v>1</v>
      </c>
      <c r="K11" s="2"/>
      <c r="L11" s="2"/>
      <c r="O11" s="18"/>
      <c r="P11" s="17"/>
    </row>
    <row r="12" spans="2:20" x14ac:dyDescent="0.35">
      <c r="B12" s="41"/>
      <c r="C12" s="2" t="s">
        <v>22</v>
      </c>
      <c r="D12" s="2">
        <v>325</v>
      </c>
      <c r="E12" s="12">
        <f t="shared" si="0"/>
        <v>41.613316261203586</v>
      </c>
      <c r="F12" s="2">
        <v>456</v>
      </c>
      <c r="G12" s="12">
        <f t="shared" si="1"/>
        <v>58.386683738796421</v>
      </c>
      <c r="H12" s="11">
        <f t="shared" si="2"/>
        <v>781</v>
      </c>
      <c r="I12" s="11">
        <f>H12/H13*100</f>
        <v>73.19587628865979</v>
      </c>
      <c r="J12" s="19">
        <v>2.1</v>
      </c>
      <c r="K12" s="2" t="s">
        <v>23</v>
      </c>
      <c r="L12" s="7">
        <v>0</v>
      </c>
      <c r="O12" s="18"/>
      <c r="P12" s="30"/>
      <c r="T12" s="22"/>
    </row>
    <row r="13" spans="2:20" x14ac:dyDescent="0.35">
      <c r="B13" s="42"/>
      <c r="C13" s="13" t="s">
        <v>4</v>
      </c>
      <c r="D13" s="2">
        <f>SUM(D11:D12)</f>
        <v>495</v>
      </c>
      <c r="E13" s="12">
        <f t="shared" si="0"/>
        <v>46.391752577319586</v>
      </c>
      <c r="F13" s="2">
        <f>SUM(F11:F12)</f>
        <v>572</v>
      </c>
      <c r="G13" s="12">
        <f t="shared" si="1"/>
        <v>53.608247422680414</v>
      </c>
      <c r="H13" s="15">
        <f t="shared" si="2"/>
        <v>1067</v>
      </c>
      <c r="I13" s="15">
        <f>SUM(I11:I12)</f>
        <v>100</v>
      </c>
      <c r="J13" s="2"/>
      <c r="K13" s="2"/>
      <c r="L13" s="2"/>
      <c r="P13" s="17"/>
    </row>
    <row r="14" spans="2:20" x14ac:dyDescent="0.35">
      <c r="B14" s="40" t="s">
        <v>24</v>
      </c>
      <c r="C14" s="2" t="s">
        <v>25</v>
      </c>
      <c r="D14" s="2">
        <v>21</v>
      </c>
      <c r="E14" s="12">
        <f t="shared" si="0"/>
        <v>70</v>
      </c>
      <c r="F14" s="2">
        <v>9</v>
      </c>
      <c r="G14" s="12">
        <f t="shared" si="1"/>
        <v>30</v>
      </c>
      <c r="H14" s="11">
        <f t="shared" si="2"/>
        <v>30</v>
      </c>
      <c r="I14" s="12">
        <f>H14/H17*100</f>
        <v>2.8116213683223994</v>
      </c>
      <c r="J14" s="2">
        <v>1</v>
      </c>
      <c r="K14" s="2"/>
      <c r="L14" s="2"/>
      <c r="P14" s="17"/>
    </row>
    <row r="15" spans="2:20" x14ac:dyDescent="0.35">
      <c r="B15" s="41"/>
      <c r="C15" s="2" t="s">
        <v>26</v>
      </c>
      <c r="D15" s="2">
        <v>50</v>
      </c>
      <c r="E15" s="12">
        <f t="shared" si="0"/>
        <v>45.454545454545453</v>
      </c>
      <c r="F15" s="2">
        <v>60</v>
      </c>
      <c r="G15" s="12">
        <f t="shared" si="1"/>
        <v>54.54545454545454</v>
      </c>
      <c r="H15" s="11">
        <f t="shared" si="2"/>
        <v>110</v>
      </c>
      <c r="I15" s="12">
        <f>H15/H17*100</f>
        <v>10.309278350515463</v>
      </c>
      <c r="J15" s="2">
        <v>2.8</v>
      </c>
      <c r="K15" s="2" t="s">
        <v>27</v>
      </c>
      <c r="L15" s="2">
        <v>2.1999999999999999E-2</v>
      </c>
      <c r="P15" s="17"/>
    </row>
    <row r="16" spans="2:20" x14ac:dyDescent="0.35">
      <c r="B16" s="41"/>
      <c r="C16" s="2" t="s">
        <v>28</v>
      </c>
      <c r="D16" s="2">
        <v>424</v>
      </c>
      <c r="E16" s="12">
        <f t="shared" si="0"/>
        <v>45.738942826321463</v>
      </c>
      <c r="F16" s="2">
        <v>503</v>
      </c>
      <c r="G16" s="12">
        <f t="shared" si="1"/>
        <v>54.26105717367853</v>
      </c>
      <c r="H16" s="11">
        <f t="shared" si="2"/>
        <v>927</v>
      </c>
      <c r="I16" s="12">
        <f>H16/H17*100</f>
        <v>86.879100281162138</v>
      </c>
      <c r="J16" s="2">
        <v>2.8</v>
      </c>
      <c r="K16" s="2" t="s">
        <v>29</v>
      </c>
      <c r="L16" s="2">
        <v>8.9999999999999993E-3</v>
      </c>
      <c r="P16" s="30"/>
    </row>
    <row r="17" spans="2:20" x14ac:dyDescent="0.35">
      <c r="B17" s="42"/>
      <c r="C17" s="13" t="s">
        <v>4</v>
      </c>
      <c r="D17" s="2">
        <f>SUM(D14:D16)</f>
        <v>495</v>
      </c>
      <c r="E17" s="12">
        <f t="shared" si="0"/>
        <v>46.391752577319586</v>
      </c>
      <c r="F17" s="2">
        <f>SUM(F14:F16)</f>
        <v>572</v>
      </c>
      <c r="G17" s="12">
        <f t="shared" si="1"/>
        <v>53.608247422680414</v>
      </c>
      <c r="H17" s="15">
        <f t="shared" si="2"/>
        <v>1067</v>
      </c>
      <c r="I17" s="15">
        <f>SUM(I14:I16)</f>
        <v>100</v>
      </c>
      <c r="J17" s="2"/>
      <c r="K17" s="2"/>
      <c r="L17" s="2"/>
      <c r="P17" s="17"/>
    </row>
    <row r="18" spans="2:20" x14ac:dyDescent="0.35">
      <c r="B18" s="40" t="s">
        <v>30</v>
      </c>
      <c r="C18" s="2" t="s">
        <v>31</v>
      </c>
      <c r="D18" s="2">
        <v>66</v>
      </c>
      <c r="E18" s="12">
        <f t="shared" si="0"/>
        <v>54.098360655737707</v>
      </c>
      <c r="F18" s="2">
        <v>56</v>
      </c>
      <c r="G18" s="12">
        <f t="shared" si="1"/>
        <v>45.901639344262293</v>
      </c>
      <c r="H18" s="11">
        <f t="shared" si="2"/>
        <v>122</v>
      </c>
      <c r="I18" s="12">
        <f>H18/H24*100</f>
        <v>11.433926897844424</v>
      </c>
      <c r="J18" s="2">
        <v>1</v>
      </c>
      <c r="K18" s="2"/>
      <c r="L18" s="2"/>
      <c r="P18" s="17"/>
    </row>
    <row r="19" spans="2:20" x14ac:dyDescent="0.35">
      <c r="B19" s="41"/>
      <c r="C19" s="2" t="s">
        <v>32</v>
      </c>
      <c r="D19" s="2">
        <v>187</v>
      </c>
      <c r="E19" s="12">
        <f t="shared" si="0"/>
        <v>44.84412470023981</v>
      </c>
      <c r="F19" s="2">
        <v>230</v>
      </c>
      <c r="G19" s="12">
        <f t="shared" si="1"/>
        <v>55.15587529976019</v>
      </c>
      <c r="H19" s="11">
        <f t="shared" si="2"/>
        <v>417</v>
      </c>
      <c r="I19" s="12">
        <f>H19/H24*100</f>
        <v>39.081537019681349</v>
      </c>
      <c r="J19" s="2">
        <v>1.45</v>
      </c>
      <c r="K19" s="2" t="s">
        <v>33</v>
      </c>
      <c r="L19" s="6">
        <v>7.9000000000000001E-2</v>
      </c>
      <c r="P19" s="17"/>
    </row>
    <row r="20" spans="2:20" x14ac:dyDescent="0.35">
      <c r="B20" s="41"/>
      <c r="C20" s="2" t="s">
        <v>34</v>
      </c>
      <c r="D20" s="2">
        <v>163</v>
      </c>
      <c r="E20" s="12">
        <f t="shared" si="0"/>
        <v>53.973509933774835</v>
      </c>
      <c r="F20" s="2">
        <v>139</v>
      </c>
      <c r="G20" s="12">
        <f t="shared" si="1"/>
        <v>46.026490066225165</v>
      </c>
      <c r="H20" s="11">
        <f t="shared" si="2"/>
        <v>302</v>
      </c>
      <c r="I20" s="12">
        <f>H20/H24*100</f>
        <v>28.30365510777882</v>
      </c>
      <c r="J20" s="8">
        <v>1</v>
      </c>
      <c r="K20" s="2" t="s">
        <v>35</v>
      </c>
      <c r="L20" s="6">
        <v>1</v>
      </c>
      <c r="P20" s="17"/>
    </row>
    <row r="21" spans="2:20" x14ac:dyDescent="0.35">
      <c r="B21" s="41"/>
      <c r="C21" s="2" t="s">
        <v>36</v>
      </c>
      <c r="D21" s="2">
        <v>10</v>
      </c>
      <c r="E21" s="12">
        <f t="shared" si="0"/>
        <v>76.923076923076934</v>
      </c>
      <c r="F21" s="2">
        <v>3</v>
      </c>
      <c r="G21" s="12">
        <f t="shared" si="1"/>
        <v>23.076923076923077</v>
      </c>
      <c r="H21" s="11">
        <f t="shared" si="2"/>
        <v>13</v>
      </c>
      <c r="I21" s="12">
        <f>H21/H24*100</f>
        <v>1.2183692596063731</v>
      </c>
      <c r="J21" s="2">
        <v>0.35</v>
      </c>
      <c r="K21" s="2" t="s">
        <v>37</v>
      </c>
      <c r="L21" s="6">
        <v>0.14599999999999999</v>
      </c>
      <c r="P21" s="17"/>
      <c r="T21" s="22"/>
    </row>
    <row r="22" spans="2:20" x14ac:dyDescent="0.35">
      <c r="B22" s="41"/>
      <c r="C22" s="2" t="s">
        <v>38</v>
      </c>
      <c r="D22" s="2">
        <v>52</v>
      </c>
      <c r="E22" s="12">
        <f t="shared" si="0"/>
        <v>26.94300518134715</v>
      </c>
      <c r="F22" s="2">
        <v>141</v>
      </c>
      <c r="G22" s="12">
        <f t="shared" si="1"/>
        <v>73.056994818652853</v>
      </c>
      <c r="H22" s="11">
        <f t="shared" si="2"/>
        <v>193</v>
      </c>
      <c r="I22" s="12">
        <f>H22/H24*100</f>
        <v>18.088097469540767</v>
      </c>
      <c r="J22" s="2">
        <v>3.19</v>
      </c>
      <c r="K22" s="2" t="s">
        <v>39</v>
      </c>
      <c r="L22" s="6">
        <v>0</v>
      </c>
      <c r="P22" s="17"/>
      <c r="T22" s="22"/>
    </row>
    <row r="23" spans="2:20" x14ac:dyDescent="0.35">
      <c r="B23" s="41"/>
      <c r="C23" s="2" t="s">
        <v>40</v>
      </c>
      <c r="D23" s="2">
        <v>17</v>
      </c>
      <c r="E23" s="12">
        <f t="shared" si="0"/>
        <v>85</v>
      </c>
      <c r="F23" s="2">
        <v>3</v>
      </c>
      <c r="G23" s="12">
        <f t="shared" si="1"/>
        <v>15</v>
      </c>
      <c r="H23" s="11">
        <f t="shared" si="2"/>
        <v>20</v>
      </c>
      <c r="I23" s="12">
        <f>H23/H24*100</f>
        <v>1.874414245548266</v>
      </c>
      <c r="J23" s="2">
        <v>0.21</v>
      </c>
      <c r="K23" s="2" t="s">
        <v>41</v>
      </c>
      <c r="L23" s="6">
        <v>1.2E-2</v>
      </c>
      <c r="P23" s="30"/>
    </row>
    <row r="24" spans="2:20" x14ac:dyDescent="0.35">
      <c r="B24" s="42"/>
      <c r="C24" s="13" t="s">
        <v>4</v>
      </c>
      <c r="D24" s="2">
        <f>SUM(D18:D23)</f>
        <v>495</v>
      </c>
      <c r="E24" s="12">
        <f t="shared" si="0"/>
        <v>46.391752577319586</v>
      </c>
      <c r="F24" s="2">
        <f>SUM(F18:F23)</f>
        <v>572</v>
      </c>
      <c r="G24" s="12">
        <f t="shared" si="1"/>
        <v>53.608247422680414</v>
      </c>
      <c r="H24" s="15">
        <f t="shared" si="2"/>
        <v>1067</v>
      </c>
      <c r="I24" s="15">
        <f>SUM(I18:I23)</f>
        <v>100</v>
      </c>
      <c r="J24" s="2"/>
      <c r="K24" s="2"/>
      <c r="L24" s="2"/>
      <c r="P24" s="17"/>
    </row>
    <row r="25" spans="2:20" ht="15" customHeight="1" x14ac:dyDescent="0.35">
      <c r="B25" s="43" t="s">
        <v>42</v>
      </c>
      <c r="C25" s="2" t="s">
        <v>43</v>
      </c>
      <c r="D25" s="2">
        <v>433</v>
      </c>
      <c r="E25" s="12">
        <f t="shared" si="0"/>
        <v>45.868644067796609</v>
      </c>
      <c r="F25" s="2">
        <v>511</v>
      </c>
      <c r="G25" s="12">
        <f t="shared" si="1"/>
        <v>54.131355932203384</v>
      </c>
      <c r="H25" s="11">
        <f t="shared" si="2"/>
        <v>944</v>
      </c>
      <c r="I25" s="12">
        <f>H25/H28*100</f>
        <v>88.472352389878168</v>
      </c>
      <c r="J25" s="2">
        <v>1</v>
      </c>
      <c r="K25" s="2"/>
      <c r="L25" s="2"/>
      <c r="P25" s="17"/>
    </row>
    <row r="26" spans="2:20" x14ac:dyDescent="0.35">
      <c r="B26" s="43"/>
      <c r="C26" s="2" t="s">
        <v>44</v>
      </c>
      <c r="D26" s="2">
        <v>45</v>
      </c>
      <c r="E26" s="12">
        <f t="shared" si="0"/>
        <v>44.554455445544555</v>
      </c>
      <c r="F26" s="2">
        <v>56</v>
      </c>
      <c r="G26" s="12">
        <f t="shared" si="1"/>
        <v>55.445544554455452</v>
      </c>
      <c r="H26" s="11">
        <f t="shared" si="2"/>
        <v>101</v>
      </c>
      <c r="I26" s="12">
        <f>H26/H28*100</f>
        <v>9.4657919400187449</v>
      </c>
      <c r="J26" s="2">
        <v>1.05</v>
      </c>
      <c r="K26" s="2" t="s">
        <v>45</v>
      </c>
      <c r="L26" s="2">
        <v>0.83399999999999996</v>
      </c>
      <c r="P26" s="17"/>
    </row>
    <row r="27" spans="2:20" x14ac:dyDescent="0.35">
      <c r="B27" s="43"/>
      <c r="C27" s="2" t="s">
        <v>46</v>
      </c>
      <c r="D27" s="2">
        <v>17</v>
      </c>
      <c r="E27" s="12">
        <f t="shared" si="0"/>
        <v>77.272727272727266</v>
      </c>
      <c r="F27" s="2">
        <v>5</v>
      </c>
      <c r="G27" s="12">
        <f t="shared" si="1"/>
        <v>22.727272727272727</v>
      </c>
      <c r="H27" s="11">
        <f t="shared" si="2"/>
        <v>22</v>
      </c>
      <c r="I27" s="12">
        <f>H27/H28*100</f>
        <v>2.0618556701030926</v>
      </c>
      <c r="J27" s="2">
        <v>0.24</v>
      </c>
      <c r="K27" s="2" t="s">
        <v>47</v>
      </c>
      <c r="L27" s="2">
        <v>4.0000000000000001E-3</v>
      </c>
      <c r="P27" s="30"/>
    </row>
    <row r="28" spans="2:20" x14ac:dyDescent="0.35">
      <c r="B28" s="43"/>
      <c r="C28" s="13" t="s">
        <v>4</v>
      </c>
      <c r="D28" s="2">
        <f>SUM(D25:D27)</f>
        <v>495</v>
      </c>
      <c r="E28" s="12">
        <f t="shared" si="0"/>
        <v>46.391752577319586</v>
      </c>
      <c r="F28" s="2">
        <f>SUM(F25:F27)</f>
        <v>572</v>
      </c>
      <c r="G28" s="12">
        <f t="shared" si="1"/>
        <v>53.608247422680414</v>
      </c>
      <c r="H28" s="15">
        <f t="shared" si="2"/>
        <v>1067</v>
      </c>
      <c r="I28" s="15">
        <f>SUM(I25:I27)</f>
        <v>100</v>
      </c>
      <c r="J28" s="2"/>
      <c r="K28" s="2"/>
      <c r="L28" s="2"/>
      <c r="P28" s="17"/>
    </row>
    <row r="29" spans="2:20" ht="17.25" customHeight="1" x14ac:dyDescent="0.35">
      <c r="B29" s="40" t="s">
        <v>83</v>
      </c>
      <c r="C29" s="2" t="s">
        <v>48</v>
      </c>
      <c r="D29" s="2">
        <v>274</v>
      </c>
      <c r="E29" s="12">
        <f t="shared" si="0"/>
        <v>43.217665615141954</v>
      </c>
      <c r="F29" s="2">
        <v>360</v>
      </c>
      <c r="G29" s="12">
        <f t="shared" si="1"/>
        <v>56.782334384858046</v>
      </c>
      <c r="H29" s="11">
        <f t="shared" si="2"/>
        <v>634</v>
      </c>
      <c r="I29" s="11">
        <f>H29/H31*100</f>
        <v>59.418931583880038</v>
      </c>
      <c r="J29" s="2">
        <v>1</v>
      </c>
      <c r="K29" s="2"/>
      <c r="L29" s="2"/>
      <c r="P29" s="17"/>
    </row>
    <row r="30" spans="2:20" x14ac:dyDescent="0.35">
      <c r="B30" s="41"/>
      <c r="C30" s="2" t="s">
        <v>49</v>
      </c>
      <c r="D30" s="2">
        <v>221</v>
      </c>
      <c r="E30" s="12">
        <f t="shared" si="0"/>
        <v>51.039260969976908</v>
      </c>
      <c r="F30" s="2">
        <v>212</v>
      </c>
      <c r="G30" s="12">
        <f t="shared" si="1"/>
        <v>48.960739030023092</v>
      </c>
      <c r="H30" s="11">
        <f t="shared" si="2"/>
        <v>433</v>
      </c>
      <c r="I30" s="11">
        <f>H30/H31*100</f>
        <v>40.581068416119962</v>
      </c>
      <c r="J30" s="2">
        <v>0.73</v>
      </c>
      <c r="K30" s="2" t="s">
        <v>50</v>
      </c>
      <c r="L30" s="2">
        <v>1.2E-2</v>
      </c>
      <c r="P30" s="30"/>
    </row>
    <row r="31" spans="2:20" x14ac:dyDescent="0.35">
      <c r="B31" s="42"/>
      <c r="C31" s="13" t="s">
        <v>4</v>
      </c>
      <c r="D31" s="2">
        <f>SUM(D29:D30)</f>
        <v>495</v>
      </c>
      <c r="E31" s="12">
        <f t="shared" si="0"/>
        <v>46.391752577319586</v>
      </c>
      <c r="F31" s="2">
        <f>SUM(F29:F30)</f>
        <v>572</v>
      </c>
      <c r="G31" s="12">
        <f t="shared" si="1"/>
        <v>53.608247422680414</v>
      </c>
      <c r="H31" s="15">
        <f t="shared" si="2"/>
        <v>1067</v>
      </c>
      <c r="I31" s="15">
        <f>SUM(I29:I30)</f>
        <v>100</v>
      </c>
      <c r="J31" s="2"/>
      <c r="K31" s="2"/>
      <c r="L31" s="2"/>
      <c r="P31" s="17"/>
    </row>
    <row r="32" spans="2:20" ht="15" customHeight="1" x14ac:dyDescent="0.35">
      <c r="B32" s="40" t="s">
        <v>51</v>
      </c>
      <c r="C32" s="2" t="s">
        <v>52</v>
      </c>
      <c r="D32" s="2">
        <v>132</v>
      </c>
      <c r="E32" s="12">
        <f t="shared" si="0"/>
        <v>53.01204819277109</v>
      </c>
      <c r="F32" s="2">
        <v>117</v>
      </c>
      <c r="G32" s="12">
        <f t="shared" si="1"/>
        <v>46.987951807228917</v>
      </c>
      <c r="H32" s="11">
        <f t="shared" si="2"/>
        <v>249</v>
      </c>
      <c r="I32" s="11">
        <f>H32/H36*100</f>
        <v>23.336457357075911</v>
      </c>
      <c r="J32" s="2">
        <v>1</v>
      </c>
      <c r="K32" s="2"/>
      <c r="L32" s="2"/>
      <c r="P32" s="17"/>
    </row>
    <row r="33" spans="2:20" x14ac:dyDescent="0.35">
      <c r="B33" s="41"/>
      <c r="C33" s="2" t="s">
        <v>53</v>
      </c>
      <c r="D33" s="2">
        <v>111</v>
      </c>
      <c r="E33" s="12">
        <f t="shared" si="0"/>
        <v>41.886792452830193</v>
      </c>
      <c r="F33" s="2">
        <v>154</v>
      </c>
      <c r="G33" s="12">
        <f t="shared" si="1"/>
        <v>58.113207547169807</v>
      </c>
      <c r="H33" s="11">
        <f t="shared" si="2"/>
        <v>265</v>
      </c>
      <c r="I33" s="11">
        <f>H33/H36*100</f>
        <v>24.835988753514528</v>
      </c>
      <c r="J33" s="2">
        <v>1.56</v>
      </c>
      <c r="K33" s="20" t="s">
        <v>54</v>
      </c>
      <c r="L33" s="6">
        <v>1.2999999999999999E-2</v>
      </c>
      <c r="P33" s="17"/>
      <c r="T33" s="23"/>
    </row>
    <row r="34" spans="2:20" x14ac:dyDescent="0.35">
      <c r="B34" s="41"/>
      <c r="C34" s="2" t="s">
        <v>55</v>
      </c>
      <c r="D34" s="2">
        <v>195</v>
      </c>
      <c r="E34" s="12">
        <f t="shared" si="0"/>
        <v>51.315789473684212</v>
      </c>
      <c r="F34" s="2">
        <v>185</v>
      </c>
      <c r="G34" s="12">
        <f t="shared" si="1"/>
        <v>48.684210526315788</v>
      </c>
      <c r="H34" s="11">
        <f t="shared" si="2"/>
        <v>380</v>
      </c>
      <c r="I34" s="11">
        <f>H34/H36*100</f>
        <v>35.61387066541706</v>
      </c>
      <c r="J34" s="2">
        <v>1.07</v>
      </c>
      <c r="K34" s="2" t="s">
        <v>56</v>
      </c>
      <c r="L34" s="6">
        <v>0.68400000000000005</v>
      </c>
      <c r="P34" s="17"/>
    </row>
    <row r="35" spans="2:20" x14ac:dyDescent="0.35">
      <c r="B35" s="41"/>
      <c r="C35" s="2" t="s">
        <v>57</v>
      </c>
      <c r="D35" s="2">
        <v>57</v>
      </c>
      <c r="E35" s="12">
        <f t="shared" si="0"/>
        <v>32.947976878612714</v>
      </c>
      <c r="F35" s="2">
        <v>116</v>
      </c>
      <c r="G35" s="12">
        <f t="shared" si="1"/>
        <v>67.052023121387279</v>
      </c>
      <c r="H35" s="11">
        <f t="shared" si="2"/>
        <v>173</v>
      </c>
      <c r="I35" s="11">
        <f>H35/H36*100</f>
        <v>16.213683223992504</v>
      </c>
      <c r="J35" s="2">
        <v>2.29</v>
      </c>
      <c r="K35" s="2" t="s">
        <v>58</v>
      </c>
      <c r="L35" s="6">
        <v>0</v>
      </c>
      <c r="P35" s="30"/>
      <c r="T35" s="23"/>
    </row>
    <row r="36" spans="2:20" ht="21" customHeight="1" x14ac:dyDescent="0.35">
      <c r="B36" s="42"/>
      <c r="C36" s="13" t="s">
        <v>4</v>
      </c>
      <c r="D36" s="2">
        <f>SUM(D32:D35)</f>
        <v>495</v>
      </c>
      <c r="E36" s="12">
        <f t="shared" si="0"/>
        <v>46.391752577319586</v>
      </c>
      <c r="F36" s="2">
        <f>SUM(F32:F35)</f>
        <v>572</v>
      </c>
      <c r="G36" s="12">
        <f t="shared" si="1"/>
        <v>53.608247422680414</v>
      </c>
      <c r="H36" s="15">
        <f t="shared" si="2"/>
        <v>1067</v>
      </c>
      <c r="I36" s="15">
        <f>SUM(I32:I35)</f>
        <v>100.00000000000001</v>
      </c>
      <c r="J36" s="2"/>
      <c r="K36" s="2"/>
      <c r="L36" s="2"/>
      <c r="P36" s="17"/>
    </row>
    <row r="37" spans="2:20" x14ac:dyDescent="0.35">
      <c r="B37" s="40" t="s">
        <v>59</v>
      </c>
      <c r="C37" s="2" t="s">
        <v>60</v>
      </c>
      <c r="D37" s="2">
        <v>158</v>
      </c>
      <c r="E37" s="12">
        <f t="shared" si="0"/>
        <v>42.473118279569896</v>
      </c>
      <c r="F37" s="2">
        <v>214</v>
      </c>
      <c r="G37" s="12">
        <f t="shared" si="1"/>
        <v>57.526881720430111</v>
      </c>
      <c r="H37" s="11">
        <f t="shared" si="2"/>
        <v>372</v>
      </c>
      <c r="I37" s="11">
        <f>H37/H39*100</f>
        <v>34.864104967197754</v>
      </c>
      <c r="J37" s="2">
        <v>1</v>
      </c>
      <c r="K37" s="2"/>
      <c r="L37" s="2"/>
      <c r="P37" s="17"/>
    </row>
    <row r="38" spans="2:20" x14ac:dyDescent="0.35">
      <c r="B38" s="41"/>
      <c r="C38" s="2" t="s">
        <v>61</v>
      </c>
      <c r="D38" s="2">
        <v>337</v>
      </c>
      <c r="E38" s="12">
        <f t="shared" si="0"/>
        <v>48.489208633093526</v>
      </c>
      <c r="F38" s="2">
        <v>358</v>
      </c>
      <c r="G38" s="12">
        <f t="shared" si="1"/>
        <v>51.510791366906474</v>
      </c>
      <c r="H38" s="11">
        <f t="shared" si="2"/>
        <v>695</v>
      </c>
      <c r="I38" s="11">
        <f>H38/H39*100</f>
        <v>65.135895032802253</v>
      </c>
      <c r="J38" s="20">
        <v>0.78</v>
      </c>
      <c r="K38" s="2" t="s">
        <v>62</v>
      </c>
      <c r="L38" s="7">
        <v>6.2E-2</v>
      </c>
      <c r="P38" s="31"/>
    </row>
    <row r="39" spans="2:20" ht="25.5" customHeight="1" x14ac:dyDescent="0.35">
      <c r="B39" s="42"/>
      <c r="C39" s="13" t="s">
        <v>4</v>
      </c>
      <c r="D39" s="2">
        <f>SUM(D37:D38)</f>
        <v>495</v>
      </c>
      <c r="E39" s="12">
        <f t="shared" si="0"/>
        <v>46.391752577319586</v>
      </c>
      <c r="F39" s="2">
        <f>SUM(F37:F38)</f>
        <v>572</v>
      </c>
      <c r="G39" s="12">
        <f t="shared" si="1"/>
        <v>53.608247422680414</v>
      </c>
      <c r="H39" s="13">
        <f>SUM(H37:H38)</f>
        <v>1067</v>
      </c>
      <c r="I39" s="13">
        <f>SUM(I37:I38)</f>
        <v>100</v>
      </c>
      <c r="J39" s="2"/>
      <c r="K39" s="2"/>
      <c r="L39" s="2"/>
    </row>
  </sheetData>
  <mergeCells count="10">
    <mergeCell ref="B18:B24"/>
    <mergeCell ref="B32:B36"/>
    <mergeCell ref="B37:B39"/>
    <mergeCell ref="B25:B28"/>
    <mergeCell ref="B29:B31"/>
    <mergeCell ref="B2:L2"/>
    <mergeCell ref="B3:C3"/>
    <mergeCell ref="B4:B10"/>
    <mergeCell ref="B11:B13"/>
    <mergeCell ref="B14:B1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64FA6-1B59-4D00-9278-9A9364FA9CA0}">
  <dimension ref="A1:E29"/>
  <sheetViews>
    <sheetView tabSelected="1" topLeftCell="A12" workbookViewId="0">
      <selection activeCell="G20" sqref="G20"/>
    </sheetView>
  </sheetViews>
  <sheetFormatPr defaultRowHeight="14.5" x14ac:dyDescent="0.35"/>
  <cols>
    <col min="1" max="1" width="14.54296875" bestFit="1" customWidth="1"/>
    <col min="2" max="2" width="12.1796875" customWidth="1"/>
    <col min="3" max="3" width="10.453125" customWidth="1"/>
    <col min="4" max="4" width="9.90625" customWidth="1"/>
    <col min="5" max="5" width="8.81640625" customWidth="1"/>
  </cols>
  <sheetData>
    <row r="1" spans="1:5" x14ac:dyDescent="0.35">
      <c r="A1" s="3" t="s">
        <v>94</v>
      </c>
      <c r="B1" s="36" t="s">
        <v>88</v>
      </c>
      <c r="C1" s="10" t="s">
        <v>92</v>
      </c>
      <c r="D1" s="10" t="s">
        <v>93</v>
      </c>
      <c r="E1" s="4" t="s">
        <v>87</v>
      </c>
    </row>
    <row r="2" spans="1:5" ht="14.5" customHeight="1" x14ac:dyDescent="0.35">
      <c r="A2" s="44" t="s">
        <v>90</v>
      </c>
      <c r="B2" s="11" t="s">
        <v>9</v>
      </c>
      <c r="C2" s="11">
        <v>90</v>
      </c>
      <c r="D2" s="12">
        <v>8.4348641049671969</v>
      </c>
      <c r="E2" s="2"/>
    </row>
    <row r="3" spans="1:5" x14ac:dyDescent="0.35">
      <c r="A3" s="45"/>
      <c r="B3" s="11" t="s">
        <v>10</v>
      </c>
      <c r="C3" s="11">
        <v>290</v>
      </c>
      <c r="D3" s="12">
        <v>27.17900656044986</v>
      </c>
      <c r="E3" s="2" t="s">
        <v>11</v>
      </c>
    </row>
    <row r="4" spans="1:5" x14ac:dyDescent="0.35">
      <c r="A4" s="45"/>
      <c r="B4" s="11" t="s">
        <v>12</v>
      </c>
      <c r="C4" s="11">
        <v>348</v>
      </c>
      <c r="D4" s="12">
        <v>32.614807872539828</v>
      </c>
      <c r="E4" s="2" t="s">
        <v>13</v>
      </c>
    </row>
    <row r="5" spans="1:5" x14ac:dyDescent="0.35">
      <c r="A5" s="45"/>
      <c r="B5" s="11" t="s">
        <v>14</v>
      </c>
      <c r="C5" s="11">
        <v>167</v>
      </c>
      <c r="D5" s="12">
        <v>15.651358950328023</v>
      </c>
      <c r="E5" s="2" t="s">
        <v>15</v>
      </c>
    </row>
    <row r="6" spans="1:5" x14ac:dyDescent="0.35">
      <c r="A6" s="45"/>
      <c r="B6" s="11" t="s">
        <v>16</v>
      </c>
      <c r="C6" s="11">
        <v>122</v>
      </c>
      <c r="D6" s="12">
        <v>11.433926897844424</v>
      </c>
      <c r="E6" s="2" t="s">
        <v>17</v>
      </c>
    </row>
    <row r="7" spans="1:5" x14ac:dyDescent="0.35">
      <c r="A7" s="46"/>
      <c r="B7" s="11" t="s">
        <v>18</v>
      </c>
      <c r="C7" s="11">
        <v>50</v>
      </c>
      <c r="D7" s="12">
        <v>4.6860356138706658</v>
      </c>
      <c r="E7" s="2" t="s">
        <v>19</v>
      </c>
    </row>
    <row r="8" spans="1:5" ht="14.5" customHeight="1" x14ac:dyDescent="0.35">
      <c r="A8" s="44" t="s">
        <v>89</v>
      </c>
      <c r="B8" s="2" t="s">
        <v>21</v>
      </c>
      <c r="C8" s="11">
        <v>286</v>
      </c>
      <c r="D8" s="12">
        <v>26.804123711340207</v>
      </c>
      <c r="E8" s="2"/>
    </row>
    <row r="9" spans="1:5" x14ac:dyDescent="0.35">
      <c r="A9" s="46"/>
      <c r="B9" s="2" t="s">
        <v>22</v>
      </c>
      <c r="C9" s="11">
        <v>781</v>
      </c>
      <c r="D9" s="12">
        <v>73.19587628865979</v>
      </c>
      <c r="E9" s="2" t="s">
        <v>23</v>
      </c>
    </row>
    <row r="10" spans="1:5" ht="14.5" customHeight="1" x14ac:dyDescent="0.35">
      <c r="A10" s="44" t="s">
        <v>24</v>
      </c>
      <c r="B10" s="2" t="s">
        <v>25</v>
      </c>
      <c r="C10" s="11">
        <v>30</v>
      </c>
      <c r="D10" s="12">
        <v>2.8116213683223994</v>
      </c>
      <c r="E10" s="2"/>
    </row>
    <row r="11" spans="1:5" x14ac:dyDescent="0.35">
      <c r="A11" s="45"/>
      <c r="B11" s="2" t="s">
        <v>26</v>
      </c>
      <c r="C11" s="11">
        <v>110</v>
      </c>
      <c r="D11" s="12">
        <v>10.309278350515463</v>
      </c>
      <c r="E11" s="2" t="s">
        <v>27</v>
      </c>
    </row>
    <row r="12" spans="1:5" x14ac:dyDescent="0.35">
      <c r="A12" s="46"/>
      <c r="B12" s="2" t="s">
        <v>28</v>
      </c>
      <c r="C12" s="11">
        <v>927</v>
      </c>
      <c r="D12" s="12">
        <v>86.879100281162138</v>
      </c>
      <c r="E12" s="2" t="s">
        <v>29</v>
      </c>
    </row>
    <row r="13" spans="1:5" ht="14.5" customHeight="1" x14ac:dyDescent="0.35">
      <c r="A13" s="44" t="s">
        <v>30</v>
      </c>
      <c r="B13" s="2" t="s">
        <v>31</v>
      </c>
      <c r="C13" s="11">
        <v>122</v>
      </c>
      <c r="D13" s="12">
        <v>11.433926897844424</v>
      </c>
      <c r="E13" s="2"/>
    </row>
    <row r="14" spans="1:5" x14ac:dyDescent="0.35">
      <c r="A14" s="45"/>
      <c r="B14" s="2" t="s">
        <v>32</v>
      </c>
      <c r="C14" s="11">
        <v>417</v>
      </c>
      <c r="D14" s="12">
        <v>39.081537019681349</v>
      </c>
      <c r="E14" s="2" t="s">
        <v>33</v>
      </c>
    </row>
    <row r="15" spans="1:5" x14ac:dyDescent="0.35">
      <c r="A15" s="45"/>
      <c r="B15" s="2" t="s">
        <v>34</v>
      </c>
      <c r="C15" s="11">
        <v>302</v>
      </c>
      <c r="D15" s="12">
        <v>28.30365510777882</v>
      </c>
      <c r="E15" s="2" t="s">
        <v>35</v>
      </c>
    </row>
    <row r="16" spans="1:5" x14ac:dyDescent="0.35">
      <c r="A16" s="45"/>
      <c r="B16" s="2" t="s">
        <v>36</v>
      </c>
      <c r="C16" s="11">
        <v>13</v>
      </c>
      <c r="D16" s="12">
        <v>1.2183692596063731</v>
      </c>
      <c r="E16" s="2" t="s">
        <v>37</v>
      </c>
    </row>
    <row r="17" spans="1:5" x14ac:dyDescent="0.35">
      <c r="A17" s="45"/>
      <c r="B17" s="2" t="s">
        <v>38</v>
      </c>
      <c r="C17" s="11">
        <v>193</v>
      </c>
      <c r="D17" s="12">
        <v>18.088097469540767</v>
      </c>
      <c r="E17" s="2" t="s">
        <v>39</v>
      </c>
    </row>
    <row r="18" spans="1:5" x14ac:dyDescent="0.35">
      <c r="A18" s="46"/>
      <c r="B18" s="2" t="s">
        <v>40</v>
      </c>
      <c r="C18" s="11">
        <v>20</v>
      </c>
      <c r="D18" s="12">
        <v>1.874414245548266</v>
      </c>
      <c r="E18" s="2" t="s">
        <v>41</v>
      </c>
    </row>
    <row r="19" spans="1:5" ht="14.5" customHeight="1" x14ac:dyDescent="0.35">
      <c r="A19" s="44" t="s">
        <v>42</v>
      </c>
      <c r="B19" s="2" t="s">
        <v>43</v>
      </c>
      <c r="C19" s="11">
        <v>944</v>
      </c>
      <c r="D19" s="12">
        <v>88.472352389878168</v>
      </c>
      <c r="E19" s="2"/>
    </row>
    <row r="20" spans="1:5" x14ac:dyDescent="0.35">
      <c r="A20" s="45"/>
      <c r="B20" s="2" t="s">
        <v>44</v>
      </c>
      <c r="C20" s="11">
        <v>101</v>
      </c>
      <c r="D20" s="12">
        <v>9.4657919400187449</v>
      </c>
      <c r="E20" s="2" t="s">
        <v>45</v>
      </c>
    </row>
    <row r="21" spans="1:5" x14ac:dyDescent="0.35">
      <c r="A21" s="46"/>
      <c r="B21" s="2" t="s">
        <v>46</v>
      </c>
      <c r="C21" s="11">
        <v>22</v>
      </c>
      <c r="D21" s="12">
        <v>2.0618556701030926</v>
      </c>
      <c r="E21" s="2" t="s">
        <v>47</v>
      </c>
    </row>
    <row r="22" spans="1:5" ht="14.5" customHeight="1" x14ac:dyDescent="0.35">
      <c r="A22" s="44" t="s">
        <v>83</v>
      </c>
      <c r="B22" s="2" t="s">
        <v>48</v>
      </c>
      <c r="C22" s="11">
        <v>634</v>
      </c>
      <c r="D22" s="12">
        <v>59.418931583880038</v>
      </c>
      <c r="E22" s="2"/>
    </row>
    <row r="23" spans="1:5" x14ac:dyDescent="0.35">
      <c r="A23" s="46"/>
      <c r="B23" s="2" t="s">
        <v>49</v>
      </c>
      <c r="C23" s="11">
        <v>433</v>
      </c>
      <c r="D23" s="12">
        <v>40.581068416119962</v>
      </c>
      <c r="E23" s="2" t="s">
        <v>50</v>
      </c>
    </row>
    <row r="24" spans="1:5" ht="14.5" customHeight="1" x14ac:dyDescent="0.35">
      <c r="A24" s="44" t="s">
        <v>91</v>
      </c>
      <c r="B24" s="2" t="s">
        <v>52</v>
      </c>
      <c r="C24" s="11">
        <v>249</v>
      </c>
      <c r="D24" s="12">
        <v>23.336457357075911</v>
      </c>
      <c r="E24" s="2"/>
    </row>
    <row r="25" spans="1:5" x14ac:dyDescent="0.35">
      <c r="A25" s="45"/>
      <c r="B25" s="2" t="s">
        <v>53</v>
      </c>
      <c r="C25" s="11">
        <v>265</v>
      </c>
      <c r="D25" s="12">
        <v>24.835988753514528</v>
      </c>
      <c r="E25" s="20" t="s">
        <v>54</v>
      </c>
    </row>
    <row r="26" spans="1:5" x14ac:dyDescent="0.35">
      <c r="A26" s="45"/>
      <c r="B26" s="2" t="s">
        <v>55</v>
      </c>
      <c r="C26" s="11">
        <v>380</v>
      </c>
      <c r="D26" s="12">
        <v>35.61387066541706</v>
      </c>
      <c r="E26" s="2" t="s">
        <v>56</v>
      </c>
    </row>
    <row r="27" spans="1:5" x14ac:dyDescent="0.35">
      <c r="A27" s="46"/>
      <c r="B27" s="2" t="s">
        <v>57</v>
      </c>
      <c r="C27" s="11">
        <v>173</v>
      </c>
      <c r="D27" s="12">
        <v>16.213683223992504</v>
      </c>
      <c r="E27" s="2" t="s">
        <v>58</v>
      </c>
    </row>
    <row r="28" spans="1:5" ht="14.5" customHeight="1" x14ac:dyDescent="0.35">
      <c r="A28" s="44" t="s">
        <v>59</v>
      </c>
      <c r="B28" s="2" t="s">
        <v>60</v>
      </c>
      <c r="C28" s="11">
        <v>372</v>
      </c>
      <c r="D28" s="12">
        <v>34.864104967197754</v>
      </c>
      <c r="E28" s="2"/>
    </row>
    <row r="29" spans="1:5" x14ac:dyDescent="0.35">
      <c r="A29" s="46"/>
      <c r="B29" s="2" t="s">
        <v>61</v>
      </c>
      <c r="C29" s="11">
        <v>695</v>
      </c>
      <c r="D29" s="12">
        <v>65.135895032802253</v>
      </c>
      <c r="E29" s="2" t="s">
        <v>62</v>
      </c>
    </row>
  </sheetData>
  <mergeCells count="8">
    <mergeCell ref="A24:A27"/>
    <mergeCell ref="A28:A29"/>
    <mergeCell ref="A2:A7"/>
    <mergeCell ref="A8:A9"/>
    <mergeCell ref="A10:A12"/>
    <mergeCell ref="A13:A18"/>
    <mergeCell ref="A19:A21"/>
    <mergeCell ref="A22:A2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46"/>
  <sheetViews>
    <sheetView workbookViewId="0">
      <selection activeCell="N32" sqref="N32"/>
    </sheetView>
  </sheetViews>
  <sheetFormatPr defaultColWidth="9" defaultRowHeight="14.5" x14ac:dyDescent="0.35"/>
  <cols>
    <col min="3" max="3" width="18.26953125" bestFit="1" customWidth="1"/>
    <col min="4" max="4" width="4.453125" bestFit="1" customWidth="1"/>
    <col min="5" max="5" width="4.54296875" bestFit="1" customWidth="1"/>
    <col min="6" max="6" width="4.453125" bestFit="1" customWidth="1"/>
    <col min="7" max="7" width="4.54296875" bestFit="1" customWidth="1"/>
    <col min="8" max="8" width="6.54296875" bestFit="1" customWidth="1"/>
    <col min="9" max="9" width="5.54296875" bestFit="1" customWidth="1"/>
    <col min="10" max="10" width="5" bestFit="1" customWidth="1"/>
  </cols>
  <sheetData>
    <row r="2" spans="2:15" x14ac:dyDescent="0.35">
      <c r="B2" s="37" t="s">
        <v>85</v>
      </c>
      <c r="C2" s="37"/>
      <c r="D2" s="37"/>
      <c r="E2" s="37"/>
      <c r="F2" s="37"/>
      <c r="G2" s="37"/>
      <c r="H2" s="37"/>
      <c r="I2" s="37"/>
      <c r="J2" s="37"/>
      <c r="K2" s="37"/>
      <c r="L2" s="37"/>
      <c r="N2" s="25"/>
      <c r="O2" s="25"/>
    </row>
    <row r="3" spans="2:15" x14ac:dyDescent="0.35">
      <c r="B3" s="38" t="s">
        <v>0</v>
      </c>
      <c r="C3" s="39"/>
      <c r="D3" s="1" t="s">
        <v>1</v>
      </c>
      <c r="E3" s="1" t="s">
        <v>2</v>
      </c>
      <c r="F3" s="1" t="s">
        <v>3</v>
      </c>
      <c r="G3" s="1" t="s">
        <v>2</v>
      </c>
      <c r="H3" s="10" t="s">
        <v>4</v>
      </c>
      <c r="I3" s="10" t="s">
        <v>2</v>
      </c>
      <c r="J3" s="4" t="s">
        <v>5</v>
      </c>
      <c r="K3" s="4" t="s">
        <v>6</v>
      </c>
      <c r="L3" s="4" t="s">
        <v>7</v>
      </c>
      <c r="N3" s="25"/>
      <c r="O3" s="25"/>
    </row>
    <row r="4" spans="2:15" x14ac:dyDescent="0.35">
      <c r="B4" s="40" t="s">
        <v>8</v>
      </c>
      <c r="C4" s="11" t="s">
        <v>9</v>
      </c>
      <c r="D4" s="11">
        <v>38</v>
      </c>
      <c r="E4" s="12">
        <f>D4/H4*100</f>
        <v>42.222222222222221</v>
      </c>
      <c r="F4" s="11">
        <v>52</v>
      </c>
      <c r="G4" s="12">
        <f>F4/H4*100</f>
        <v>57.777777777777771</v>
      </c>
      <c r="H4" s="11">
        <f>D4+F4</f>
        <v>90</v>
      </c>
      <c r="I4" s="12">
        <f>(H4/H10)*100</f>
        <v>8.4348641049671969</v>
      </c>
      <c r="J4" s="2">
        <v>1</v>
      </c>
      <c r="K4" s="2"/>
      <c r="L4" s="2"/>
      <c r="N4" s="25"/>
      <c r="O4" s="25"/>
    </row>
    <row r="5" spans="2:15" x14ac:dyDescent="0.35">
      <c r="B5" s="41"/>
      <c r="C5" s="11" t="s">
        <v>10</v>
      </c>
      <c r="D5" s="11">
        <v>177</v>
      </c>
      <c r="E5" s="12">
        <f t="shared" ref="E5:E39" si="0">D5/H5*100</f>
        <v>61.03448275862069</v>
      </c>
      <c r="F5" s="11">
        <v>113</v>
      </c>
      <c r="G5" s="12">
        <f t="shared" ref="G5:G39" si="1">F5/H5*100</f>
        <v>38.96551724137931</v>
      </c>
      <c r="H5" s="11">
        <f t="shared" ref="H5:H38" si="2">D5+F5</f>
        <v>290</v>
      </c>
      <c r="I5" s="12">
        <f>H5/H10*100</f>
        <v>27.17900656044986</v>
      </c>
      <c r="J5" s="2">
        <v>0.47</v>
      </c>
      <c r="K5" s="5" t="s">
        <v>65</v>
      </c>
      <c r="L5" s="6">
        <v>2E-3</v>
      </c>
      <c r="N5" s="25"/>
      <c r="O5" s="25"/>
    </row>
    <row r="6" spans="2:15" x14ac:dyDescent="0.35">
      <c r="B6" s="41"/>
      <c r="C6" s="11" t="s">
        <v>12</v>
      </c>
      <c r="D6" s="11">
        <v>181</v>
      </c>
      <c r="E6" s="12">
        <f t="shared" si="0"/>
        <v>52.011494252873561</v>
      </c>
      <c r="F6" s="11">
        <v>167</v>
      </c>
      <c r="G6" s="12">
        <f t="shared" si="1"/>
        <v>47.988505747126439</v>
      </c>
      <c r="H6" s="11">
        <f t="shared" si="2"/>
        <v>348</v>
      </c>
      <c r="I6" s="12">
        <f>H6/H10*100</f>
        <v>32.614807872539828</v>
      </c>
      <c r="J6" s="2">
        <v>0.67</v>
      </c>
      <c r="K6" s="5" t="s">
        <v>66</v>
      </c>
      <c r="L6" s="6">
        <v>0.123</v>
      </c>
      <c r="N6" s="25"/>
      <c r="O6" s="25"/>
    </row>
    <row r="7" spans="2:15" x14ac:dyDescent="0.35">
      <c r="B7" s="41"/>
      <c r="C7" s="11" t="s">
        <v>14</v>
      </c>
      <c r="D7" s="11">
        <v>84</v>
      </c>
      <c r="E7" s="12">
        <f t="shared" si="0"/>
        <v>50.299401197604787</v>
      </c>
      <c r="F7" s="11">
        <v>83</v>
      </c>
      <c r="G7" s="12">
        <f t="shared" si="1"/>
        <v>49.700598802395206</v>
      </c>
      <c r="H7" s="11">
        <f t="shared" si="2"/>
        <v>167</v>
      </c>
      <c r="I7" s="12">
        <f>H7/H10*100</f>
        <v>15.651358950328023</v>
      </c>
      <c r="J7" s="2">
        <v>0.72</v>
      </c>
      <c r="K7" s="5" t="s">
        <v>67</v>
      </c>
      <c r="L7" s="6">
        <v>0.23899999999999999</v>
      </c>
      <c r="N7" s="25"/>
      <c r="O7" s="25"/>
    </row>
    <row r="8" spans="2:15" x14ac:dyDescent="0.35">
      <c r="B8" s="41"/>
      <c r="C8" s="11" t="s">
        <v>16</v>
      </c>
      <c r="D8" s="11">
        <v>71</v>
      </c>
      <c r="E8" s="12">
        <f t="shared" si="0"/>
        <v>58.196721311475407</v>
      </c>
      <c r="F8" s="11">
        <v>51</v>
      </c>
      <c r="G8" s="12">
        <f t="shared" si="1"/>
        <v>41.803278688524593</v>
      </c>
      <c r="H8" s="11">
        <f t="shared" si="2"/>
        <v>122</v>
      </c>
      <c r="I8" s="12">
        <f>H8/H10*100</f>
        <v>11.433926897844424</v>
      </c>
      <c r="J8" s="2">
        <v>0.52</v>
      </c>
      <c r="K8" s="5" t="s">
        <v>68</v>
      </c>
      <c r="L8" s="6">
        <v>2.5999999999999999E-2</v>
      </c>
      <c r="N8" s="25"/>
      <c r="O8" s="25"/>
    </row>
    <row r="9" spans="2:15" x14ac:dyDescent="0.35">
      <c r="B9" s="41"/>
      <c r="C9" s="11" t="s">
        <v>18</v>
      </c>
      <c r="D9" s="11">
        <v>40</v>
      </c>
      <c r="E9" s="12">
        <f t="shared" si="0"/>
        <v>80</v>
      </c>
      <c r="F9" s="11">
        <v>10</v>
      </c>
      <c r="G9" s="12">
        <f t="shared" si="1"/>
        <v>20</v>
      </c>
      <c r="H9" s="11">
        <f t="shared" si="2"/>
        <v>50</v>
      </c>
      <c r="I9" s="12">
        <f>H9/H10*100</f>
        <v>4.6860356138706658</v>
      </c>
      <c r="J9" s="2">
        <v>0.18</v>
      </c>
      <c r="K9" s="5" t="s">
        <v>69</v>
      </c>
      <c r="L9" s="6">
        <v>0</v>
      </c>
      <c r="N9" s="25"/>
      <c r="O9" s="25"/>
    </row>
    <row r="10" spans="2:15" x14ac:dyDescent="0.35">
      <c r="B10" s="42"/>
      <c r="C10" s="13" t="s">
        <v>4</v>
      </c>
      <c r="D10" s="14">
        <f>SUM(D4:D9)</f>
        <v>591</v>
      </c>
      <c r="E10" s="12">
        <f t="shared" si="0"/>
        <v>55.388940955951263</v>
      </c>
      <c r="F10" s="14">
        <f t="shared" ref="F10" si="3">SUM(F4:F9)</f>
        <v>476</v>
      </c>
      <c r="G10" s="12">
        <f t="shared" si="1"/>
        <v>44.611059044048737</v>
      </c>
      <c r="H10" s="15">
        <f t="shared" si="2"/>
        <v>1067</v>
      </c>
      <c r="I10" s="32">
        <f>SUM(I4:I9)</f>
        <v>100</v>
      </c>
      <c r="J10" s="2"/>
      <c r="K10" s="2"/>
      <c r="L10" s="2"/>
      <c r="N10" s="25"/>
      <c r="O10" s="26"/>
    </row>
    <row r="11" spans="2:15" x14ac:dyDescent="0.35">
      <c r="B11" s="40" t="s">
        <v>20</v>
      </c>
      <c r="C11" s="2" t="s">
        <v>21</v>
      </c>
      <c r="D11" s="2">
        <v>164</v>
      </c>
      <c r="E11" s="12">
        <f t="shared" si="0"/>
        <v>57.342657342657347</v>
      </c>
      <c r="F11" s="2">
        <v>122</v>
      </c>
      <c r="G11" s="12">
        <f t="shared" si="1"/>
        <v>42.657342657342653</v>
      </c>
      <c r="H11" s="11">
        <f t="shared" si="2"/>
        <v>286</v>
      </c>
      <c r="I11" s="12">
        <f>H11/H13*100</f>
        <v>26.804123711340207</v>
      </c>
      <c r="J11" s="2">
        <v>1</v>
      </c>
      <c r="K11" s="2"/>
      <c r="L11" s="2"/>
      <c r="N11" s="25"/>
      <c r="O11" s="25"/>
    </row>
    <row r="12" spans="2:15" x14ac:dyDescent="0.35">
      <c r="B12" s="41"/>
      <c r="C12" s="2" t="s">
        <v>22</v>
      </c>
      <c r="D12" s="2">
        <v>427</v>
      </c>
      <c r="E12" s="12">
        <f t="shared" si="0"/>
        <v>54.673495518565943</v>
      </c>
      <c r="F12" s="2">
        <v>354</v>
      </c>
      <c r="G12" s="12">
        <f t="shared" si="1"/>
        <v>45.326504481434057</v>
      </c>
      <c r="H12" s="11">
        <f t="shared" si="2"/>
        <v>781</v>
      </c>
      <c r="I12" s="12">
        <f>H12/H13*100</f>
        <v>73.19587628865979</v>
      </c>
      <c r="J12" s="19">
        <v>1.1000000000000001</v>
      </c>
      <c r="K12" s="5" t="s">
        <v>70</v>
      </c>
      <c r="L12" s="7">
        <v>0.44500000000000001</v>
      </c>
      <c r="N12" s="24"/>
    </row>
    <row r="13" spans="2:15" x14ac:dyDescent="0.35">
      <c r="B13" s="42"/>
      <c r="C13" s="13" t="s">
        <v>4</v>
      </c>
      <c r="D13" s="2">
        <f>SUM(D11:D12)</f>
        <v>591</v>
      </c>
      <c r="E13" s="12">
        <f t="shared" si="0"/>
        <v>55.388940955951263</v>
      </c>
      <c r="F13" s="2">
        <f>SUM(F11:F12)</f>
        <v>476</v>
      </c>
      <c r="G13" s="12">
        <f t="shared" si="1"/>
        <v>44.611059044048737</v>
      </c>
      <c r="H13" s="15">
        <f t="shared" si="2"/>
        <v>1067</v>
      </c>
      <c r="I13" s="15">
        <f>SUM(I11:I12)</f>
        <v>100</v>
      </c>
      <c r="J13" s="2"/>
      <c r="K13" s="2"/>
      <c r="L13" s="2"/>
      <c r="N13" s="25"/>
      <c r="O13" s="25"/>
    </row>
    <row r="14" spans="2:15" x14ac:dyDescent="0.35">
      <c r="B14" s="40" t="s">
        <v>24</v>
      </c>
      <c r="C14" s="2" t="s">
        <v>25</v>
      </c>
      <c r="D14" s="2">
        <v>15</v>
      </c>
      <c r="E14" s="12">
        <f t="shared" si="0"/>
        <v>50</v>
      </c>
      <c r="F14" s="2">
        <v>15</v>
      </c>
      <c r="G14" s="12">
        <f t="shared" si="1"/>
        <v>50</v>
      </c>
      <c r="H14" s="11">
        <f t="shared" si="2"/>
        <v>30</v>
      </c>
      <c r="I14" s="12">
        <f>H14/H17*100</f>
        <v>2.8116213683223994</v>
      </c>
      <c r="J14" s="2">
        <v>1</v>
      </c>
      <c r="K14" s="2"/>
      <c r="L14" s="2"/>
      <c r="N14" s="25"/>
      <c r="O14" s="25"/>
    </row>
    <row r="15" spans="2:15" x14ac:dyDescent="0.35">
      <c r="B15" s="41"/>
      <c r="C15" s="2" t="s">
        <v>26</v>
      </c>
      <c r="D15" s="2">
        <v>61</v>
      </c>
      <c r="E15" s="12">
        <f t="shared" si="0"/>
        <v>55.454545454545453</v>
      </c>
      <c r="F15" s="2">
        <v>49</v>
      </c>
      <c r="G15" s="12">
        <f t="shared" si="1"/>
        <v>44.545454545454547</v>
      </c>
      <c r="H15" s="11">
        <f t="shared" si="2"/>
        <v>110</v>
      </c>
      <c r="I15" s="12">
        <f>H15/H17*100</f>
        <v>10.309278350515463</v>
      </c>
      <c r="J15" s="8">
        <v>0.8</v>
      </c>
      <c r="K15" s="5" t="s">
        <v>71</v>
      </c>
      <c r="L15" s="2">
        <v>0.68100000000000005</v>
      </c>
      <c r="N15" s="25"/>
      <c r="O15" s="25"/>
    </row>
    <row r="16" spans="2:15" x14ac:dyDescent="0.35">
      <c r="B16" s="41"/>
      <c r="C16" s="2" t="s">
        <v>28</v>
      </c>
      <c r="D16" s="2">
        <v>515</v>
      </c>
      <c r="E16" s="12">
        <f t="shared" si="0"/>
        <v>55.555555555555557</v>
      </c>
      <c r="F16" s="2">
        <v>412</v>
      </c>
      <c r="G16" s="12">
        <f t="shared" si="1"/>
        <v>44.444444444444443</v>
      </c>
      <c r="H16" s="11">
        <f t="shared" si="2"/>
        <v>927</v>
      </c>
      <c r="I16" s="12">
        <f>H16/H17*100</f>
        <v>86.879100281162138</v>
      </c>
      <c r="J16" s="8">
        <v>0.8</v>
      </c>
      <c r="K16" s="5" t="s">
        <v>72</v>
      </c>
      <c r="L16" s="2">
        <v>0.55200000000000005</v>
      </c>
      <c r="N16" s="25"/>
      <c r="O16" s="25"/>
    </row>
    <row r="17" spans="2:15" x14ac:dyDescent="0.35">
      <c r="B17" s="42"/>
      <c r="C17" s="13" t="s">
        <v>4</v>
      </c>
      <c r="D17" s="2">
        <f>SUM(D14:D16)</f>
        <v>591</v>
      </c>
      <c r="E17" s="12">
        <f t="shared" si="0"/>
        <v>55.388940955951263</v>
      </c>
      <c r="F17" s="2">
        <f>SUM(F14:F16)</f>
        <v>476</v>
      </c>
      <c r="G17" s="12">
        <f t="shared" si="1"/>
        <v>44.611059044048737</v>
      </c>
      <c r="H17" s="15">
        <f t="shared" si="2"/>
        <v>1067</v>
      </c>
      <c r="I17" s="15">
        <f>SUM(I14:I16)</f>
        <v>100</v>
      </c>
      <c r="J17" s="2"/>
      <c r="K17" s="2"/>
      <c r="L17" s="2"/>
      <c r="N17" s="25"/>
      <c r="O17" s="25"/>
    </row>
    <row r="18" spans="2:15" x14ac:dyDescent="0.35">
      <c r="B18" s="40" t="s">
        <v>30</v>
      </c>
      <c r="C18" s="2" t="s">
        <v>31</v>
      </c>
      <c r="D18" s="2">
        <v>74</v>
      </c>
      <c r="E18" s="12">
        <f t="shared" si="0"/>
        <v>60.655737704918032</v>
      </c>
      <c r="F18" s="2">
        <v>48</v>
      </c>
      <c r="G18" s="12">
        <f t="shared" si="1"/>
        <v>39.344262295081968</v>
      </c>
      <c r="H18" s="11">
        <f t="shared" si="2"/>
        <v>122</v>
      </c>
      <c r="I18" s="12">
        <f>H18/H24*100</f>
        <v>11.433926897844424</v>
      </c>
      <c r="J18" s="2">
        <v>1</v>
      </c>
      <c r="K18" s="2"/>
      <c r="L18" s="2"/>
      <c r="N18" s="25"/>
      <c r="O18" s="25"/>
    </row>
    <row r="19" spans="2:15" x14ac:dyDescent="0.35">
      <c r="B19" s="41"/>
      <c r="C19" s="2" t="s">
        <v>32</v>
      </c>
      <c r="D19" s="2">
        <v>235</v>
      </c>
      <c r="E19" s="12">
        <f t="shared" si="0"/>
        <v>56.354916067146291</v>
      </c>
      <c r="F19" s="2">
        <v>182</v>
      </c>
      <c r="G19" s="12">
        <f t="shared" si="1"/>
        <v>43.645083932853716</v>
      </c>
      <c r="H19" s="11">
        <f t="shared" si="2"/>
        <v>417</v>
      </c>
      <c r="I19" s="12">
        <f>H19/H24*100</f>
        <v>39.081537019681349</v>
      </c>
      <c r="J19" s="2">
        <v>1.19</v>
      </c>
      <c r="K19" s="5" t="s">
        <v>73</v>
      </c>
      <c r="L19" s="6">
        <v>0.40699999999999997</v>
      </c>
      <c r="N19" s="24"/>
      <c r="O19" s="25"/>
    </row>
    <row r="20" spans="2:15" x14ac:dyDescent="0.35">
      <c r="B20" s="41"/>
      <c r="C20" s="2" t="s">
        <v>34</v>
      </c>
      <c r="D20" s="2">
        <v>183</v>
      </c>
      <c r="E20" s="12">
        <f t="shared" si="0"/>
        <v>60.596026490066222</v>
      </c>
      <c r="F20" s="2">
        <v>119</v>
      </c>
      <c r="G20" s="12">
        <f t="shared" si="1"/>
        <v>39.403973509933778</v>
      </c>
      <c r="H20" s="11">
        <f t="shared" si="2"/>
        <v>302</v>
      </c>
      <c r="I20" s="12">
        <f>H20/H24*100</f>
        <v>28.30365510777882</v>
      </c>
      <c r="J20" s="8">
        <v>1</v>
      </c>
      <c r="K20" s="5" t="s">
        <v>63</v>
      </c>
      <c r="L20" s="6">
        <v>1</v>
      </c>
      <c r="N20" s="25"/>
      <c r="O20" s="24"/>
    </row>
    <row r="21" spans="2:15" x14ac:dyDescent="0.35">
      <c r="B21" s="41"/>
      <c r="C21" s="2" t="s">
        <v>36</v>
      </c>
      <c r="D21" s="2">
        <v>10</v>
      </c>
      <c r="E21" s="12">
        <f t="shared" si="0"/>
        <v>76.923076923076934</v>
      </c>
      <c r="F21" s="2">
        <v>3</v>
      </c>
      <c r="G21" s="12">
        <f t="shared" si="1"/>
        <v>23.076923076923077</v>
      </c>
      <c r="H21" s="11">
        <f t="shared" si="2"/>
        <v>13</v>
      </c>
      <c r="I21" s="12">
        <f>H21/H24*100</f>
        <v>1.2183692596063731</v>
      </c>
      <c r="J21" s="2">
        <v>0.46</v>
      </c>
      <c r="K21" s="5" t="s">
        <v>64</v>
      </c>
      <c r="L21" s="6">
        <v>0.36899999999999999</v>
      </c>
      <c r="N21" s="25"/>
      <c r="O21" s="25"/>
    </row>
    <row r="22" spans="2:15" x14ac:dyDescent="0.35">
      <c r="B22" s="41"/>
      <c r="C22" s="2" t="s">
        <v>38</v>
      </c>
      <c r="D22" s="2">
        <v>76</v>
      </c>
      <c r="E22" s="12">
        <f t="shared" si="0"/>
        <v>39.37823834196891</v>
      </c>
      <c r="F22" s="2">
        <v>117</v>
      </c>
      <c r="G22" s="12">
        <f t="shared" si="1"/>
        <v>60.62176165803109</v>
      </c>
      <c r="H22" s="11">
        <f t="shared" si="2"/>
        <v>193</v>
      </c>
      <c r="I22" s="12">
        <f>H22/H24*100</f>
        <v>18.088097469540767</v>
      </c>
      <c r="J22" s="2">
        <v>2.37</v>
      </c>
      <c r="K22" s="5" t="s">
        <v>74</v>
      </c>
      <c r="L22" s="6">
        <v>0</v>
      </c>
      <c r="N22" s="25"/>
      <c r="O22" s="25"/>
    </row>
    <row r="23" spans="2:15" x14ac:dyDescent="0.35">
      <c r="B23" s="41"/>
      <c r="C23" s="2" t="s">
        <v>40</v>
      </c>
      <c r="D23" s="2">
        <v>13</v>
      </c>
      <c r="E23" s="12">
        <f t="shared" si="0"/>
        <v>65</v>
      </c>
      <c r="F23" s="2">
        <v>7</v>
      </c>
      <c r="G23" s="12">
        <f t="shared" si="1"/>
        <v>35</v>
      </c>
      <c r="H23" s="11">
        <f t="shared" si="2"/>
        <v>20</v>
      </c>
      <c r="I23" s="12">
        <f>H23/H24*100</f>
        <v>1.874414245548266</v>
      </c>
      <c r="J23" s="2">
        <v>0.83</v>
      </c>
      <c r="K23" s="5" t="s">
        <v>75</v>
      </c>
      <c r="L23" s="6">
        <v>0.80800000000000005</v>
      </c>
      <c r="N23" s="25"/>
      <c r="O23" s="25"/>
    </row>
    <row r="24" spans="2:15" x14ac:dyDescent="0.35">
      <c r="B24" s="42"/>
      <c r="C24" s="13" t="s">
        <v>4</v>
      </c>
      <c r="D24" s="2">
        <f>SUM(D18:D23)</f>
        <v>591</v>
      </c>
      <c r="E24" s="12">
        <f t="shared" si="0"/>
        <v>55.388940955951263</v>
      </c>
      <c r="F24" s="2">
        <f>SUM(F18:F23)</f>
        <v>476</v>
      </c>
      <c r="G24" s="12">
        <f t="shared" si="1"/>
        <v>44.611059044048737</v>
      </c>
      <c r="H24" s="15">
        <f t="shared" si="2"/>
        <v>1067</v>
      </c>
      <c r="I24" s="15">
        <f>SUM(I18:I23)</f>
        <v>100</v>
      </c>
      <c r="J24" s="2"/>
      <c r="K24" s="2"/>
      <c r="L24" s="2"/>
      <c r="N24" s="25"/>
      <c r="O24" s="25"/>
    </row>
    <row r="25" spans="2:15" ht="15" customHeight="1" x14ac:dyDescent="0.35">
      <c r="B25" s="43" t="s">
        <v>42</v>
      </c>
      <c r="C25" s="2" t="s">
        <v>43</v>
      </c>
      <c r="D25" s="2">
        <v>511</v>
      </c>
      <c r="E25" s="12">
        <f t="shared" si="0"/>
        <v>54.131355932203384</v>
      </c>
      <c r="F25" s="2">
        <v>433</v>
      </c>
      <c r="G25" s="12">
        <f t="shared" si="1"/>
        <v>45.868644067796609</v>
      </c>
      <c r="H25" s="11">
        <f t="shared" si="2"/>
        <v>944</v>
      </c>
      <c r="I25" s="12">
        <f>H25/H28*100</f>
        <v>88.472352389878168</v>
      </c>
      <c r="J25" s="2">
        <v>1</v>
      </c>
      <c r="K25" s="2"/>
      <c r="L25" s="2"/>
      <c r="N25" s="25"/>
      <c r="O25" s="25"/>
    </row>
    <row r="26" spans="2:15" x14ac:dyDescent="0.35">
      <c r="B26" s="43"/>
      <c r="C26" s="2" t="s">
        <v>44</v>
      </c>
      <c r="D26" s="2">
        <v>67</v>
      </c>
      <c r="E26" s="12">
        <f t="shared" si="0"/>
        <v>66.336633663366342</v>
      </c>
      <c r="F26" s="2">
        <v>34</v>
      </c>
      <c r="G26" s="12">
        <f t="shared" si="1"/>
        <v>33.663366336633665</v>
      </c>
      <c r="H26" s="11">
        <f t="shared" si="2"/>
        <v>101</v>
      </c>
      <c r="I26" s="12">
        <f>H26/H28*100</f>
        <v>9.4657919400187449</v>
      </c>
      <c r="J26" s="2">
        <v>0.59</v>
      </c>
      <c r="K26" s="5" t="s">
        <v>76</v>
      </c>
      <c r="L26" s="27">
        <v>0.02</v>
      </c>
      <c r="N26" s="25"/>
      <c r="O26" s="25"/>
    </row>
    <row r="27" spans="2:15" x14ac:dyDescent="0.35">
      <c r="B27" s="43"/>
      <c r="C27" s="2" t="s">
        <v>46</v>
      </c>
      <c r="D27" s="2">
        <v>13</v>
      </c>
      <c r="E27" s="12">
        <f t="shared" si="0"/>
        <v>59.090909090909093</v>
      </c>
      <c r="F27" s="2">
        <v>9</v>
      </c>
      <c r="G27" s="12">
        <f t="shared" si="1"/>
        <v>40.909090909090914</v>
      </c>
      <c r="H27" s="11">
        <f t="shared" si="2"/>
        <v>22</v>
      </c>
      <c r="I27" s="12">
        <f>H27/H28*100</f>
        <v>2.0618556701030926</v>
      </c>
      <c r="J27" s="2">
        <v>0.82</v>
      </c>
      <c r="K27" s="5" t="s">
        <v>77</v>
      </c>
      <c r="L27" s="2">
        <v>0.67200000000000004</v>
      </c>
      <c r="N27" s="25"/>
      <c r="O27" s="25"/>
    </row>
    <row r="28" spans="2:15" ht="16.5" customHeight="1" x14ac:dyDescent="0.35">
      <c r="B28" s="43"/>
      <c r="C28" s="13" t="s">
        <v>4</v>
      </c>
      <c r="D28" s="2">
        <f>SUM(D25:D27)</f>
        <v>591</v>
      </c>
      <c r="E28" s="12">
        <f t="shared" si="0"/>
        <v>55.388940955951263</v>
      </c>
      <c r="F28" s="2">
        <f>SUM(F25:F27)</f>
        <v>476</v>
      </c>
      <c r="G28" s="12">
        <f t="shared" si="1"/>
        <v>44.611059044048737</v>
      </c>
      <c r="H28" s="15">
        <f t="shared" si="2"/>
        <v>1067</v>
      </c>
      <c r="I28" s="15">
        <f>SUM(I25:I27)</f>
        <v>100</v>
      </c>
      <c r="J28" s="2"/>
      <c r="K28" s="2"/>
      <c r="L28" s="2"/>
      <c r="N28" s="25"/>
      <c r="O28" s="24"/>
    </row>
    <row r="29" spans="2:15" ht="18.75" customHeight="1" x14ac:dyDescent="0.35">
      <c r="B29" s="43" t="s">
        <v>84</v>
      </c>
      <c r="C29" s="2" t="s">
        <v>48</v>
      </c>
      <c r="D29" s="2">
        <v>369</v>
      </c>
      <c r="E29" s="12">
        <f t="shared" si="0"/>
        <v>58.201892744479501</v>
      </c>
      <c r="F29" s="2">
        <v>265</v>
      </c>
      <c r="G29" s="12">
        <f t="shared" si="1"/>
        <v>41.798107255520506</v>
      </c>
      <c r="H29" s="11">
        <f t="shared" si="2"/>
        <v>634</v>
      </c>
      <c r="I29" s="12">
        <f>H29/H31*100</f>
        <v>59.418931583880038</v>
      </c>
      <c r="J29" s="2">
        <v>1</v>
      </c>
      <c r="K29" s="2"/>
      <c r="L29" s="2"/>
      <c r="N29" s="25"/>
      <c r="O29" s="25"/>
    </row>
    <row r="30" spans="2:15" x14ac:dyDescent="0.35">
      <c r="B30" s="43"/>
      <c r="C30" s="2" t="s">
        <v>49</v>
      </c>
      <c r="D30" s="2">
        <v>222</v>
      </c>
      <c r="E30" s="12">
        <f t="shared" si="0"/>
        <v>51.270207852193991</v>
      </c>
      <c r="F30" s="2">
        <v>211</v>
      </c>
      <c r="G30" s="12">
        <f t="shared" si="1"/>
        <v>48.729792147806009</v>
      </c>
      <c r="H30" s="11">
        <f t="shared" si="2"/>
        <v>433</v>
      </c>
      <c r="I30" s="12">
        <f>H30/H31*100</f>
        <v>40.581068416119962</v>
      </c>
      <c r="J30" s="2">
        <v>1.3</v>
      </c>
      <c r="K30" s="5" t="s">
        <v>78</v>
      </c>
      <c r="L30" s="2">
        <v>2.8000000000000001E-2</v>
      </c>
      <c r="N30" s="24"/>
      <c r="O30" s="25"/>
    </row>
    <row r="31" spans="2:15" ht="14.25" customHeight="1" x14ac:dyDescent="0.35">
      <c r="B31" s="43"/>
      <c r="C31" s="13" t="s">
        <v>4</v>
      </c>
      <c r="D31" s="2">
        <f>SUM(D29:D30)</f>
        <v>591</v>
      </c>
      <c r="E31" s="12">
        <f t="shared" si="0"/>
        <v>55.388940955951263</v>
      </c>
      <c r="F31" s="2">
        <f>SUM(F29:F30)</f>
        <v>476</v>
      </c>
      <c r="G31" s="12">
        <f t="shared" si="1"/>
        <v>44.611059044048737</v>
      </c>
      <c r="H31" s="15">
        <f t="shared" si="2"/>
        <v>1067</v>
      </c>
      <c r="I31" s="35">
        <f>SUM(I29:I30)</f>
        <v>100</v>
      </c>
      <c r="J31" s="2"/>
      <c r="K31" s="2"/>
      <c r="L31" s="2"/>
      <c r="N31" s="25"/>
      <c r="O31" s="25"/>
    </row>
    <row r="32" spans="2:15" x14ac:dyDescent="0.35">
      <c r="B32" s="40" t="s">
        <v>51</v>
      </c>
      <c r="C32" s="2" t="s">
        <v>52</v>
      </c>
      <c r="D32" s="2">
        <v>134</v>
      </c>
      <c r="E32" s="12">
        <f t="shared" si="0"/>
        <v>53.815261044176708</v>
      </c>
      <c r="F32" s="2">
        <v>115</v>
      </c>
      <c r="G32" s="12">
        <f t="shared" si="1"/>
        <v>46.184738955823299</v>
      </c>
      <c r="H32" s="11">
        <f t="shared" si="2"/>
        <v>249</v>
      </c>
      <c r="I32" s="12">
        <f>H32/H36*100</f>
        <v>23.336457357075911</v>
      </c>
      <c r="J32" s="2">
        <v>1</v>
      </c>
      <c r="K32" s="2"/>
      <c r="L32" s="2"/>
      <c r="N32" s="25"/>
      <c r="O32" s="25"/>
    </row>
    <row r="33" spans="2:15" x14ac:dyDescent="0.35">
      <c r="B33" s="41"/>
      <c r="C33" s="2" t="s">
        <v>53</v>
      </c>
      <c r="D33" s="2">
        <v>153</v>
      </c>
      <c r="E33" s="12">
        <f t="shared" si="0"/>
        <v>57.735849056603769</v>
      </c>
      <c r="F33" s="2">
        <v>112</v>
      </c>
      <c r="G33" s="12">
        <f t="shared" si="1"/>
        <v>42.264150943396231</v>
      </c>
      <c r="H33" s="11">
        <f t="shared" si="2"/>
        <v>265</v>
      </c>
      <c r="I33" s="12">
        <f>H33/H36*100</f>
        <v>24.835988753514528</v>
      </c>
      <c r="J33" s="2">
        <v>0.85</v>
      </c>
      <c r="K33" s="28" t="s">
        <v>79</v>
      </c>
      <c r="L33" s="6">
        <v>0.376</v>
      </c>
      <c r="N33" s="25"/>
      <c r="O33" s="25"/>
    </row>
    <row r="34" spans="2:15" x14ac:dyDescent="0.35">
      <c r="B34" s="41"/>
      <c r="C34" s="2" t="s">
        <v>55</v>
      </c>
      <c r="D34" s="2">
        <v>230</v>
      </c>
      <c r="E34" s="12">
        <f t="shared" si="0"/>
        <v>60.526315789473685</v>
      </c>
      <c r="F34" s="2">
        <v>150</v>
      </c>
      <c r="G34" s="12">
        <f t="shared" si="1"/>
        <v>39.473684210526315</v>
      </c>
      <c r="H34" s="11">
        <f t="shared" si="2"/>
        <v>380</v>
      </c>
      <c r="I34" s="12">
        <f>H34/H36*100</f>
        <v>35.61387066541706</v>
      </c>
      <c r="J34" s="2">
        <v>0.75</v>
      </c>
      <c r="K34" s="5" t="s">
        <v>80</v>
      </c>
      <c r="L34" s="6">
        <v>9.9000000000000005E-2</v>
      </c>
      <c r="N34" s="25"/>
      <c r="O34" s="25"/>
    </row>
    <row r="35" spans="2:15" x14ac:dyDescent="0.35">
      <c r="B35" s="41"/>
      <c r="C35" s="2" t="s">
        <v>57</v>
      </c>
      <c r="D35" s="2">
        <v>74</v>
      </c>
      <c r="E35" s="12">
        <f t="shared" si="0"/>
        <v>42.774566473988443</v>
      </c>
      <c r="F35" s="2">
        <v>99</v>
      </c>
      <c r="G35" s="12">
        <f t="shared" si="1"/>
        <v>57.225433526011557</v>
      </c>
      <c r="H35" s="11">
        <f t="shared" si="2"/>
        <v>173</v>
      </c>
      <c r="I35" s="12">
        <f>H35/H36*100</f>
        <v>16.213683223992504</v>
      </c>
      <c r="J35" s="2">
        <v>1.56</v>
      </c>
      <c r="K35" s="5" t="s">
        <v>81</v>
      </c>
      <c r="L35" s="6">
        <v>2.9000000000000001E-2</v>
      </c>
      <c r="N35" s="25"/>
      <c r="O35" s="25"/>
    </row>
    <row r="36" spans="2:15" ht="18.75" customHeight="1" x14ac:dyDescent="0.35">
      <c r="B36" s="42"/>
      <c r="C36" s="13" t="s">
        <v>4</v>
      </c>
      <c r="D36" s="2">
        <f>SUM(D32:D35)</f>
        <v>591</v>
      </c>
      <c r="E36" s="12">
        <f t="shared" si="0"/>
        <v>55.388940955951263</v>
      </c>
      <c r="F36" s="2">
        <f>SUM(F32:F35)</f>
        <v>476</v>
      </c>
      <c r="G36" s="12">
        <f t="shared" si="1"/>
        <v>44.611059044048737</v>
      </c>
      <c r="H36" s="15">
        <f t="shared" si="2"/>
        <v>1067</v>
      </c>
      <c r="I36" s="15">
        <f>SUM(I32:I35)</f>
        <v>100.00000000000001</v>
      </c>
      <c r="J36" s="2"/>
      <c r="K36" s="2"/>
      <c r="L36" s="2"/>
      <c r="N36" s="24"/>
      <c r="O36" s="24"/>
    </row>
    <row r="37" spans="2:15" x14ac:dyDescent="0.35">
      <c r="B37" s="40" t="s">
        <v>59</v>
      </c>
      <c r="C37" s="2" t="s">
        <v>60</v>
      </c>
      <c r="D37" s="2">
        <v>184</v>
      </c>
      <c r="E37" s="12">
        <f t="shared" si="0"/>
        <v>49.462365591397848</v>
      </c>
      <c r="F37" s="2">
        <v>188</v>
      </c>
      <c r="G37" s="12">
        <f t="shared" si="1"/>
        <v>50.537634408602152</v>
      </c>
      <c r="H37" s="11">
        <f t="shared" si="2"/>
        <v>372</v>
      </c>
      <c r="I37" s="12">
        <f>H37/H39*100</f>
        <v>34.864104967197754</v>
      </c>
      <c r="J37" s="2">
        <v>1</v>
      </c>
      <c r="K37" s="2"/>
      <c r="L37" s="2"/>
      <c r="N37" s="25"/>
      <c r="O37" s="25"/>
    </row>
    <row r="38" spans="2:15" x14ac:dyDescent="0.35">
      <c r="B38" s="41"/>
      <c r="C38" s="2" t="s">
        <v>61</v>
      </c>
      <c r="D38" s="2">
        <v>407</v>
      </c>
      <c r="E38" s="12">
        <f t="shared" si="0"/>
        <v>58.561151079136685</v>
      </c>
      <c r="F38" s="2">
        <v>288</v>
      </c>
      <c r="G38" s="12">
        <f t="shared" si="1"/>
        <v>41.438848920863308</v>
      </c>
      <c r="H38" s="11">
        <f t="shared" si="2"/>
        <v>695</v>
      </c>
      <c r="I38" s="12">
        <f>H38/H39*100</f>
        <v>65.135895032802253</v>
      </c>
      <c r="J38" s="20">
        <v>0.69</v>
      </c>
      <c r="K38" s="5" t="s">
        <v>82</v>
      </c>
      <c r="L38" s="7">
        <v>4.0000000000000001E-3</v>
      </c>
      <c r="N38" s="25"/>
      <c r="O38" s="25"/>
    </row>
    <row r="39" spans="2:15" x14ac:dyDescent="0.35">
      <c r="B39" s="42"/>
      <c r="C39" s="13" t="s">
        <v>4</v>
      </c>
      <c r="D39" s="2">
        <f>SUM(D37:D38)</f>
        <v>591</v>
      </c>
      <c r="E39" s="12">
        <f t="shared" si="0"/>
        <v>55.388940955951263</v>
      </c>
      <c r="F39" s="2">
        <f>SUM(F37:F38)</f>
        <v>476</v>
      </c>
      <c r="G39" s="12">
        <f t="shared" si="1"/>
        <v>44.611059044048737</v>
      </c>
      <c r="H39" s="13">
        <f>SUM(H37:H38)</f>
        <v>1067</v>
      </c>
      <c r="I39" s="13">
        <f>SUM(I37:I38)</f>
        <v>100</v>
      </c>
      <c r="J39" s="2"/>
      <c r="K39" s="2"/>
      <c r="L39" s="2"/>
      <c r="N39" s="25"/>
      <c r="O39" s="25"/>
    </row>
    <row r="40" spans="2:15" x14ac:dyDescent="0.35">
      <c r="N40" s="25"/>
      <c r="O40" s="25"/>
    </row>
    <row r="41" spans="2:15" x14ac:dyDescent="0.35">
      <c r="N41" s="25"/>
      <c r="O41" s="25"/>
    </row>
    <row r="42" spans="2:15" x14ac:dyDescent="0.35">
      <c r="N42" s="24"/>
      <c r="O42" s="25"/>
    </row>
    <row r="43" spans="2:15" x14ac:dyDescent="0.35">
      <c r="N43" s="25"/>
      <c r="O43" s="25"/>
    </row>
    <row r="44" spans="2:15" x14ac:dyDescent="0.35">
      <c r="N44" s="25"/>
      <c r="O44" s="24"/>
    </row>
    <row r="45" spans="2:15" x14ac:dyDescent="0.35">
      <c r="O45" s="25"/>
    </row>
    <row r="46" spans="2:15" x14ac:dyDescent="0.35">
      <c r="O46" s="26"/>
    </row>
  </sheetData>
  <mergeCells count="10">
    <mergeCell ref="B32:B36"/>
    <mergeCell ref="B37:B39"/>
    <mergeCell ref="B25:B28"/>
    <mergeCell ref="B29:B31"/>
    <mergeCell ref="B2:L2"/>
    <mergeCell ref="B3:C3"/>
    <mergeCell ref="B4:B10"/>
    <mergeCell ref="B11:B13"/>
    <mergeCell ref="B14:B17"/>
    <mergeCell ref="B18:B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Acceptance</vt:lpstr>
      <vt:lpstr>Demographics</vt:lpstr>
      <vt:lpstr>Trial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</dc:creator>
  <cp:lastModifiedBy>Echoru Isaac</cp:lastModifiedBy>
  <dcterms:created xsi:type="dcterms:W3CDTF">2020-09-01T16:30:00Z</dcterms:created>
  <dcterms:modified xsi:type="dcterms:W3CDTF">2021-03-14T18:55:59Z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1033-11.2.0.9635</vt:lpwstr>
  </property>
</Properties>
</file>