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C:\Users\角落阳光\Desktop\投稿数据\"/>
    </mc:Choice>
  </mc:AlternateContent>
  <xr:revisionPtr revIDLastSave="0" documentId="13_ncr:1_{FE00A8DA-E8F6-4BAF-94DB-0F0E5846EF1D}" xr6:coauthVersionLast="47" xr6:coauthVersionMax="47" xr10:uidLastSave="{00000000-0000-0000-0000-000000000000}"/>
  <bookViews>
    <workbookView xWindow="-98" yWindow="-98" windowWidth="24196" windowHeight="1459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0" i="1" l="1"/>
  <c r="B30" i="1"/>
  <c r="C4" i="1"/>
  <c r="G17" i="1"/>
  <c r="G19" i="1" s="1"/>
  <c r="F17" i="1"/>
  <c r="F19" i="1" s="1"/>
  <c r="E17" i="1"/>
  <c r="E19" i="1" s="1"/>
  <c r="D17" i="1"/>
  <c r="D19" i="1" s="1"/>
  <c r="C17" i="1"/>
  <c r="C19" i="1" s="1"/>
  <c r="B17" i="1"/>
  <c r="B19" i="1" s="1"/>
  <c r="G10" i="1"/>
  <c r="G12" i="1" s="1"/>
  <c r="F10" i="1"/>
  <c r="F12" i="1" s="1"/>
  <c r="E10" i="1"/>
  <c r="E12" i="1" s="1"/>
  <c r="D10" i="1"/>
  <c r="D12" i="1" s="1"/>
  <c r="C10" i="1"/>
  <c r="C12" i="1" s="1"/>
  <c r="B10" i="1"/>
  <c r="B12" i="1" s="1"/>
  <c r="G24" i="1"/>
  <c r="G26" i="1" s="1"/>
  <c r="F24" i="1"/>
  <c r="F26" i="1" s="1"/>
  <c r="E24" i="1"/>
  <c r="E26" i="1" s="1"/>
  <c r="D24" i="1"/>
  <c r="D26" i="1" s="1"/>
  <c r="C24" i="1"/>
  <c r="C26" i="1" s="1"/>
  <c r="B24" i="1"/>
  <c r="B26" i="1" s="1"/>
  <c r="E4" i="1"/>
  <c r="C18" i="1" l="1"/>
  <c r="E18" i="1" s="1"/>
  <c r="C11" i="1"/>
  <c r="E11" i="1" s="1"/>
  <c r="C25" i="1"/>
  <c r="E25" i="1" s="1"/>
</calcChain>
</file>

<file path=xl/sharedStrings.xml><?xml version="1.0" encoding="utf-8"?>
<sst xmlns="http://schemas.openxmlformats.org/spreadsheetml/2006/main" count="34" uniqueCount="15">
  <si>
    <t>RSD(%)</t>
    <phoneticPr fontId="3" type="noConversion"/>
  </si>
  <si>
    <t>AVERAGE</t>
    <phoneticPr fontId="1" type="noConversion"/>
  </si>
  <si>
    <t>GC-MS/MS precision experiments(0.1 mg/L)</t>
    <phoneticPr fontId="1" type="noConversion"/>
  </si>
  <si>
    <t>Test data</t>
    <phoneticPr fontId="1" type="noConversion"/>
  </si>
  <si>
    <t>Sample</t>
    <phoneticPr fontId="1" type="noConversion"/>
  </si>
  <si>
    <t>Tea's weight(g)</t>
    <phoneticPr fontId="1" type="noConversion"/>
  </si>
  <si>
    <t>Test data(mg/L)</t>
    <phoneticPr fontId="1" type="noConversion"/>
  </si>
  <si>
    <t>Calculation content(mg/kg)</t>
    <phoneticPr fontId="1" type="noConversion"/>
  </si>
  <si>
    <t>Recovery test and method precision</t>
    <phoneticPr fontId="1" type="noConversion"/>
  </si>
  <si>
    <t>Recovery data (%)</t>
    <phoneticPr fontId="1" type="noConversion"/>
  </si>
  <si>
    <t>0.05 mg/L</t>
    <phoneticPr fontId="1" type="noConversion"/>
  </si>
  <si>
    <t>0.1 mg/L</t>
    <phoneticPr fontId="3" type="noConversion"/>
  </si>
  <si>
    <t>0.15 mg/L</t>
    <phoneticPr fontId="3" type="noConversion"/>
  </si>
  <si>
    <t>Experiment of actual sample</t>
    <phoneticPr fontId="1" type="noConversion"/>
  </si>
  <si>
    <t>Actual sample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</si>
</sst>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_ "/>
  </numFmts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17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176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workbookViewId="0">
      <selection activeCell="E8" sqref="E8"/>
    </sheetView>
  </sheetViews>
  <sheetFormatPr defaultRowHeight="13.9" x14ac:dyDescent="0.4"/>
  <cols>
    <col min="1" max="1" width="26.06640625" customWidth="1"/>
    <col min="2" max="2" width="29" customWidth="1"/>
    <col min="4" max="4" width="20.265625" customWidth="1"/>
    <col min="5" max="5" width="18.53125" customWidth="1"/>
    <col min="6" max="6" width="18.86328125" customWidth="1"/>
  </cols>
  <sheetData>
    <row r="1" spans="1:8" ht="15.75" x14ac:dyDescent="0.4">
      <c r="A1" s="3"/>
      <c r="B1" s="8" t="s">
        <v>2</v>
      </c>
      <c r="C1" s="8"/>
      <c r="D1" s="8"/>
      <c r="E1" s="8"/>
      <c r="F1" s="8"/>
      <c r="G1" s="8"/>
      <c r="H1" s="3"/>
    </row>
    <row r="2" spans="1:8" ht="15.75" x14ac:dyDescent="0.4">
      <c r="A2" s="2" t="s">
        <v>4</v>
      </c>
      <c r="B2" s="5">
        <v>1</v>
      </c>
      <c r="C2" s="5">
        <v>2</v>
      </c>
      <c r="D2" s="5">
        <v>3</v>
      </c>
      <c r="E2" s="5">
        <v>4</v>
      </c>
      <c r="F2" s="5">
        <v>5</v>
      </c>
      <c r="G2" s="5">
        <v>6</v>
      </c>
      <c r="H2" s="3"/>
    </row>
    <row r="3" spans="1:8" x14ac:dyDescent="0.4">
      <c r="A3" s="2" t="s">
        <v>3</v>
      </c>
      <c r="B3" s="1">
        <v>9.9900000000000003E-2</v>
      </c>
      <c r="C3" s="1">
        <v>0.1031</v>
      </c>
      <c r="D3" s="1">
        <v>0.10150000000000001</v>
      </c>
      <c r="E3" s="1">
        <v>0.1</v>
      </c>
      <c r="F3" s="1">
        <v>0.1066</v>
      </c>
      <c r="G3" s="1">
        <v>0.1038</v>
      </c>
      <c r="H3" s="3"/>
    </row>
    <row r="4" spans="1:8" ht="15.75" x14ac:dyDescent="0.4">
      <c r="A4" s="2"/>
      <c r="B4" s="2" t="s">
        <v>1</v>
      </c>
      <c r="C4" s="1">
        <f>AVERAGE(B3:G3)</f>
        <v>0.10248333333333333</v>
      </c>
      <c r="D4" s="4" t="s">
        <v>0</v>
      </c>
      <c r="E4" s="1">
        <f>STDEV(B3:G3)/C4*100</f>
        <v>2.5017885268668985</v>
      </c>
      <c r="F4" s="1"/>
      <c r="G4" s="1"/>
      <c r="H4" s="3"/>
    </row>
    <row r="5" spans="1:8" x14ac:dyDescent="0.4">
      <c r="A5" s="2"/>
      <c r="B5" s="9" t="s">
        <v>8</v>
      </c>
      <c r="C5" s="9"/>
      <c r="D5" s="9"/>
      <c r="E5" s="9"/>
      <c r="F5" s="9"/>
      <c r="G5" s="9"/>
      <c r="H5" s="3"/>
    </row>
    <row r="6" spans="1:8" ht="15.75" x14ac:dyDescent="0.4">
      <c r="A6" s="2"/>
      <c r="B6" s="2"/>
      <c r="C6" s="8" t="s">
        <v>10</v>
      </c>
      <c r="D6" s="8"/>
      <c r="E6" s="8"/>
      <c r="F6" s="8"/>
      <c r="G6" s="5"/>
      <c r="H6" s="3"/>
    </row>
    <row r="7" spans="1:8" x14ac:dyDescent="0.4">
      <c r="A7" s="2" t="s">
        <v>4</v>
      </c>
      <c r="B7" s="2">
        <v>1</v>
      </c>
      <c r="C7" s="2">
        <v>2</v>
      </c>
      <c r="D7" s="2">
        <v>3</v>
      </c>
      <c r="E7" s="2">
        <v>4</v>
      </c>
      <c r="F7" s="2">
        <v>5</v>
      </c>
      <c r="G7" s="2">
        <v>6</v>
      </c>
      <c r="H7" s="3"/>
    </row>
    <row r="8" spans="1:8" x14ac:dyDescent="0.4">
      <c r="A8" s="2" t="s">
        <v>5</v>
      </c>
      <c r="B8" s="2">
        <v>2.06</v>
      </c>
      <c r="C8" s="2">
        <v>2.02</v>
      </c>
      <c r="D8" s="2">
        <v>2</v>
      </c>
      <c r="E8" s="2">
        <v>2</v>
      </c>
      <c r="F8" s="2">
        <v>2.0499999999999998</v>
      </c>
      <c r="G8" s="2">
        <v>2.04</v>
      </c>
      <c r="H8" s="3"/>
    </row>
    <row r="9" spans="1:8" ht="15.75" x14ac:dyDescent="0.4">
      <c r="A9" s="2" t="s">
        <v>6</v>
      </c>
      <c r="B9" s="2">
        <v>1.34E-2</v>
      </c>
      <c r="C9" s="2">
        <v>1.4800000000000001E-2</v>
      </c>
      <c r="D9" s="2">
        <v>1.47E-2</v>
      </c>
      <c r="E9" s="2">
        <v>1.4999999999999999E-2</v>
      </c>
      <c r="F9" s="5">
        <v>1.35E-2</v>
      </c>
      <c r="G9" s="2">
        <v>1.3599999999999999E-2</v>
      </c>
      <c r="H9" s="3"/>
    </row>
    <row r="10" spans="1:8" x14ac:dyDescent="0.4">
      <c r="A10" s="2" t="s">
        <v>7</v>
      </c>
      <c r="B10" s="2">
        <f t="shared" ref="B10:G10" si="0">(B9*7.5)/B8</f>
        <v>4.8786407766990295E-2</v>
      </c>
      <c r="C10" s="2">
        <f t="shared" si="0"/>
        <v>5.4950495049504951E-2</v>
      </c>
      <c r="D10" s="2">
        <f t="shared" si="0"/>
        <v>5.5125E-2</v>
      </c>
      <c r="E10" s="2">
        <f t="shared" si="0"/>
        <v>5.6249999999999994E-2</v>
      </c>
      <c r="F10" s="2">
        <f t="shared" si="0"/>
        <v>4.9390243902439027E-2</v>
      </c>
      <c r="G10" s="2">
        <f t="shared" si="0"/>
        <v>4.9999999999999996E-2</v>
      </c>
      <c r="H10" s="3"/>
    </row>
    <row r="11" spans="1:8" ht="15.75" x14ac:dyDescent="0.4">
      <c r="A11" s="2"/>
      <c r="B11" s="2" t="s">
        <v>1</v>
      </c>
      <c r="C11" s="1">
        <f>AVERAGE(B10:G10)</f>
        <v>5.2417024453155714E-2</v>
      </c>
      <c r="D11" s="4" t="s">
        <v>0</v>
      </c>
      <c r="E11" s="1">
        <f>STDEV(B10:G10)/C11*100</f>
        <v>6.4203484190447053</v>
      </c>
      <c r="F11" s="2"/>
      <c r="G11" s="2"/>
      <c r="H11" s="3"/>
    </row>
    <row r="12" spans="1:8" x14ac:dyDescent="0.4">
      <c r="A12" s="2" t="s">
        <v>9</v>
      </c>
      <c r="B12" s="2">
        <f t="shared" ref="B12:G12" si="1">(B10/0.05)*100</f>
        <v>97.572815533980588</v>
      </c>
      <c r="C12" s="2">
        <f t="shared" si="1"/>
        <v>109.90099009900989</v>
      </c>
      <c r="D12" s="6">
        <f t="shared" si="1"/>
        <v>110.25</v>
      </c>
      <c r="E12" s="6">
        <f t="shared" si="1"/>
        <v>112.49999999999997</v>
      </c>
      <c r="F12" s="2">
        <f t="shared" si="1"/>
        <v>98.780487804878049</v>
      </c>
      <c r="G12" s="2">
        <f t="shared" si="1"/>
        <v>99.999999999999986</v>
      </c>
      <c r="H12" s="3"/>
    </row>
    <row r="13" spans="1:8" ht="15.75" x14ac:dyDescent="0.4">
      <c r="A13" s="2"/>
      <c r="B13" s="2"/>
      <c r="C13" s="8" t="s">
        <v>11</v>
      </c>
      <c r="D13" s="8"/>
      <c r="E13" s="8"/>
      <c r="F13" s="8"/>
      <c r="G13" s="5"/>
      <c r="H13" s="3"/>
    </row>
    <row r="14" spans="1:8" x14ac:dyDescent="0.4">
      <c r="A14" s="2" t="s">
        <v>4</v>
      </c>
      <c r="B14" s="2">
        <v>1</v>
      </c>
      <c r="C14" s="2">
        <v>2</v>
      </c>
      <c r="D14" s="2">
        <v>3</v>
      </c>
      <c r="E14" s="2">
        <v>4</v>
      </c>
      <c r="F14" s="2">
        <v>5</v>
      </c>
      <c r="G14" s="2">
        <v>6</v>
      </c>
      <c r="H14" s="3"/>
    </row>
    <row r="15" spans="1:8" x14ac:dyDescent="0.4">
      <c r="A15" s="2" t="s">
        <v>5</v>
      </c>
      <c r="B15" s="2">
        <v>2.0499999999999998</v>
      </c>
      <c r="C15" s="2">
        <v>2.0699999999999998</v>
      </c>
      <c r="D15" s="2">
        <v>2.0099999999999998</v>
      </c>
      <c r="E15" s="2">
        <v>2.02</v>
      </c>
      <c r="F15" s="2">
        <v>2.11</v>
      </c>
      <c r="G15" s="2">
        <v>2.0699999999999998</v>
      </c>
      <c r="H15" s="3"/>
    </row>
    <row r="16" spans="1:8" x14ac:dyDescent="0.4">
      <c r="A16" s="2" t="s">
        <v>6</v>
      </c>
      <c r="B16" s="2">
        <v>2.98E-2</v>
      </c>
      <c r="C16" s="2">
        <v>3.09E-2</v>
      </c>
      <c r="D16" s="2">
        <v>2.8400000000000002E-2</v>
      </c>
      <c r="E16" s="2">
        <v>3.0200000000000001E-2</v>
      </c>
      <c r="F16" s="2">
        <v>2.92E-2</v>
      </c>
      <c r="G16" s="2">
        <v>2.92E-2</v>
      </c>
      <c r="H16" s="3"/>
    </row>
    <row r="17" spans="1:8" x14ac:dyDescent="0.4">
      <c r="A17" s="2" t="s">
        <v>7</v>
      </c>
      <c r="B17" s="2">
        <f t="shared" ref="B17:G17" si="2">(B16*7.5)/B15</f>
        <v>0.10902439024390245</v>
      </c>
      <c r="C17" s="2">
        <f t="shared" si="2"/>
        <v>0.11195652173913045</v>
      </c>
      <c r="D17" s="2">
        <f t="shared" si="2"/>
        <v>0.10597014925373137</v>
      </c>
      <c r="E17" s="2">
        <f t="shared" si="2"/>
        <v>0.11212871287128713</v>
      </c>
      <c r="F17" s="2">
        <f t="shared" si="2"/>
        <v>0.1037914691943128</v>
      </c>
      <c r="G17" s="2">
        <f t="shared" si="2"/>
        <v>0.10579710144927537</v>
      </c>
      <c r="H17" s="3"/>
    </row>
    <row r="18" spans="1:8" ht="15.75" x14ac:dyDescent="0.4">
      <c r="A18" s="2"/>
      <c r="B18" s="2" t="s">
        <v>1</v>
      </c>
      <c r="C18" s="1">
        <f>AVERAGE(B17:G17)</f>
        <v>0.10811139079193992</v>
      </c>
      <c r="D18" s="4" t="s">
        <v>0</v>
      </c>
      <c r="E18" s="1">
        <f>STDEV(B17:G17)/C18*100</f>
        <v>3.213796238825696</v>
      </c>
      <c r="F18" s="2"/>
      <c r="G18" s="2"/>
      <c r="H18" s="3"/>
    </row>
    <row r="19" spans="1:8" x14ac:dyDescent="0.4">
      <c r="A19" s="2" t="s">
        <v>9</v>
      </c>
      <c r="B19" s="2">
        <f t="shared" ref="B19:G19" si="3">(B17/0.1)*100</f>
        <v>109.02439024390245</v>
      </c>
      <c r="C19" s="6">
        <f t="shared" si="3"/>
        <v>111.95652173913044</v>
      </c>
      <c r="D19" s="6">
        <f t="shared" si="3"/>
        <v>105.97014925373136</v>
      </c>
      <c r="E19" s="6">
        <f t="shared" si="3"/>
        <v>112.12871287128712</v>
      </c>
      <c r="F19" s="2">
        <f t="shared" si="3"/>
        <v>103.7914691943128</v>
      </c>
      <c r="G19" s="2">
        <f t="shared" si="3"/>
        <v>105.79710144927536</v>
      </c>
      <c r="H19" s="3"/>
    </row>
    <row r="20" spans="1:8" ht="15.75" x14ac:dyDescent="0.4">
      <c r="A20" s="2"/>
      <c r="B20" s="2"/>
      <c r="C20" s="8" t="s">
        <v>12</v>
      </c>
      <c r="D20" s="8"/>
      <c r="E20" s="8"/>
      <c r="F20" s="8"/>
      <c r="G20" s="5"/>
      <c r="H20" s="3"/>
    </row>
    <row r="21" spans="1:8" x14ac:dyDescent="0.4">
      <c r="A21" s="2" t="s">
        <v>4</v>
      </c>
      <c r="B21" s="2">
        <v>1</v>
      </c>
      <c r="C21" s="2">
        <v>2</v>
      </c>
      <c r="D21" s="2">
        <v>3</v>
      </c>
      <c r="E21" s="2">
        <v>4</v>
      </c>
      <c r="F21" s="2">
        <v>5</v>
      </c>
      <c r="G21" s="2">
        <v>6</v>
      </c>
      <c r="H21" s="3"/>
    </row>
    <row r="22" spans="1:8" x14ac:dyDescent="0.4">
      <c r="A22" s="2" t="s">
        <v>5</v>
      </c>
      <c r="B22" s="2">
        <v>2.04</v>
      </c>
      <c r="C22" s="2">
        <v>2.0299999999999998</v>
      </c>
      <c r="D22" s="2">
        <v>2.04</v>
      </c>
      <c r="E22" s="2">
        <v>2.0099999999999998</v>
      </c>
      <c r="F22" s="2">
        <v>2.0499999999999998</v>
      </c>
      <c r="G22" s="2">
        <v>2.0299999999999998</v>
      </c>
      <c r="H22" s="3"/>
    </row>
    <row r="23" spans="1:8" x14ac:dyDescent="0.4">
      <c r="A23" s="2" t="s">
        <v>6</v>
      </c>
      <c r="B23" s="2">
        <v>4.2999999999999997E-2</v>
      </c>
      <c r="C23" s="2">
        <v>4.3200000000000002E-2</v>
      </c>
      <c r="D23" s="2">
        <v>4.4900000000000002E-2</v>
      </c>
      <c r="E23" s="2">
        <v>3.9300000000000002E-2</v>
      </c>
      <c r="F23" s="2">
        <v>4.2700000000000002E-2</v>
      </c>
      <c r="G23" s="2">
        <v>4.2200000000000001E-2</v>
      </c>
      <c r="H23" s="3"/>
    </row>
    <row r="24" spans="1:8" x14ac:dyDescent="0.4">
      <c r="A24" s="2" t="s">
        <v>7</v>
      </c>
      <c r="B24" s="2">
        <f t="shared" ref="B24:G24" si="4">(B23*7.5)/B22</f>
        <v>0.15808823529411761</v>
      </c>
      <c r="C24" s="2">
        <f t="shared" si="4"/>
        <v>0.15960591133004928</v>
      </c>
      <c r="D24" s="2">
        <f t="shared" si="4"/>
        <v>0.1650735294117647</v>
      </c>
      <c r="E24" s="2">
        <f t="shared" si="4"/>
        <v>0.14664179104477615</v>
      </c>
      <c r="F24" s="2">
        <f t="shared" si="4"/>
        <v>0.15621951219512198</v>
      </c>
      <c r="G24" s="2">
        <f t="shared" si="4"/>
        <v>0.15591133004926111</v>
      </c>
      <c r="H24" s="3"/>
    </row>
    <row r="25" spans="1:8" ht="15.75" x14ac:dyDescent="0.4">
      <c r="A25" s="2"/>
      <c r="B25" s="2" t="s">
        <v>1</v>
      </c>
      <c r="C25" s="1">
        <f>AVERAGE(B24:G24)</f>
        <v>0.15692338488751514</v>
      </c>
      <c r="D25" s="4" t="s">
        <v>0</v>
      </c>
      <c r="E25" s="1">
        <f>STDEV(B24:G24)/C25*100</f>
        <v>3.8469071072234926</v>
      </c>
      <c r="F25" s="2"/>
      <c r="G25" s="2"/>
      <c r="H25" s="3"/>
    </row>
    <row r="26" spans="1:8" x14ac:dyDescent="0.4">
      <c r="A26" s="2" t="s">
        <v>9</v>
      </c>
      <c r="B26" s="2">
        <f t="shared" ref="B26:G26" si="5">(B24/0.15)*100</f>
        <v>105.39215686274508</v>
      </c>
      <c r="C26" s="2">
        <f t="shared" si="5"/>
        <v>106.40394088669953</v>
      </c>
      <c r="D26" s="6">
        <f t="shared" si="5"/>
        <v>110.04901960784315</v>
      </c>
      <c r="E26" s="2">
        <f t="shared" si="5"/>
        <v>97.76119402985077</v>
      </c>
      <c r="F26" s="2">
        <f t="shared" si="5"/>
        <v>104.14634146341466</v>
      </c>
      <c r="G26" s="2">
        <f t="shared" si="5"/>
        <v>103.9408866995074</v>
      </c>
      <c r="H26" s="3"/>
    </row>
    <row r="27" spans="1:8" x14ac:dyDescent="0.4">
      <c r="A27" s="10" t="s">
        <v>13</v>
      </c>
      <c r="B27" s="11"/>
      <c r="C27" s="11"/>
      <c r="D27" s="11"/>
      <c r="E27" s="11"/>
      <c r="F27" s="11"/>
      <c r="G27" s="11"/>
      <c r="H27" s="12"/>
    </row>
    <row r="28" spans="1:8" x14ac:dyDescent="0.4">
      <c r="A28" s="2" t="s">
        <v>14</v>
      </c>
      <c r="B28" s="2">
        <v>1</v>
      </c>
      <c r="C28" s="2">
        <v>2</v>
      </c>
      <c r="D28" s="2"/>
      <c r="E28" s="2"/>
      <c r="F28" s="2"/>
      <c r="G28" s="2"/>
      <c r="H28" s="2"/>
    </row>
    <row r="29" spans="1:8" x14ac:dyDescent="0.4">
      <c r="A29" s="2" t="s">
        <v>6</v>
      </c>
      <c r="B29" s="2">
        <v>6.1999999999999998E-3</v>
      </c>
      <c r="C29" s="2">
        <v>3.4099999999999998E-2</v>
      </c>
      <c r="D29" s="2"/>
      <c r="E29" s="2"/>
      <c r="F29" s="2"/>
      <c r="G29" s="2"/>
      <c r="H29" s="2"/>
    </row>
    <row r="30" spans="1:8" x14ac:dyDescent="0.4">
      <c r="A30" s="2" t="s">
        <v>7</v>
      </c>
      <c r="B30" s="2">
        <f>(B29*7.5)/2</f>
        <v>2.325E-2</v>
      </c>
      <c r="C30" s="2">
        <f>(C29*7.5)/2</f>
        <v>0.12787499999999999</v>
      </c>
      <c r="D30" s="2"/>
      <c r="E30" s="2"/>
      <c r="F30" s="2"/>
      <c r="G30" s="2"/>
      <c r="H30" s="7"/>
    </row>
  </sheetData>
  <mergeCells count="6">
    <mergeCell ref="C13:F13"/>
    <mergeCell ref="B5:G5"/>
    <mergeCell ref="A27:H27"/>
    <mergeCell ref="B1:G1"/>
    <mergeCell ref="C20:F20"/>
    <mergeCell ref="C6:F6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角落阳光</dc:creator>
  <cp:lastModifiedBy>角落阳光</cp:lastModifiedBy>
  <dcterms:created xsi:type="dcterms:W3CDTF">2015-06-05T18:19:34Z</dcterms:created>
  <dcterms:modified xsi:type="dcterms:W3CDTF">2021-12-20T13:25:46Z</dcterms:modified>
</cp:coreProperties>
</file>