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vin\Desktop\experiments\Chap2\data\submission\processdata\clamp\"/>
    </mc:Choice>
  </mc:AlternateContent>
  <bookViews>
    <workbookView xWindow="0" yWindow="0" windowWidth="28800" windowHeight="1230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D53" i="1"/>
  <c r="D54" i="1" s="1"/>
  <c r="E53" i="1"/>
  <c r="C54" i="1"/>
  <c r="E54" i="1"/>
  <c r="B54" i="1"/>
  <c r="B53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G40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G30" i="1"/>
  <c r="O7" i="1"/>
  <c r="P7" i="1" s="1"/>
  <c r="Q7" i="1" s="1"/>
  <c r="R7" i="1" s="1"/>
  <c r="S7" i="1" s="1"/>
  <c r="T7" i="1" s="1"/>
  <c r="U7" i="1" s="1"/>
  <c r="V7" i="1" s="1"/>
  <c r="W7" i="1" s="1"/>
  <c r="B58" i="1"/>
  <c r="D47" i="1"/>
  <c r="D52" i="1" s="1"/>
  <c r="H4" i="1"/>
  <c r="H5" i="1" s="1"/>
  <c r="I4" i="1"/>
  <c r="I5" i="1" s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G4" i="1"/>
  <c r="H25" i="1"/>
  <c r="I25" i="1"/>
  <c r="I26" i="1" s="1"/>
  <c r="J25" i="1"/>
  <c r="J26" i="1" s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G25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G20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G10" i="1"/>
  <c r="E2" i="1"/>
  <c r="J5" i="1" s="1"/>
  <c r="J41" i="1" l="1"/>
  <c r="L5" i="1"/>
  <c r="L31" i="1" s="1"/>
  <c r="I36" i="1"/>
  <c r="O5" i="1"/>
  <c r="O36" i="1" s="1"/>
  <c r="W5" i="1"/>
  <c r="W36" i="1" s="1"/>
  <c r="H26" i="1"/>
  <c r="I41" i="1"/>
  <c r="L21" i="1"/>
  <c r="H36" i="1"/>
  <c r="J36" i="1"/>
  <c r="O41" i="1"/>
  <c r="L36" i="1"/>
  <c r="G5" i="1"/>
  <c r="G26" i="1" s="1"/>
  <c r="S5" i="1"/>
  <c r="H31" i="1"/>
  <c r="L41" i="1"/>
  <c r="W41" i="1"/>
  <c r="R5" i="1"/>
  <c r="R11" i="1" s="1"/>
  <c r="J31" i="1"/>
  <c r="H41" i="1"/>
  <c r="T5" i="1"/>
  <c r="T21" i="1" s="1"/>
  <c r="Q5" i="1"/>
  <c r="Q11" i="1" s="1"/>
  <c r="I31" i="1"/>
  <c r="P5" i="1"/>
  <c r="P41" i="1" s="1"/>
  <c r="T11" i="1"/>
  <c r="T16" i="1"/>
  <c r="J11" i="1"/>
  <c r="J16" i="1"/>
  <c r="L26" i="1"/>
  <c r="V5" i="1"/>
  <c r="V36" i="1" s="1"/>
  <c r="N5" i="1"/>
  <c r="N16" i="1" s="1"/>
  <c r="C52" i="1"/>
  <c r="U5" i="1"/>
  <c r="U21" i="1" s="1"/>
  <c r="M5" i="1"/>
  <c r="M21" i="1" s="1"/>
  <c r="K5" i="1"/>
  <c r="K36" i="1" s="1"/>
  <c r="L11" i="1"/>
  <c r="L16" i="1"/>
  <c r="S16" i="1"/>
  <c r="I21" i="1"/>
  <c r="S11" i="1"/>
  <c r="Q21" i="1"/>
  <c r="J21" i="1"/>
  <c r="C51" i="1"/>
  <c r="E52" i="1"/>
  <c r="B52" i="1"/>
  <c r="B51" i="1"/>
  <c r="E51" i="1"/>
  <c r="D51" i="1"/>
  <c r="W26" i="1"/>
  <c r="W21" i="1"/>
  <c r="W16" i="1"/>
  <c r="O26" i="1"/>
  <c r="O11" i="1"/>
  <c r="O21" i="1"/>
  <c r="O16" i="1"/>
  <c r="K16" i="1"/>
  <c r="M26" i="1"/>
  <c r="H21" i="1"/>
  <c r="P21" i="1"/>
  <c r="Q26" i="1"/>
  <c r="I11" i="1"/>
  <c r="H11" i="1"/>
  <c r="Q16" i="1"/>
  <c r="I16" i="1"/>
  <c r="H16" i="1"/>
  <c r="P26" i="1"/>
  <c r="G16" i="1"/>
  <c r="R26" i="1" l="1"/>
  <c r="T26" i="1"/>
  <c r="T36" i="1"/>
  <c r="K26" i="1"/>
  <c r="W11" i="1"/>
  <c r="G21" i="1"/>
  <c r="G31" i="1"/>
  <c r="O31" i="1"/>
  <c r="G11" i="1"/>
  <c r="V21" i="1"/>
  <c r="V11" i="1"/>
  <c r="V16" i="1"/>
  <c r="R16" i="1"/>
  <c r="V26" i="1"/>
  <c r="Q36" i="1"/>
  <c r="M11" i="1"/>
  <c r="W31" i="1"/>
  <c r="U36" i="1"/>
  <c r="U41" i="1"/>
  <c r="M16" i="1"/>
  <c r="N36" i="1"/>
  <c r="S41" i="1"/>
  <c r="S31" i="1"/>
  <c r="M31" i="1"/>
  <c r="N31" i="1"/>
  <c r="U31" i="1"/>
  <c r="V31" i="1"/>
  <c r="U11" i="1"/>
  <c r="S26" i="1"/>
  <c r="G36" i="1"/>
  <c r="N11" i="1"/>
  <c r="U16" i="1"/>
  <c r="G41" i="1"/>
  <c r="R21" i="1"/>
  <c r="R41" i="1"/>
  <c r="R31" i="1"/>
  <c r="N41" i="1"/>
  <c r="M36" i="1"/>
  <c r="N26" i="1"/>
  <c r="U26" i="1"/>
  <c r="P36" i="1"/>
  <c r="Q31" i="1"/>
  <c r="Q41" i="1"/>
  <c r="V41" i="1"/>
  <c r="P16" i="1"/>
  <c r="N21" i="1"/>
  <c r="P11" i="1"/>
  <c r="K11" i="1"/>
  <c r="K41" i="1"/>
  <c r="K31" i="1"/>
  <c r="S21" i="1"/>
  <c r="P31" i="1"/>
  <c r="T41" i="1"/>
  <c r="T31" i="1"/>
  <c r="M41" i="1"/>
  <c r="R36" i="1"/>
  <c r="S36" i="1"/>
  <c r="K21" i="1"/>
</calcChain>
</file>

<file path=xl/sharedStrings.xml><?xml version="1.0" encoding="utf-8"?>
<sst xmlns="http://schemas.openxmlformats.org/spreadsheetml/2006/main" count="44" uniqueCount="28">
  <si>
    <t>r</t>
  </si>
  <si>
    <t>t</t>
  </si>
  <si>
    <t>S</t>
  </si>
  <si>
    <t>ADC0</t>
  </si>
  <si>
    <t>ADC/S</t>
  </si>
  <si>
    <t>P(kPa)</t>
  </si>
  <si>
    <t>S(kPa)</t>
  </si>
  <si>
    <t>ADC ref</t>
  </si>
  <si>
    <t>ADC 3 bar</t>
  </si>
  <si>
    <t>ADC 0 bar</t>
  </si>
  <si>
    <t>ADC lv1</t>
  </si>
  <si>
    <t>ADC lv2</t>
  </si>
  <si>
    <t>ADC lv3</t>
  </si>
  <si>
    <t>Change</t>
  </si>
  <si>
    <t>Strain area</t>
  </si>
  <si>
    <t>Strain</t>
  </si>
  <si>
    <t>Fs (kN)</t>
  </si>
  <si>
    <t>FA</t>
  </si>
  <si>
    <t>Elastic modulus (kPa)</t>
  </si>
  <si>
    <t>Stress</t>
  </si>
  <si>
    <t>ADC lv4</t>
  </si>
  <si>
    <t>Stress(kPa)</t>
  </si>
  <si>
    <t>SG1</t>
  </si>
  <si>
    <t>SG2</t>
  </si>
  <si>
    <t>SG3</t>
  </si>
  <si>
    <t>SG4</t>
  </si>
  <si>
    <t>ADC</t>
  </si>
  <si>
    <t>%change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</si>
</sst>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aseline="0"/>
              <a:t>Slope changed by external hoop stress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SG1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10"/>
            <c:spPr>
              <a:noFill/>
              <a:ln w="25400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Sheet1!$O$49:$O$52</c:f>
              <c:numCache>
                <c:formatCode>General</c:formatCode>
                <c:ptCount val="4"/>
                <c:pt idx="0">
                  <c:v>-1997.1140211718655</c:v>
                </c:pt>
                <c:pt idx="1">
                  <c:v>-3093.6266901909617</c:v>
                </c:pt>
                <c:pt idx="2" formatCode="0.0">
                  <c:v>-4726.1372094057642</c:v>
                </c:pt>
                <c:pt idx="3">
                  <c:v>-5168.8610559245635</c:v>
                </c:pt>
              </c:numCache>
            </c:numRef>
          </c:xVal>
          <c:yVal>
            <c:numRef>
              <c:f>Sheet1!$P$49:$P$52</c:f>
              <c:numCache>
                <c:formatCode>General</c:formatCode>
                <c:ptCount val="4"/>
                <c:pt idx="0">
                  <c:v>4.2662573895877403</c:v>
                </c:pt>
                <c:pt idx="1">
                  <c:v>6.6159189923776101</c:v>
                </c:pt>
                <c:pt idx="2">
                  <c:v>10.7291666841144</c:v>
                </c:pt>
                <c:pt idx="3">
                  <c:v>10.5878678425637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84-4A50-B2DC-8C28E713046B}"/>
            </c:ext>
          </c:extLst>
        </c:ser>
        <c:ser>
          <c:idx val="3"/>
          <c:order val="1"/>
          <c:tx>
            <c:v>SG2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25400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Sheet1!$U$49:$U$52</c:f>
              <c:numCache>
                <c:formatCode>General</c:formatCode>
                <c:ptCount val="4"/>
                <c:pt idx="0">
                  <c:v>-2592.5491214019794</c:v>
                </c:pt>
                <c:pt idx="1">
                  <c:v>-3717.017214902703</c:v>
                </c:pt>
                <c:pt idx="2">
                  <c:v>-5329.9997969787601</c:v>
                </c:pt>
                <c:pt idx="3">
                  <c:v>-5916.8906503407688</c:v>
                </c:pt>
              </c:numCache>
            </c:numRef>
          </c:xVal>
          <c:yVal>
            <c:numRef>
              <c:f>Sheet1!$V$49:$V$52</c:f>
              <c:numCache>
                <c:formatCode>General</c:formatCode>
                <c:ptCount val="4"/>
                <c:pt idx="0">
                  <c:v>4.8159501310113102</c:v>
                </c:pt>
                <c:pt idx="1">
                  <c:v>7.5483655314780496</c:v>
                </c:pt>
                <c:pt idx="2">
                  <c:v>11.405359591386899</c:v>
                </c:pt>
                <c:pt idx="3">
                  <c:v>11.2554729847077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784-4A50-B2DC-8C28E7130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102031"/>
        <c:axId val="1312102863"/>
      </c:scatterChart>
      <c:valAx>
        <c:axId val="1312102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aseline="0"/>
                  <a:t>External Hoop Stress (kPa)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102863"/>
        <c:crosses val="autoZero"/>
        <c:crossBetween val="midCat"/>
      </c:valAx>
      <c:valAx>
        <c:axId val="1312102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Slope change (%)</a:t>
                </a:r>
              </a:p>
            </c:rich>
          </c:tx>
          <c:layout>
            <c:manualLayout>
              <c:xMode val="edge"/>
              <c:yMode val="edge"/>
              <c:x val="2.3475809389060482E-2"/>
              <c:y val="0.295935379404760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1020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56573903722732077"/>
          <c:y val="0.19050739389283664"/>
          <c:w val="0.3001652012674848"/>
          <c:h val="7.45332565136675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201705</xdr:colOff>
      <xdr:row>17</xdr:row>
      <xdr:rowOff>11206</xdr:rowOff>
    </xdr:from>
    <xdr:to>
      <xdr:col>25</xdr:col>
      <xdr:colOff>324969</xdr:colOff>
      <xdr:row>42</xdr:row>
      <xdr:rowOff>44824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tabSelected="1" topLeftCell="A11" zoomScale="85" zoomScaleNormal="85" workbookViewId="0">
      <selection activeCell="R49" sqref="R49:R52"/>
    </sheetView>
  </sheetViews>
  <sheetFormatPr defaultRowHeight="15" x14ac:dyDescent="0.25"/>
  <cols>
    <col min="1" max="1" width="11.28515625" customWidth="1"/>
    <col min="2" max="2" width="12" customWidth="1"/>
  </cols>
  <sheetData>
    <row r="1" spans="1:23" x14ac:dyDescent="0.25">
      <c r="A1" t="s">
        <v>0</v>
      </c>
      <c r="B1" t="s">
        <v>1</v>
      </c>
      <c r="D1" t="s">
        <v>5</v>
      </c>
      <c r="E1" t="s">
        <v>6</v>
      </c>
      <c r="G1" t="s">
        <v>3</v>
      </c>
    </row>
    <row r="2" spans="1:23" x14ac:dyDescent="0.25">
      <c r="A2">
        <v>63</v>
      </c>
      <c r="B2">
        <v>2.4</v>
      </c>
      <c r="D2">
        <v>311.39999999999998</v>
      </c>
      <c r="E2">
        <f>D2*$A$2/$B$2</f>
        <v>8174.2499999999991</v>
      </c>
      <c r="F2" t="s">
        <v>8</v>
      </c>
      <c r="G2">
        <v>-192563</v>
      </c>
      <c r="H2">
        <v>1156135</v>
      </c>
      <c r="I2">
        <v>681764</v>
      </c>
      <c r="J2">
        <v>3183572</v>
      </c>
      <c r="K2">
        <v>2790913</v>
      </c>
      <c r="L2">
        <v>-491450</v>
      </c>
      <c r="M2">
        <v>2376814</v>
      </c>
      <c r="N2">
        <v>367918</v>
      </c>
      <c r="O2">
        <v>1995802</v>
      </c>
      <c r="P2">
        <v>3555807</v>
      </c>
      <c r="Q2">
        <v>1978500</v>
      </c>
      <c r="R2">
        <v>2535349</v>
      </c>
      <c r="S2">
        <v>3861537</v>
      </c>
      <c r="T2">
        <v>688576</v>
      </c>
      <c r="U2">
        <v>-1607853</v>
      </c>
      <c r="V2">
        <v>-1157119</v>
      </c>
      <c r="W2">
        <v>-1214683</v>
      </c>
    </row>
    <row r="3" spans="1:23" x14ac:dyDescent="0.25">
      <c r="F3" t="s">
        <v>9</v>
      </c>
      <c r="G3">
        <v>713728</v>
      </c>
      <c r="H3">
        <v>2066683</v>
      </c>
      <c r="I3">
        <v>1532152</v>
      </c>
      <c r="J3">
        <v>4030774</v>
      </c>
      <c r="K3">
        <v>3176890</v>
      </c>
      <c r="L3">
        <v>380590</v>
      </c>
      <c r="M3">
        <v>3178096</v>
      </c>
      <c r="N3">
        <v>1275380</v>
      </c>
      <c r="O3">
        <v>2935247</v>
      </c>
      <c r="P3">
        <v>4408963</v>
      </c>
      <c r="Q3">
        <v>2814440</v>
      </c>
      <c r="R3">
        <v>3426507</v>
      </c>
      <c r="S3">
        <v>4676088</v>
      </c>
      <c r="T3">
        <v>1420390</v>
      </c>
      <c r="U3">
        <v>-719557</v>
      </c>
      <c r="V3">
        <v>-292659</v>
      </c>
      <c r="W3">
        <v>-319767</v>
      </c>
    </row>
    <row r="4" spans="1:23" x14ac:dyDescent="0.25">
      <c r="A4" t="s">
        <v>18</v>
      </c>
      <c r="G4">
        <f>G2-G3</f>
        <v>-906291</v>
      </c>
      <c r="H4">
        <f t="shared" ref="H4:W4" si="0">H2-H3</f>
        <v>-910548</v>
      </c>
      <c r="I4">
        <f t="shared" si="0"/>
        <v>-850388</v>
      </c>
      <c r="J4">
        <f t="shared" si="0"/>
        <v>-847202</v>
      </c>
      <c r="K4">
        <f t="shared" si="0"/>
        <v>-385977</v>
      </c>
      <c r="L4">
        <f t="shared" si="0"/>
        <v>-872040</v>
      </c>
      <c r="M4">
        <f t="shared" si="0"/>
        <v>-801282</v>
      </c>
      <c r="N4">
        <f t="shared" si="0"/>
        <v>-907462</v>
      </c>
      <c r="O4">
        <f t="shared" si="0"/>
        <v>-939445</v>
      </c>
      <c r="P4">
        <f t="shared" si="0"/>
        <v>-853156</v>
      </c>
      <c r="Q4">
        <f t="shared" si="0"/>
        <v>-835940</v>
      </c>
      <c r="R4">
        <f t="shared" si="0"/>
        <v>-891158</v>
      </c>
      <c r="S4">
        <f t="shared" si="0"/>
        <v>-814551</v>
      </c>
      <c r="T4">
        <f t="shared" si="0"/>
        <v>-731814</v>
      </c>
      <c r="U4">
        <f t="shared" si="0"/>
        <v>-888296</v>
      </c>
      <c r="V4">
        <f t="shared" si="0"/>
        <v>-864460</v>
      </c>
      <c r="W4">
        <f t="shared" si="0"/>
        <v>-894916</v>
      </c>
    </row>
    <row r="5" spans="1:23" x14ac:dyDescent="0.25">
      <c r="B5">
        <v>3000000</v>
      </c>
      <c r="F5" t="s">
        <v>4</v>
      </c>
      <c r="G5">
        <f>G4/$E$2</f>
        <v>-110.87145609688963</v>
      </c>
      <c r="H5">
        <f t="shared" ref="H5:W5" si="1">H4/$E$2</f>
        <v>-111.39223781998349</v>
      </c>
      <c r="I5">
        <f t="shared" si="1"/>
        <v>-104.03254121173198</v>
      </c>
      <c r="J5">
        <f t="shared" si="1"/>
        <v>-103.64278068324312</v>
      </c>
      <c r="K5">
        <f t="shared" si="1"/>
        <v>-47.218643912285536</v>
      </c>
      <c r="L5">
        <f t="shared" si="1"/>
        <v>-106.6813469125608</v>
      </c>
      <c r="M5">
        <f t="shared" si="1"/>
        <v>-98.025139921093682</v>
      </c>
      <c r="N5">
        <f t="shared" si="1"/>
        <v>-111.01471082973974</v>
      </c>
      <c r="O5">
        <f t="shared" si="1"/>
        <v>-114.92736336666974</v>
      </c>
      <c r="P5">
        <f t="shared" si="1"/>
        <v>-104.37116555035631</v>
      </c>
      <c r="Q5">
        <f t="shared" si="1"/>
        <v>-102.26503960608008</v>
      </c>
      <c r="R5">
        <f t="shared" si="1"/>
        <v>-109.02015475425881</v>
      </c>
      <c r="S5">
        <f t="shared" si="1"/>
        <v>-99.648408110835874</v>
      </c>
      <c r="T5">
        <f t="shared" si="1"/>
        <v>-89.526745572988361</v>
      </c>
      <c r="U5">
        <f t="shared" si="1"/>
        <v>-108.67003088968409</v>
      </c>
      <c r="V5">
        <f t="shared" si="1"/>
        <v>-105.7540447135823</v>
      </c>
      <c r="W5">
        <f t="shared" si="1"/>
        <v>-109.47989112150962</v>
      </c>
    </row>
    <row r="7" spans="1:23" x14ac:dyDescent="0.25">
      <c r="G7">
        <v>1</v>
      </c>
      <c r="H7">
        <v>2</v>
      </c>
      <c r="I7">
        <v>3</v>
      </c>
      <c r="J7">
        <v>4</v>
      </c>
      <c r="K7">
        <v>5</v>
      </c>
      <c r="L7">
        <v>6</v>
      </c>
      <c r="M7">
        <v>7</v>
      </c>
      <c r="N7">
        <v>8</v>
      </c>
      <c r="O7">
        <f>N7+1</f>
        <v>9</v>
      </c>
      <c r="P7">
        <f t="shared" ref="P7:W7" si="2">O7+1</f>
        <v>10</v>
      </c>
      <c r="Q7">
        <f t="shared" si="2"/>
        <v>11</v>
      </c>
      <c r="R7">
        <f t="shared" si="2"/>
        <v>12</v>
      </c>
      <c r="S7">
        <f t="shared" si="2"/>
        <v>13</v>
      </c>
      <c r="T7">
        <f t="shared" si="2"/>
        <v>14</v>
      </c>
      <c r="U7">
        <f t="shared" si="2"/>
        <v>15</v>
      </c>
      <c r="V7">
        <f t="shared" si="2"/>
        <v>16</v>
      </c>
      <c r="W7">
        <f t="shared" si="2"/>
        <v>17</v>
      </c>
    </row>
    <row r="8" spans="1:23" x14ac:dyDescent="0.25">
      <c r="F8" t="s">
        <v>7</v>
      </c>
      <c r="G8">
        <v>713728</v>
      </c>
      <c r="H8">
        <v>2066683</v>
      </c>
      <c r="I8">
        <v>1532152</v>
      </c>
      <c r="J8">
        <v>4030774</v>
      </c>
      <c r="K8">
        <v>3176890</v>
      </c>
      <c r="L8">
        <v>380590</v>
      </c>
      <c r="M8">
        <v>3178096</v>
      </c>
      <c r="N8">
        <v>1275380</v>
      </c>
      <c r="O8">
        <v>2935247</v>
      </c>
      <c r="P8">
        <v>4408963</v>
      </c>
      <c r="Q8">
        <v>2814440</v>
      </c>
      <c r="R8">
        <v>3426507</v>
      </c>
      <c r="S8">
        <v>4676088</v>
      </c>
      <c r="T8">
        <v>1420390</v>
      </c>
      <c r="U8">
        <v>-719557</v>
      </c>
      <c r="V8">
        <v>-292659</v>
      </c>
      <c r="W8">
        <v>-319767</v>
      </c>
    </row>
    <row r="9" spans="1:23" x14ac:dyDescent="0.25">
      <c r="F9" t="s">
        <v>10</v>
      </c>
      <c r="G9">
        <v>614525</v>
      </c>
      <c r="H9">
        <v>2289146</v>
      </c>
      <c r="I9">
        <v>1361683</v>
      </c>
      <c r="J9">
        <v>4299473</v>
      </c>
      <c r="K9">
        <v>3174138</v>
      </c>
      <c r="L9">
        <v>564514</v>
      </c>
      <c r="M9">
        <v>3166815</v>
      </c>
      <c r="N9">
        <v>1218287</v>
      </c>
      <c r="O9">
        <v>2910224</v>
      </c>
      <c r="P9">
        <v>4528661</v>
      </c>
      <c r="Q9">
        <v>2876456</v>
      </c>
      <c r="R9">
        <v>3397936</v>
      </c>
      <c r="S9">
        <v>4694126</v>
      </c>
      <c r="T9">
        <v>1412568</v>
      </c>
      <c r="U9">
        <v>-744956</v>
      </c>
      <c r="V9">
        <v>-304663</v>
      </c>
      <c r="W9">
        <v>-249867</v>
      </c>
    </row>
    <row r="10" spans="1:23" x14ac:dyDescent="0.25">
      <c r="G10">
        <f>G9-G8</f>
        <v>-99203</v>
      </c>
      <c r="H10">
        <f t="shared" ref="H10:W10" si="3">H9-H8</f>
        <v>222463</v>
      </c>
      <c r="I10">
        <f t="shared" si="3"/>
        <v>-170469</v>
      </c>
      <c r="J10">
        <f t="shared" si="3"/>
        <v>268699</v>
      </c>
      <c r="K10">
        <f t="shared" si="3"/>
        <v>-2752</v>
      </c>
      <c r="L10">
        <f t="shared" si="3"/>
        <v>183924</v>
      </c>
      <c r="M10">
        <f t="shared" si="3"/>
        <v>-11281</v>
      </c>
      <c r="N10">
        <f t="shared" si="3"/>
        <v>-57093</v>
      </c>
      <c r="O10">
        <f t="shared" si="3"/>
        <v>-25023</v>
      </c>
      <c r="P10">
        <f t="shared" si="3"/>
        <v>119698</v>
      </c>
      <c r="Q10">
        <f t="shared" si="3"/>
        <v>62016</v>
      </c>
      <c r="R10">
        <f t="shared" si="3"/>
        <v>-28571</v>
      </c>
      <c r="S10">
        <f t="shared" si="3"/>
        <v>18038</v>
      </c>
      <c r="T10">
        <f t="shared" si="3"/>
        <v>-7822</v>
      </c>
      <c r="U10">
        <f t="shared" si="3"/>
        <v>-25399</v>
      </c>
      <c r="V10">
        <f t="shared" si="3"/>
        <v>-12004</v>
      </c>
      <c r="W10">
        <f t="shared" si="3"/>
        <v>69900</v>
      </c>
    </row>
    <row r="11" spans="1:23" x14ac:dyDescent="0.25">
      <c r="F11" t="s">
        <v>19</v>
      </c>
      <c r="G11" s="1">
        <f>G10/G$5</f>
        <v>894.75689679142783</v>
      </c>
      <c r="H11" s="1">
        <f t="shared" ref="H11:W11" si="4">H10/H$5</f>
        <v>-1997.1140211718655</v>
      </c>
      <c r="I11" s="1">
        <f t="shared" si="4"/>
        <v>1638.6122843337391</v>
      </c>
      <c r="J11" s="1">
        <f t="shared" si="4"/>
        <v>-2592.5491214019794</v>
      </c>
      <c r="K11" s="1">
        <f t="shared" si="4"/>
        <v>58.2820634390132</v>
      </c>
      <c r="L11" s="1">
        <f t="shared" si="4"/>
        <v>-1724.0502236135956</v>
      </c>
      <c r="M11" s="1">
        <f t="shared" si="4"/>
        <v>115.08272274929425</v>
      </c>
      <c r="N11" s="1">
        <f t="shared" si="4"/>
        <v>514.28319340093572</v>
      </c>
      <c r="O11" s="1">
        <f t="shared" si="4"/>
        <v>217.72882686053998</v>
      </c>
      <c r="P11" s="1">
        <f t="shared" si="4"/>
        <v>-1146.8493177097739</v>
      </c>
      <c r="Q11" s="1">
        <f t="shared" si="4"/>
        <v>-606.42425054429737</v>
      </c>
      <c r="R11" s="1">
        <f t="shared" si="4"/>
        <v>262.07080758967544</v>
      </c>
      <c r="S11" s="1">
        <f t="shared" si="4"/>
        <v>-181.01643911799258</v>
      </c>
      <c r="T11" s="1">
        <f t="shared" si="4"/>
        <v>87.37053882543924</v>
      </c>
      <c r="U11" s="1">
        <f t="shared" si="4"/>
        <v>233.72589288930712</v>
      </c>
      <c r="V11" s="1">
        <f t="shared" si="4"/>
        <v>113.50866089813292</v>
      </c>
      <c r="W11" s="1">
        <f t="shared" si="4"/>
        <v>-638.47341538200226</v>
      </c>
    </row>
    <row r="12" spans="1:23" x14ac:dyDescent="0.25">
      <c r="F12" t="s">
        <v>13</v>
      </c>
      <c r="G12" s="2">
        <v>-0.72940652771224701</v>
      </c>
      <c r="H12" s="2">
        <v>4.2662573895877403</v>
      </c>
      <c r="I12" s="2">
        <v>-1.55022685661106</v>
      </c>
      <c r="J12" s="2">
        <v>4.8159501310113102</v>
      </c>
      <c r="K12" s="2">
        <v>-2.2157728559207199</v>
      </c>
      <c r="L12" s="2">
        <v>4.1035853896961596</v>
      </c>
      <c r="M12" s="2">
        <v>-0.446871355361946</v>
      </c>
      <c r="N12" s="2">
        <v>3.4598090483836899</v>
      </c>
      <c r="O12" s="2">
        <v>-0.14841631914169801</v>
      </c>
      <c r="P12" s="2">
        <v>2.4667496401798998</v>
      </c>
      <c r="Q12" s="2">
        <v>-1.3802909182238401</v>
      </c>
      <c r="R12" s="2">
        <v>-1.2997221677452599</v>
      </c>
      <c r="S12" s="2">
        <v>-0.46079571093652699</v>
      </c>
      <c r="T12" s="2">
        <v>1.3651468928033099</v>
      </c>
      <c r="U12" s="2">
        <v>1.1176896902814599</v>
      </c>
      <c r="V12" s="2">
        <v>0.78296611532370897</v>
      </c>
      <c r="W12" s="2">
        <v>3.0217618866266598</v>
      </c>
    </row>
    <row r="14" spans="1:23" x14ac:dyDescent="0.25">
      <c r="F14" t="s">
        <v>11</v>
      </c>
      <c r="G14">
        <v>501356</v>
      </c>
      <c r="H14">
        <v>2411289</v>
      </c>
      <c r="I14">
        <v>1252916</v>
      </c>
      <c r="J14">
        <v>4416016</v>
      </c>
      <c r="K14">
        <v>3130882</v>
      </c>
      <c r="L14">
        <v>656536</v>
      </c>
      <c r="M14">
        <v>3128289</v>
      </c>
      <c r="N14">
        <v>1176775</v>
      </c>
      <c r="O14">
        <v>2890108</v>
      </c>
      <c r="P14">
        <v>4583038</v>
      </c>
      <c r="Q14">
        <v>2888559</v>
      </c>
      <c r="R14">
        <v>3394514</v>
      </c>
      <c r="S14">
        <v>4688420</v>
      </c>
      <c r="T14">
        <v>1403274</v>
      </c>
      <c r="U14">
        <v>-750895</v>
      </c>
      <c r="V14">
        <v>-301068</v>
      </c>
      <c r="W14">
        <v>-195473</v>
      </c>
    </row>
    <row r="15" spans="1:23" x14ac:dyDescent="0.25">
      <c r="G15">
        <f t="shared" ref="G15:W15" si="5">G14-G8</f>
        <v>-212372</v>
      </c>
      <c r="H15">
        <f t="shared" si="5"/>
        <v>344606</v>
      </c>
      <c r="I15">
        <f t="shared" si="5"/>
        <v>-279236</v>
      </c>
      <c r="J15">
        <f t="shared" si="5"/>
        <v>385242</v>
      </c>
      <c r="K15">
        <f t="shared" si="5"/>
        <v>-46008</v>
      </c>
      <c r="L15">
        <f t="shared" si="5"/>
        <v>275946</v>
      </c>
      <c r="M15">
        <f t="shared" si="5"/>
        <v>-49807</v>
      </c>
      <c r="N15">
        <f t="shared" si="5"/>
        <v>-98605</v>
      </c>
      <c r="O15">
        <f t="shared" si="5"/>
        <v>-45139</v>
      </c>
      <c r="P15">
        <f t="shared" si="5"/>
        <v>174075</v>
      </c>
      <c r="Q15">
        <f t="shared" si="5"/>
        <v>74119</v>
      </c>
      <c r="R15">
        <f t="shared" si="5"/>
        <v>-31993</v>
      </c>
      <c r="S15">
        <f t="shared" si="5"/>
        <v>12332</v>
      </c>
      <c r="T15">
        <f t="shared" si="5"/>
        <v>-17116</v>
      </c>
      <c r="U15">
        <f t="shared" si="5"/>
        <v>-31338</v>
      </c>
      <c r="V15">
        <f t="shared" si="5"/>
        <v>-8409</v>
      </c>
      <c r="W15">
        <f t="shared" si="5"/>
        <v>124294</v>
      </c>
    </row>
    <row r="16" spans="1:23" x14ac:dyDescent="0.25">
      <c r="F16" t="s">
        <v>2</v>
      </c>
      <c r="G16" s="1">
        <f>G15/G$5</f>
        <v>1915.4794883762499</v>
      </c>
      <c r="H16" s="1">
        <f t="shared" ref="H16:W16" si="6">H15/H$5</f>
        <v>-3093.6266901909617</v>
      </c>
      <c r="I16" s="1">
        <f t="shared" si="6"/>
        <v>2684.1216868064926</v>
      </c>
      <c r="J16" s="1">
        <f t="shared" si="6"/>
        <v>-3717.017214902703</v>
      </c>
      <c r="K16" s="1">
        <f t="shared" si="6"/>
        <v>974.36089197024683</v>
      </c>
      <c r="L16" s="1">
        <f t="shared" si="6"/>
        <v>-2586.6377580156873</v>
      </c>
      <c r="M16" s="1">
        <f t="shared" si="6"/>
        <v>508.1043499666784</v>
      </c>
      <c r="N16" s="1">
        <f t="shared" si="6"/>
        <v>888.21561811954655</v>
      </c>
      <c r="O16" s="1">
        <f t="shared" si="6"/>
        <v>392.76112039555267</v>
      </c>
      <c r="P16" s="1">
        <f t="shared" si="6"/>
        <v>-1667.8457031891</v>
      </c>
      <c r="Q16" s="1">
        <f t="shared" si="6"/>
        <v>-724.77359110701718</v>
      </c>
      <c r="R16" s="1">
        <f t="shared" si="6"/>
        <v>293.45949904506267</v>
      </c>
      <c r="S16" s="1">
        <f t="shared" si="6"/>
        <v>-123.75511293952125</v>
      </c>
      <c r="T16" s="1">
        <f t="shared" si="6"/>
        <v>191.18309160524393</v>
      </c>
      <c r="U16" s="1">
        <f t="shared" si="6"/>
        <v>288.37757515512845</v>
      </c>
      <c r="V16" s="1">
        <f t="shared" si="6"/>
        <v>79.514689227957319</v>
      </c>
      <c r="W16" s="1">
        <f t="shared" si="6"/>
        <v>-1135.3135148997223</v>
      </c>
    </row>
    <row r="17" spans="6:23" x14ac:dyDescent="0.25">
      <c r="F17" t="s">
        <v>13</v>
      </c>
      <c r="G17" s="2">
        <v>-1.7665349797660701</v>
      </c>
      <c r="H17" s="2">
        <v>6.6159189923776101</v>
      </c>
      <c r="I17" s="2">
        <v>-4.6907364523511097</v>
      </c>
      <c r="J17" s="2">
        <v>7.5483655314780496</v>
      </c>
      <c r="K17" s="2">
        <v>-3.5469887031770599</v>
      </c>
      <c r="L17" s="2">
        <v>6.5817410407138803</v>
      </c>
      <c r="M17" s="2">
        <v>-1.3716383919871</v>
      </c>
      <c r="N17" s="2">
        <v>5.34282551690651</v>
      </c>
      <c r="O17" s="2">
        <v>-0.268520780723153</v>
      </c>
      <c r="P17" s="2">
        <v>3.3292572764150901</v>
      </c>
      <c r="Q17" s="2">
        <v>-1.6052971186690499</v>
      </c>
      <c r="R17" s="2">
        <v>-1.46453143901933</v>
      </c>
      <c r="S17" s="2">
        <v>-0.309585331706758</v>
      </c>
      <c r="T17" s="2">
        <v>1.28542333836136</v>
      </c>
      <c r="U17" s="2">
        <v>1.2356117746088999</v>
      </c>
      <c r="V17" s="2">
        <v>1.34645968124482</v>
      </c>
      <c r="W17" s="2">
        <v>4.9199526234668003</v>
      </c>
    </row>
    <row r="19" spans="6:23" x14ac:dyDescent="0.25">
      <c r="F19" t="s">
        <v>12</v>
      </c>
      <c r="G19">
        <v>319290</v>
      </c>
      <c r="H19">
        <v>2593138</v>
      </c>
      <c r="I19">
        <v>1246991</v>
      </c>
      <c r="J19">
        <v>4583190</v>
      </c>
      <c r="K19">
        <v>3060132</v>
      </c>
      <c r="L19">
        <v>833854</v>
      </c>
      <c r="M19">
        <v>3056598</v>
      </c>
      <c r="N19">
        <v>1109189</v>
      </c>
      <c r="O19">
        <v>2870563</v>
      </c>
      <c r="P19">
        <v>4687461</v>
      </c>
      <c r="Q19">
        <v>2920007</v>
      </c>
      <c r="R19">
        <v>3401375</v>
      </c>
      <c r="S19">
        <v>4690581</v>
      </c>
      <c r="T19">
        <v>1391983</v>
      </c>
      <c r="U19">
        <v>-747629</v>
      </c>
      <c r="V19">
        <v>-286769</v>
      </c>
      <c r="W19">
        <v>-92346</v>
      </c>
    </row>
    <row r="20" spans="6:23" x14ac:dyDescent="0.25">
      <c r="G20">
        <f t="shared" ref="G20:W20" si="7">G19-G8</f>
        <v>-394438</v>
      </c>
      <c r="H20">
        <f t="shared" si="7"/>
        <v>526455</v>
      </c>
      <c r="I20">
        <f t="shared" si="7"/>
        <v>-285161</v>
      </c>
      <c r="J20">
        <f t="shared" si="7"/>
        <v>552416</v>
      </c>
      <c r="K20">
        <f t="shared" si="7"/>
        <v>-116758</v>
      </c>
      <c r="L20">
        <f t="shared" si="7"/>
        <v>453264</v>
      </c>
      <c r="M20">
        <f t="shared" si="7"/>
        <v>-121498</v>
      </c>
      <c r="N20">
        <f t="shared" si="7"/>
        <v>-166191</v>
      </c>
      <c r="O20">
        <f t="shared" si="7"/>
        <v>-64684</v>
      </c>
      <c r="P20">
        <f t="shared" si="7"/>
        <v>278498</v>
      </c>
      <c r="Q20">
        <f t="shared" si="7"/>
        <v>105567</v>
      </c>
      <c r="R20">
        <f t="shared" si="7"/>
        <v>-25132</v>
      </c>
      <c r="S20">
        <f t="shared" si="7"/>
        <v>14493</v>
      </c>
      <c r="T20">
        <f t="shared" si="7"/>
        <v>-28407</v>
      </c>
      <c r="U20">
        <f t="shared" si="7"/>
        <v>-28072</v>
      </c>
      <c r="V20">
        <f t="shared" si="7"/>
        <v>5890</v>
      </c>
      <c r="W20">
        <f t="shared" si="7"/>
        <v>227421</v>
      </c>
    </row>
    <row r="21" spans="6:23" x14ac:dyDescent="0.25">
      <c r="F21" t="s">
        <v>2</v>
      </c>
      <c r="G21" s="1">
        <f>G20/G$5</f>
        <v>3557.615403330718</v>
      </c>
      <c r="H21" s="1">
        <f t="shared" ref="H21" si="8">H20/H$5</f>
        <v>-4726.1372094057642</v>
      </c>
      <c r="I21" s="1">
        <f t="shared" ref="I21" si="9">I20/I$5</f>
        <v>2741.0750201672645</v>
      </c>
      <c r="J21" s="1">
        <f t="shared" ref="J21" si="10">J20/J$5</f>
        <v>-5329.9997969787601</v>
      </c>
      <c r="K21" s="1">
        <f t="shared" ref="K21" si="11">K20/K$5</f>
        <v>2472.7097249317962</v>
      </c>
      <c r="L21" s="1">
        <f t="shared" ref="L21" si="12">L20/L$5</f>
        <v>-4248.7652538874363</v>
      </c>
      <c r="M21" s="1">
        <f t="shared" ref="M21" si="13">M20/M$5</f>
        <v>1239.4575523972833</v>
      </c>
      <c r="N21" s="1">
        <f t="shared" ref="N21" si="14">N20/N$5</f>
        <v>1497.0178164485123</v>
      </c>
      <c r="O21" s="1">
        <f t="shared" ref="O21" si="15">O20/O$5</f>
        <v>562.82505841214754</v>
      </c>
      <c r="P21" s="1">
        <f t="shared" ref="P21" si="16">P20/P$5</f>
        <v>-2668.3423389157433</v>
      </c>
      <c r="Q21" s="1">
        <f t="shared" ref="Q21" si="17">Q20/Q$5</f>
        <v>-1032.2882620164125</v>
      </c>
      <c r="R21" s="1">
        <f t="shared" ref="R21" si="18">R20/R$5</f>
        <v>230.52618166475528</v>
      </c>
      <c r="S21" s="1">
        <f t="shared" ref="S21" si="19">S20/S$5</f>
        <v>-145.44136002533909</v>
      </c>
      <c r="T21" s="1">
        <f t="shared" ref="T21" si="20">T20/T$5</f>
        <v>317.30182771851861</v>
      </c>
      <c r="U21" s="1">
        <f t="shared" ref="U21" si="21">U20/U$5</f>
        <v>258.32329088502024</v>
      </c>
      <c r="V21" s="1">
        <f t="shared" ref="V21" si="22">V20/V$5</f>
        <v>-55.695269301066553</v>
      </c>
      <c r="W21" s="1">
        <f t="shared" ref="W21" si="23">W20/W$5</f>
        <v>-2077.2855879769722</v>
      </c>
    </row>
    <row r="22" spans="6:23" x14ac:dyDescent="0.25">
      <c r="F22" t="s">
        <v>13</v>
      </c>
      <c r="G22" s="2">
        <v>-4.4632979243956301</v>
      </c>
      <c r="H22" s="2">
        <v>10.7291666841144</v>
      </c>
      <c r="I22" s="2">
        <v>-9.7999104445081695</v>
      </c>
      <c r="J22" s="2">
        <v>11.405359591386899</v>
      </c>
      <c r="K22" s="2">
        <v>-6.5583630185466797</v>
      </c>
      <c r="L22" s="2">
        <v>10.691567813861401</v>
      </c>
      <c r="M22" s="2">
        <v>-3.19431069759333</v>
      </c>
      <c r="N22" s="2">
        <v>8.2289247834122907</v>
      </c>
      <c r="O22" s="2">
        <v>-1.06295412248712</v>
      </c>
      <c r="P22" s="2">
        <v>4.5617446961026404</v>
      </c>
      <c r="Q22" s="2">
        <v>-1.8792725336393199</v>
      </c>
      <c r="R22" s="2">
        <v>-1.58581214740136</v>
      </c>
      <c r="S22" s="2">
        <v>-0.119458832838073</v>
      </c>
      <c r="T22" s="2">
        <v>1.16146488364342</v>
      </c>
      <c r="U22" s="2">
        <v>1.2129425235426501</v>
      </c>
      <c r="V22" s="2">
        <v>1.8625828258839201</v>
      </c>
      <c r="W22" s="2">
        <v>7.5460447183975701</v>
      </c>
    </row>
    <row r="24" spans="6:23" x14ac:dyDescent="0.25">
      <c r="F24" t="s">
        <v>20</v>
      </c>
      <c r="G24">
        <v>259211</v>
      </c>
      <c r="H24">
        <v>2642454</v>
      </c>
      <c r="I24">
        <v>1261799</v>
      </c>
      <c r="J24">
        <v>4644017</v>
      </c>
      <c r="K24">
        <v>3035613</v>
      </c>
      <c r="L24">
        <v>912438</v>
      </c>
      <c r="M24">
        <v>3031563</v>
      </c>
      <c r="N24">
        <v>1102203</v>
      </c>
      <c r="O24">
        <v>2874741</v>
      </c>
      <c r="P24">
        <v>4736440</v>
      </c>
      <c r="Q24">
        <v>2942792</v>
      </c>
      <c r="R24">
        <v>3407871</v>
      </c>
      <c r="S24">
        <v>4693773</v>
      </c>
      <c r="T24">
        <v>1387314</v>
      </c>
      <c r="U24">
        <v>-741804</v>
      </c>
      <c r="V24">
        <v>-274523</v>
      </c>
      <c r="W24">
        <v>-43316</v>
      </c>
    </row>
    <row r="25" spans="6:23" x14ac:dyDescent="0.25">
      <c r="G25">
        <f t="shared" ref="G25:W25" si="24">G24-G8</f>
        <v>-454517</v>
      </c>
      <c r="H25">
        <f t="shared" si="24"/>
        <v>575771</v>
      </c>
      <c r="I25">
        <f t="shared" si="24"/>
        <v>-270353</v>
      </c>
      <c r="J25">
        <f t="shared" si="24"/>
        <v>613243</v>
      </c>
      <c r="K25">
        <f t="shared" si="24"/>
        <v>-141277</v>
      </c>
      <c r="L25">
        <f t="shared" si="24"/>
        <v>531848</v>
      </c>
      <c r="M25">
        <f t="shared" si="24"/>
        <v>-146533</v>
      </c>
      <c r="N25">
        <f t="shared" si="24"/>
        <v>-173177</v>
      </c>
      <c r="O25">
        <f t="shared" si="24"/>
        <v>-60506</v>
      </c>
      <c r="P25">
        <f t="shared" si="24"/>
        <v>327477</v>
      </c>
      <c r="Q25">
        <f t="shared" si="24"/>
        <v>128352</v>
      </c>
      <c r="R25">
        <f t="shared" si="24"/>
        <v>-18636</v>
      </c>
      <c r="S25">
        <f t="shared" si="24"/>
        <v>17685</v>
      </c>
      <c r="T25">
        <f t="shared" si="24"/>
        <v>-33076</v>
      </c>
      <c r="U25">
        <f t="shared" si="24"/>
        <v>-22247</v>
      </c>
      <c r="V25">
        <f t="shared" si="24"/>
        <v>18136</v>
      </c>
      <c r="W25">
        <f t="shared" si="24"/>
        <v>276451</v>
      </c>
    </row>
    <row r="26" spans="6:23" x14ac:dyDescent="0.25">
      <c r="F26" t="s">
        <v>2</v>
      </c>
      <c r="G26" s="1">
        <f>G25/G$5</f>
        <v>4099.4951811835272</v>
      </c>
      <c r="H26" s="1">
        <f t="shared" ref="H26:W26" si="25">H25/H$5</f>
        <v>-5168.8610559245635</v>
      </c>
      <c r="I26" s="1">
        <f t="shared" si="25"/>
        <v>2598.7349424615581</v>
      </c>
      <c r="J26" s="1">
        <f t="shared" si="25"/>
        <v>-5916.8906503407688</v>
      </c>
      <c r="K26" s="1">
        <f t="shared" si="25"/>
        <v>2991.9749551139053</v>
      </c>
      <c r="L26" s="1">
        <f t="shared" si="25"/>
        <v>-4985.3888743635607</v>
      </c>
      <c r="M26" s="1">
        <f t="shared" si="25"/>
        <v>1494.8512199824779</v>
      </c>
      <c r="N26" s="1">
        <f t="shared" si="25"/>
        <v>1559.9464134586351</v>
      </c>
      <c r="O26" s="1">
        <f t="shared" si="25"/>
        <v>526.47166199192066</v>
      </c>
      <c r="P26" s="1">
        <f t="shared" si="25"/>
        <v>-3137.6194591024382</v>
      </c>
      <c r="Q26" s="1">
        <f t="shared" si="25"/>
        <v>-1255.0916764361077</v>
      </c>
      <c r="R26" s="1">
        <f t="shared" si="25"/>
        <v>170.94086907147778</v>
      </c>
      <c r="S26" s="1">
        <f t="shared" si="25"/>
        <v>-177.47398413359014</v>
      </c>
      <c r="T26" s="1">
        <f t="shared" si="25"/>
        <v>369.45384073002151</v>
      </c>
      <c r="U26" s="1">
        <f t="shared" si="25"/>
        <v>204.72065589623276</v>
      </c>
      <c r="V26" s="1">
        <f t="shared" si="25"/>
        <v>-171.49225875112785</v>
      </c>
      <c r="W26" s="1">
        <f t="shared" si="25"/>
        <v>-2525.1303884945623</v>
      </c>
    </row>
    <row r="27" spans="6:23" x14ac:dyDescent="0.25">
      <c r="F27" t="s">
        <v>13</v>
      </c>
      <c r="G27" s="2">
        <v>-4.7956274129342402</v>
      </c>
      <c r="H27" s="2">
        <v>10.5878678425637</v>
      </c>
      <c r="I27" s="2">
        <v>-10.965734436816501</v>
      </c>
      <c r="J27" s="2">
        <v>11.2554729847077</v>
      </c>
      <c r="K27" s="2">
        <v>-7.0520071502691399</v>
      </c>
      <c r="L27" s="2">
        <v>10.7962694246461</v>
      </c>
      <c r="M27" s="2">
        <v>-3.6019914074126902</v>
      </c>
      <c r="N27" s="2">
        <v>8.3660655692507007</v>
      </c>
      <c r="O27" s="2">
        <v>-1.4524209901768601</v>
      </c>
      <c r="P27" s="2">
        <v>4.3774691258814702</v>
      </c>
      <c r="Q27" s="2">
        <v>-1.7448870606168401</v>
      </c>
      <c r="R27" s="2">
        <v>-1.7225456715798</v>
      </c>
      <c r="S27" s="2">
        <v>-0.25071365545173602</v>
      </c>
      <c r="T27" s="2">
        <v>0.75131513578417597</v>
      </c>
      <c r="U27" s="2">
        <v>0.97098698190232702</v>
      </c>
      <c r="V27" s="2">
        <v>1.86107133165365</v>
      </c>
      <c r="W27" s="2">
        <v>7.66759025930119</v>
      </c>
    </row>
    <row r="29" spans="6:23" x14ac:dyDescent="0.25">
      <c r="F29" t="s">
        <v>10</v>
      </c>
      <c r="G29">
        <v>911113</v>
      </c>
      <c r="H29">
        <v>1995133</v>
      </c>
      <c r="I29">
        <v>1638088</v>
      </c>
      <c r="J29">
        <v>4065895</v>
      </c>
      <c r="K29">
        <v>3253931</v>
      </c>
      <c r="L29">
        <v>383578</v>
      </c>
      <c r="M29">
        <v>3240273</v>
      </c>
      <c r="N29">
        <v>1227437</v>
      </c>
      <c r="O29">
        <v>2922391</v>
      </c>
      <c r="P29">
        <v>4395325</v>
      </c>
      <c r="Q29">
        <v>2809079</v>
      </c>
      <c r="R29">
        <v>3396408</v>
      </c>
      <c r="S29">
        <v>4684209</v>
      </c>
      <c r="T29">
        <v>1428768</v>
      </c>
      <c r="U29">
        <v>-749126</v>
      </c>
      <c r="V29">
        <v>-324074</v>
      </c>
      <c r="W29">
        <v>-375622</v>
      </c>
    </row>
    <row r="30" spans="6:23" x14ac:dyDescent="0.25">
      <c r="G30">
        <f t="shared" ref="G30:W30" si="26">G29-G8</f>
        <v>197385</v>
      </c>
      <c r="H30">
        <f t="shared" si="26"/>
        <v>-71550</v>
      </c>
      <c r="I30">
        <f t="shared" si="26"/>
        <v>105936</v>
      </c>
      <c r="J30">
        <f t="shared" si="26"/>
        <v>35121</v>
      </c>
      <c r="K30">
        <f t="shared" si="26"/>
        <v>77041</v>
      </c>
      <c r="L30">
        <f t="shared" si="26"/>
        <v>2988</v>
      </c>
      <c r="M30">
        <f t="shared" si="26"/>
        <v>62177</v>
      </c>
      <c r="N30">
        <f t="shared" si="26"/>
        <v>-47943</v>
      </c>
      <c r="O30">
        <f t="shared" si="26"/>
        <v>-12856</v>
      </c>
      <c r="P30">
        <f t="shared" si="26"/>
        <v>-13638</v>
      </c>
      <c r="Q30">
        <f t="shared" si="26"/>
        <v>-5361</v>
      </c>
      <c r="R30">
        <f t="shared" si="26"/>
        <v>-30099</v>
      </c>
      <c r="S30">
        <f t="shared" si="26"/>
        <v>8121</v>
      </c>
      <c r="T30">
        <f t="shared" si="26"/>
        <v>8378</v>
      </c>
      <c r="U30">
        <f t="shared" si="26"/>
        <v>-29569</v>
      </c>
      <c r="V30">
        <f t="shared" si="26"/>
        <v>-31415</v>
      </c>
      <c r="W30">
        <f t="shared" si="26"/>
        <v>-55855</v>
      </c>
    </row>
    <row r="31" spans="6:23" x14ac:dyDescent="0.25">
      <c r="F31" t="s">
        <v>19</v>
      </c>
      <c r="G31" s="1">
        <f>G30/G$5</f>
        <v>-1780.3049310320855</v>
      </c>
      <c r="H31" s="1">
        <f t="shared" ref="H31" si="27">H30/H$5</f>
        <v>642.32482801565641</v>
      </c>
      <c r="I31" s="1">
        <f t="shared" ref="I31" si="28">I30/I$5</f>
        <v>-1018.2967633597839</v>
      </c>
      <c r="J31" s="1">
        <f t="shared" ref="J31" si="29">J30/J$5</f>
        <v>-338.86585991298415</v>
      </c>
      <c r="K31" s="1">
        <f t="shared" ref="K31" si="30">K30/K$5</f>
        <v>-1631.5801051617063</v>
      </c>
      <c r="L31" s="1">
        <f t="shared" ref="L31" si="31">L30/L$5</f>
        <v>-28.00864524563093</v>
      </c>
      <c r="M31" s="1">
        <f t="shared" ref="M31" si="32">M30/M$5</f>
        <v>-634.29646772297394</v>
      </c>
      <c r="N31" s="1">
        <f t="shared" ref="N31" si="33">N30/N$5</f>
        <v>431.86168429091242</v>
      </c>
      <c r="O31" s="1">
        <f t="shared" ref="O31" si="34">O30/O$5</f>
        <v>111.86195892255533</v>
      </c>
      <c r="P31" s="1">
        <f t="shared" ref="P31" si="35">P30/P$5</f>
        <v>130.66827344588796</v>
      </c>
      <c r="Q31" s="1">
        <f t="shared" ref="Q31" si="36">Q30/Q$5</f>
        <v>52.422607184726168</v>
      </c>
      <c r="R31" s="1">
        <f t="shared" ref="R31" si="37">R30/R$5</f>
        <v>276.08656461592665</v>
      </c>
      <c r="S31" s="1">
        <f t="shared" ref="S31" si="38">S30/S$5</f>
        <v>-81.496535207740195</v>
      </c>
      <c r="T31" s="1">
        <f t="shared" ref="T31" si="39">T30/T$5</f>
        <v>-93.580973444071844</v>
      </c>
      <c r="U31" s="1">
        <f t="shared" ref="U31" si="40">U30/U$5</f>
        <v>272.09893802291123</v>
      </c>
      <c r="V31" s="1">
        <f t="shared" ref="V31" si="41">V30/V$5</f>
        <v>297.05719611086687</v>
      </c>
      <c r="W31" s="1">
        <f t="shared" ref="W31" si="42">W30/W$5</f>
        <v>510.1850159679791</v>
      </c>
    </row>
    <row r="32" spans="6:23" x14ac:dyDescent="0.25">
      <c r="F32" t="s">
        <v>13</v>
      </c>
      <c r="G32" s="2">
        <v>4.2663989222105796</v>
      </c>
      <c r="H32" s="2">
        <v>5.5508511570313397E-2</v>
      </c>
      <c r="I32" s="2">
        <v>3.1908828349584302</v>
      </c>
      <c r="J32" s="2">
        <v>0.38081733164658699</v>
      </c>
      <c r="K32" s="2">
        <v>2.2048810775598402</v>
      </c>
      <c r="L32" s="2">
        <v>-0.17689829836072399</v>
      </c>
      <c r="M32" s="2">
        <v>2.0853582973340101</v>
      </c>
      <c r="N32" s="2">
        <v>0.142297633119641</v>
      </c>
      <c r="O32" s="2">
        <v>1.4657804092907201</v>
      </c>
      <c r="P32" s="2">
        <v>0.56173039000806602</v>
      </c>
      <c r="Q32" s="2">
        <v>-2.0905985710119799</v>
      </c>
      <c r="R32" s="2">
        <v>-1.54188434416682</v>
      </c>
      <c r="S32" s="2">
        <v>-0.81442339351582504</v>
      </c>
      <c r="T32" s="2">
        <v>0.91852402379341203</v>
      </c>
      <c r="U32" s="2">
        <v>0.310983268879157</v>
      </c>
      <c r="V32" s="2">
        <v>-0.423074139806078</v>
      </c>
      <c r="W32" s="2">
        <v>-7.8745117842822204E-2</v>
      </c>
    </row>
    <row r="34" spans="1:23" x14ac:dyDescent="0.25">
      <c r="F34" t="s">
        <v>11</v>
      </c>
      <c r="G34">
        <v>913877</v>
      </c>
      <c r="H34">
        <v>2008380</v>
      </c>
      <c r="I34">
        <v>1657891</v>
      </c>
      <c r="J34">
        <v>4105560</v>
      </c>
      <c r="K34">
        <v>3256692</v>
      </c>
      <c r="L34">
        <v>409389</v>
      </c>
      <c r="M34">
        <v>3246241</v>
      </c>
      <c r="N34">
        <v>1199636</v>
      </c>
      <c r="O34">
        <v>2899795</v>
      </c>
      <c r="P34">
        <v>4418090</v>
      </c>
      <c r="Q34">
        <v>2821417</v>
      </c>
      <c r="R34">
        <v>3389883</v>
      </c>
      <c r="S34">
        <v>4688914</v>
      </c>
      <c r="T34">
        <v>1432417</v>
      </c>
      <c r="U34">
        <v>-747466</v>
      </c>
      <c r="V34">
        <v>-324263</v>
      </c>
      <c r="W34">
        <v>-355432</v>
      </c>
    </row>
    <row r="35" spans="1:23" x14ac:dyDescent="0.25">
      <c r="G35">
        <f t="shared" ref="G35:W35" si="43">G34-G8</f>
        <v>200149</v>
      </c>
      <c r="H35">
        <f t="shared" si="43"/>
        <v>-58303</v>
      </c>
      <c r="I35">
        <f t="shared" si="43"/>
        <v>125739</v>
      </c>
      <c r="J35">
        <f t="shared" si="43"/>
        <v>74786</v>
      </c>
      <c r="K35">
        <f t="shared" si="43"/>
        <v>79802</v>
      </c>
      <c r="L35">
        <f t="shared" si="43"/>
        <v>28799</v>
      </c>
      <c r="M35">
        <f t="shared" si="43"/>
        <v>68145</v>
      </c>
      <c r="N35">
        <f t="shared" si="43"/>
        <v>-75744</v>
      </c>
      <c r="O35">
        <f t="shared" si="43"/>
        <v>-35452</v>
      </c>
      <c r="P35">
        <f t="shared" si="43"/>
        <v>9127</v>
      </c>
      <c r="Q35">
        <f t="shared" si="43"/>
        <v>6977</v>
      </c>
      <c r="R35">
        <f t="shared" si="43"/>
        <v>-36624</v>
      </c>
      <c r="S35">
        <f t="shared" si="43"/>
        <v>12826</v>
      </c>
      <c r="T35">
        <f t="shared" si="43"/>
        <v>12027</v>
      </c>
      <c r="U35">
        <f t="shared" si="43"/>
        <v>-27909</v>
      </c>
      <c r="V35">
        <f t="shared" si="43"/>
        <v>-31604</v>
      </c>
      <c r="W35">
        <f t="shared" si="43"/>
        <v>-35665</v>
      </c>
    </row>
    <row r="36" spans="1:23" x14ac:dyDescent="0.25">
      <c r="F36" t="s">
        <v>2</v>
      </c>
      <c r="G36" s="1">
        <f>G35/G$5</f>
        <v>-1805.2347019334848</v>
      </c>
      <c r="H36" s="1">
        <f t="shared" ref="H36" si="44">H35/H$5</f>
        <v>523.4027176491519</v>
      </c>
      <c r="I36" s="1">
        <f t="shared" ref="I36" si="45">I35/I$5</f>
        <v>-1208.6506638734318</v>
      </c>
      <c r="J36" s="1">
        <f t="shared" ref="J36" si="46">J35/J$5</f>
        <v>-721.5746191581228</v>
      </c>
      <c r="K36" s="1">
        <f t="shared" ref="K36" si="47">K35/K$5</f>
        <v>-1690.0527712791175</v>
      </c>
      <c r="L36" s="1">
        <f t="shared" ref="L36" si="48">L35/L$5</f>
        <v>-269.95347203109947</v>
      </c>
      <c r="M36" s="1">
        <f t="shared" ref="M36" si="49">M35/M$5</f>
        <v>-695.17880877144376</v>
      </c>
      <c r="N36" s="1">
        <f t="shared" ref="N36" si="50">N35/N$5</f>
        <v>682.28795475733409</v>
      </c>
      <c r="O36" s="1">
        <f t="shared" ref="O36" si="51">O35/O$5</f>
        <v>308.47309954281513</v>
      </c>
      <c r="P36" s="1">
        <f t="shared" ref="P36" si="52">P35/P$5</f>
        <v>-87.447523958103787</v>
      </c>
      <c r="Q36" s="1">
        <f t="shared" ref="Q36" si="53">Q35/Q$5</f>
        <v>-68.224683888795838</v>
      </c>
      <c r="R36" s="1">
        <f t="shared" ref="R36" si="54">R35/R$5</f>
        <v>335.93788306899557</v>
      </c>
      <c r="S36" s="1">
        <f t="shared" ref="S36" si="55">S35/S$5</f>
        <v>-128.7125428610363</v>
      </c>
      <c r="T36" s="1">
        <f t="shared" ref="T36" si="56">T35/T$5</f>
        <v>-134.3397430904574</v>
      </c>
      <c r="U36" s="1">
        <f t="shared" ref="U36" si="57">U35/U$5</f>
        <v>256.8233373222439</v>
      </c>
      <c r="V36" s="1">
        <f t="shared" ref="V36" si="58">V35/V$5</f>
        <v>298.84436179811672</v>
      </c>
      <c r="W36" s="1">
        <f t="shared" ref="W36" si="59">W35/W$5</f>
        <v>325.76758740485138</v>
      </c>
    </row>
    <row r="37" spans="1:23" x14ac:dyDescent="0.25">
      <c r="F37" t="s">
        <v>13</v>
      </c>
      <c r="G37" s="2">
        <v>5.0010531256685802</v>
      </c>
      <c r="H37" s="2">
        <v>0.580389097843243</v>
      </c>
      <c r="I37" s="2">
        <v>3.37789961669292</v>
      </c>
      <c r="J37" s="2">
        <v>0.96976997977306201</v>
      </c>
      <c r="K37" s="2">
        <v>2.3311891464763601</v>
      </c>
      <c r="L37" s="2">
        <v>0.182407791695294</v>
      </c>
      <c r="M37" s="2">
        <v>2.0986981529655999</v>
      </c>
      <c r="N37" s="2">
        <v>0.12760934166103799</v>
      </c>
      <c r="O37" s="2">
        <v>0.83699482645238699</v>
      </c>
      <c r="P37" s="2">
        <v>-0.12888165947918301</v>
      </c>
      <c r="Q37" s="2">
        <v>-2.70102754500846</v>
      </c>
      <c r="R37" s="2">
        <v>-2.0842071189233402</v>
      </c>
      <c r="S37" s="2">
        <v>-1.1728480206143099</v>
      </c>
      <c r="T37" s="2">
        <v>1.0545298260811999</v>
      </c>
      <c r="U37" s="2">
        <v>0.67346066671370597</v>
      </c>
      <c r="V37" s="2">
        <v>-0.54849065947833497</v>
      </c>
      <c r="W37" s="2">
        <v>0.41055890741365803</v>
      </c>
    </row>
    <row r="39" spans="1:23" x14ac:dyDescent="0.25">
      <c r="F39" t="s">
        <v>12</v>
      </c>
      <c r="G39">
        <v>773022</v>
      </c>
      <c r="H39">
        <v>2215314</v>
      </c>
      <c r="I39">
        <v>1681884</v>
      </c>
      <c r="J39">
        <v>4186082</v>
      </c>
      <c r="K39">
        <v>3269986</v>
      </c>
      <c r="L39">
        <v>465590</v>
      </c>
      <c r="M39">
        <v>3265217</v>
      </c>
      <c r="N39">
        <v>1162437</v>
      </c>
      <c r="O39">
        <v>2874131</v>
      </c>
      <c r="P39">
        <v>4454035</v>
      </c>
      <c r="Q39">
        <v>2832743</v>
      </c>
      <c r="R39">
        <v>3376098</v>
      </c>
      <c r="S39">
        <v>4692936</v>
      </c>
      <c r="T39">
        <v>1438949</v>
      </c>
      <c r="U39">
        <v>-751102</v>
      </c>
      <c r="V39">
        <v>-326003</v>
      </c>
      <c r="W39">
        <v>-317014</v>
      </c>
    </row>
    <row r="40" spans="1:23" x14ac:dyDescent="0.25">
      <c r="G40">
        <f t="shared" ref="G40:W40" si="60">G39-G8</f>
        <v>59294</v>
      </c>
      <c r="H40">
        <f t="shared" si="60"/>
        <v>148631</v>
      </c>
      <c r="I40">
        <f t="shared" si="60"/>
        <v>149732</v>
      </c>
      <c r="J40">
        <f t="shared" si="60"/>
        <v>155308</v>
      </c>
      <c r="K40">
        <f t="shared" si="60"/>
        <v>93096</v>
      </c>
      <c r="L40">
        <f t="shared" si="60"/>
        <v>85000</v>
      </c>
      <c r="M40">
        <f t="shared" si="60"/>
        <v>87121</v>
      </c>
      <c r="N40">
        <f t="shared" si="60"/>
        <v>-112943</v>
      </c>
      <c r="O40">
        <f t="shared" si="60"/>
        <v>-61116</v>
      </c>
      <c r="P40">
        <f t="shared" si="60"/>
        <v>45072</v>
      </c>
      <c r="Q40">
        <f t="shared" si="60"/>
        <v>18303</v>
      </c>
      <c r="R40">
        <f t="shared" si="60"/>
        <v>-50409</v>
      </c>
      <c r="S40">
        <f t="shared" si="60"/>
        <v>16848</v>
      </c>
      <c r="T40">
        <f t="shared" si="60"/>
        <v>18559</v>
      </c>
      <c r="U40">
        <f t="shared" si="60"/>
        <v>-31545</v>
      </c>
      <c r="V40">
        <f t="shared" si="60"/>
        <v>-33344</v>
      </c>
      <c r="W40">
        <f t="shared" si="60"/>
        <v>2753</v>
      </c>
    </row>
    <row r="41" spans="1:23" x14ac:dyDescent="0.25">
      <c r="F41" t="s">
        <v>2</v>
      </c>
      <c r="G41" s="1">
        <f>G40/G$5</f>
        <v>-534.79950644991504</v>
      </c>
      <c r="H41" s="1">
        <f t="shared" ref="H41" si="61">H40/H$5</f>
        <v>-1334.3030260348712</v>
      </c>
      <c r="I41" s="1">
        <f t="shared" ref="I41" si="62">I40/I$5</f>
        <v>-1439.2804237595071</v>
      </c>
      <c r="J41" s="1">
        <f t="shared" ref="J41" si="63">J40/J$5</f>
        <v>-1498.4931799027859</v>
      </c>
      <c r="K41" s="1">
        <f t="shared" ref="K41" si="64">K40/K$5</f>
        <v>-1971.5941053482459</v>
      </c>
      <c r="L41" s="1">
        <f t="shared" ref="L41" si="65">L40/L$5</f>
        <v>-796.76534333287452</v>
      </c>
      <c r="M41" s="1">
        <f t="shared" ref="M41" si="66">M40/M$5</f>
        <v>-888.7618020247553</v>
      </c>
      <c r="N41" s="1">
        <f t="shared" ref="N41" si="67">N40/N$5</f>
        <v>1017.369672504193</v>
      </c>
      <c r="O41" s="1">
        <f t="shared" ref="O41" si="68">O40/O$5</f>
        <v>531.77936228305009</v>
      </c>
      <c r="P41" s="1">
        <f t="shared" ref="P41" si="69">P40/P$5</f>
        <v>-431.84340964606702</v>
      </c>
      <c r="Q41" s="1">
        <f t="shared" ref="Q41" si="70">Q40/Q$5</f>
        <v>-178.97611999665045</v>
      </c>
      <c r="R41" s="1">
        <f t="shared" ref="R41" si="71">R40/R$5</f>
        <v>462.38239262846764</v>
      </c>
      <c r="S41" s="1">
        <f t="shared" ref="S41" si="72">S40/S$5</f>
        <v>-169.07445206009197</v>
      </c>
      <c r="T41" s="1">
        <f t="shared" ref="T41" si="73">T40/T$5</f>
        <v>-207.30118001295409</v>
      </c>
      <c r="U41" s="1">
        <f t="shared" ref="U41" si="74">U40/U$5</f>
        <v>290.28242415816345</v>
      </c>
      <c r="V41" s="1">
        <f t="shared" ref="V41" si="75">V40/V$5</f>
        <v>315.29763320454384</v>
      </c>
      <c r="W41" s="1">
        <f t="shared" ref="W41" si="76">W40/W$5</f>
        <v>-25.146170422698891</v>
      </c>
    </row>
    <row r="42" spans="1:23" x14ac:dyDescent="0.25">
      <c r="F42" t="s">
        <v>13</v>
      </c>
      <c r="G42" s="2">
        <v>5.4837020099563096</v>
      </c>
      <c r="H42" s="2">
        <v>4.6111798926374696</v>
      </c>
      <c r="I42" s="2">
        <v>3.5559691264794</v>
      </c>
      <c r="J42" s="2">
        <v>3.01334222798324</v>
      </c>
      <c r="K42" s="2">
        <v>1.9836540017817501</v>
      </c>
      <c r="L42" s="2">
        <v>1.92108646044938</v>
      </c>
      <c r="M42" s="2">
        <v>1.78175237171881</v>
      </c>
      <c r="N42" s="2">
        <v>1.6378250882445899</v>
      </c>
      <c r="O42" s="2">
        <v>1.05657154921513</v>
      </c>
      <c r="P42" s="2">
        <v>1.0936816254216499</v>
      </c>
      <c r="Q42" s="2">
        <v>-3.44983152008334</v>
      </c>
      <c r="R42" s="2">
        <v>-2.7884775077209198</v>
      </c>
      <c r="S42" s="2">
        <v>-1.50709737605656</v>
      </c>
      <c r="T42" s="2">
        <v>1.6476738725472799</v>
      </c>
      <c r="U42" s="2">
        <v>0.99125879281454998</v>
      </c>
      <c r="V42" s="2">
        <v>-0.155034568825517</v>
      </c>
      <c r="W42" s="2">
        <v>1.4495696130504401</v>
      </c>
    </row>
    <row r="46" spans="1:23" x14ac:dyDescent="0.25">
      <c r="A46" t="s">
        <v>14</v>
      </c>
    </row>
    <row r="47" spans="1:23" x14ac:dyDescent="0.25">
      <c r="B47">
        <v>1</v>
      </c>
      <c r="C47">
        <v>0.02</v>
      </c>
      <c r="D47">
        <f>B47*C47</f>
        <v>0.02</v>
      </c>
      <c r="L47" t="s">
        <v>22</v>
      </c>
      <c r="O47" t="s">
        <v>23</v>
      </c>
      <c r="R47" t="s">
        <v>24</v>
      </c>
      <c r="U47" t="s">
        <v>25</v>
      </c>
    </row>
    <row r="48" spans="1:23" x14ac:dyDescent="0.25">
      <c r="A48" t="s">
        <v>16</v>
      </c>
      <c r="G48" t="s">
        <v>17</v>
      </c>
    </row>
    <row r="49" spans="1:22" x14ac:dyDescent="0.25">
      <c r="B49">
        <v>5</v>
      </c>
      <c r="C49">
        <v>10</v>
      </c>
      <c r="D49">
        <v>30</v>
      </c>
      <c r="E49">
        <v>68</v>
      </c>
      <c r="L49" s="1">
        <v>894.75689679142783</v>
      </c>
      <c r="M49" s="2">
        <v>-0.72940652771224701</v>
      </c>
      <c r="O49">
        <v>-1997.1140211718655</v>
      </c>
      <c r="P49">
        <v>4.2662573895877403</v>
      </c>
      <c r="R49">
        <v>1638.6122843337391</v>
      </c>
      <c r="S49">
        <v>-1.55022685661106</v>
      </c>
      <c r="U49">
        <v>-2592.5491214019794</v>
      </c>
      <c r="V49">
        <v>4.8159501310113102</v>
      </c>
    </row>
    <row r="50" spans="1:22" x14ac:dyDescent="0.25">
      <c r="B50">
        <v>0.25</v>
      </c>
      <c r="C50">
        <v>1.1100000000000001</v>
      </c>
      <c r="D50">
        <v>1.92</v>
      </c>
      <c r="E50">
        <v>20</v>
      </c>
      <c r="L50">
        <v>1915.4794883762499</v>
      </c>
      <c r="M50">
        <v>-1.7665349797660701</v>
      </c>
      <c r="O50">
        <v>-3093.6266901909617</v>
      </c>
      <c r="P50">
        <v>6.6159189923776101</v>
      </c>
      <c r="R50">
        <v>2684.1216868064926</v>
      </c>
      <c r="S50">
        <v>-4.6907364523511097</v>
      </c>
      <c r="U50">
        <v>-3717.017214902703</v>
      </c>
      <c r="V50">
        <v>7.5483655314780496</v>
      </c>
    </row>
    <row r="51" spans="1:22" x14ac:dyDescent="0.25">
      <c r="A51" t="s">
        <v>21</v>
      </c>
      <c r="B51">
        <f>B49/$D$47</f>
        <v>250</v>
      </c>
      <c r="C51">
        <f t="shared" ref="C51:E52" si="77">C49/$D$47</f>
        <v>500</v>
      </c>
      <c r="D51">
        <f t="shared" si="77"/>
        <v>1500</v>
      </c>
      <c r="E51">
        <f t="shared" si="77"/>
        <v>3400</v>
      </c>
      <c r="L51">
        <v>3557.615403330718</v>
      </c>
      <c r="M51">
        <v>-4.4632979243956301</v>
      </c>
      <c r="O51" s="2">
        <v>-4726.1372094057642</v>
      </c>
      <c r="P51">
        <v>10.7291666841144</v>
      </c>
      <c r="R51">
        <v>2741.0750201672645</v>
      </c>
      <c r="S51">
        <v>-9.7999104445081695</v>
      </c>
      <c r="U51">
        <v>-5329.9997969787601</v>
      </c>
      <c r="V51">
        <v>11.405359591386899</v>
      </c>
    </row>
    <row r="52" spans="1:22" x14ac:dyDescent="0.25">
      <c r="B52">
        <f>B50/$D$47</f>
        <v>12.5</v>
      </c>
      <c r="C52">
        <f t="shared" si="77"/>
        <v>55.500000000000007</v>
      </c>
      <c r="D52">
        <f t="shared" si="77"/>
        <v>96</v>
      </c>
      <c r="E52">
        <f t="shared" si="77"/>
        <v>1000</v>
      </c>
      <c r="L52">
        <v>4099.4951811835272</v>
      </c>
      <c r="M52">
        <v>-4.7956274129342402</v>
      </c>
      <c r="O52">
        <v>-5168.8610559245635</v>
      </c>
      <c r="P52">
        <v>10.5878678425637</v>
      </c>
      <c r="R52">
        <v>2598.7349424615581</v>
      </c>
      <c r="S52">
        <v>-10.965734436816501</v>
      </c>
      <c r="U52">
        <v>-5916.8906503407688</v>
      </c>
      <c r="V52">
        <v>11.2554729847077</v>
      </c>
    </row>
    <row r="53" spans="1:22" x14ac:dyDescent="0.25">
      <c r="A53" t="s">
        <v>26</v>
      </c>
      <c r="B53">
        <f>B51*$G$5</f>
        <v>-27717.864024222406</v>
      </c>
      <c r="C53">
        <f t="shared" ref="C53:E53" si="78">C51*$G$5</f>
        <v>-55435.728048444813</v>
      </c>
      <c r="D53">
        <f t="shared" si="78"/>
        <v>-166307.18414533444</v>
      </c>
      <c r="E53">
        <f t="shared" si="78"/>
        <v>-376962.95072942472</v>
      </c>
    </row>
    <row r="54" spans="1:22" x14ac:dyDescent="0.25">
      <c r="A54" t="s">
        <v>27</v>
      </c>
      <c r="B54">
        <f>B53/$G$4*100</f>
        <v>3.0583845612747349</v>
      </c>
      <c r="C54">
        <f t="shared" ref="C54:E54" si="79">C53/$G$4*100</f>
        <v>6.1167691225494698</v>
      </c>
      <c r="D54">
        <f t="shared" si="79"/>
        <v>18.350307367648409</v>
      </c>
      <c r="E54">
        <f t="shared" si="79"/>
        <v>41.594030033336395</v>
      </c>
    </row>
    <row r="55" spans="1:22" x14ac:dyDescent="0.25">
      <c r="A55" t="s">
        <v>18</v>
      </c>
    </row>
    <row r="56" spans="1:22" x14ac:dyDescent="0.25">
      <c r="B56">
        <v>3000000</v>
      </c>
    </row>
    <row r="57" spans="1:22" x14ac:dyDescent="0.25">
      <c r="A57" t="s">
        <v>15</v>
      </c>
      <c r="B57">
        <v>4.0000000000000001E-3</v>
      </c>
    </row>
    <row r="58" spans="1:22" x14ac:dyDescent="0.25">
      <c r="A58" t="s">
        <v>19</v>
      </c>
      <c r="B58">
        <f>B56*B57</f>
        <v>12000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9" sqref="H2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Vinh, Cao</dc:creator>
  <cp:lastModifiedBy>Vinh, Cao</cp:lastModifiedBy>
  <dcterms:created xsi:type="dcterms:W3CDTF">2022-09-06T10:31:29Z</dcterms:created>
  <dcterms:modified xsi:type="dcterms:W3CDTF">2022-10-15T11:42:28Z</dcterms:modified>
</cp:coreProperties>
</file>