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Wallis\Desktop\Mixed Fungal-Fungal\"/>
    </mc:Choice>
  </mc:AlternateContent>
  <xr:revisionPtr revIDLastSave="0" documentId="13_ncr:1_{CA785A28-34DA-48BA-BAC6-B75C4524FF4B}" xr6:coauthVersionLast="47" xr6:coauthVersionMax="47" xr10:uidLastSave="{00000000-0000-0000-0000-000000000000}"/>
  <bookViews>
    <workbookView xWindow="-120" yWindow="-120" windowWidth="29040" windowHeight="15840" xr2:uid="{757B8783-5EF8-4A79-B507-C7885627680B}"/>
  </bookViews>
  <sheets>
    <sheet name="2018 Phenolics" sheetId="2" r:id="rId1"/>
    <sheet name="2019 Phenolics" sheetId="1" r:id="rId2"/>
    <sheet name="No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3" i="1"/>
  <c r="F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2" i="2"/>
  <c r="L3" i="2"/>
  <c r="L4" i="2"/>
  <c r="I4" i="2" s="1"/>
  <c r="L5" i="2"/>
  <c r="L6" i="2"/>
  <c r="L7" i="2"/>
  <c r="L8" i="2"/>
  <c r="I8" i="2" s="1"/>
  <c r="L9" i="2"/>
  <c r="L10" i="2"/>
  <c r="L11" i="2"/>
  <c r="L12" i="2"/>
  <c r="I12" i="2" s="1"/>
  <c r="L13" i="2"/>
  <c r="L14" i="2"/>
  <c r="L15" i="2"/>
  <c r="L16" i="2"/>
  <c r="L17" i="2"/>
  <c r="L18" i="2"/>
  <c r="L19" i="2"/>
  <c r="L20" i="2"/>
  <c r="I20" i="2" s="1"/>
  <c r="L21" i="2"/>
  <c r="L22" i="2"/>
  <c r="L23" i="2"/>
  <c r="L24" i="2"/>
  <c r="I24" i="2" s="1"/>
  <c r="L25" i="2"/>
  <c r="L26" i="2"/>
  <c r="L27" i="2"/>
  <c r="L28" i="2"/>
  <c r="I28" i="2" s="1"/>
  <c r="L29" i="2"/>
  <c r="L30" i="2"/>
  <c r="I30" i="2" s="1"/>
  <c r="L31" i="2"/>
  <c r="L32" i="2"/>
  <c r="L33" i="2"/>
  <c r="L34" i="2"/>
  <c r="L35" i="2"/>
  <c r="L36" i="2"/>
  <c r="I36" i="2" s="1"/>
  <c r="L37" i="2"/>
  <c r="L38" i="2"/>
  <c r="L39" i="2"/>
  <c r="L40" i="2"/>
  <c r="I40" i="2" s="1"/>
  <c r="L41" i="2"/>
  <c r="L42" i="2"/>
  <c r="L43" i="2"/>
  <c r="L44" i="2"/>
  <c r="I44" i="2" s="1"/>
  <c r="L45" i="2"/>
  <c r="L46" i="2"/>
  <c r="L47" i="2"/>
  <c r="L48" i="2"/>
  <c r="L49" i="2"/>
  <c r="L50" i="2"/>
  <c r="L51" i="2"/>
  <c r="L52" i="2"/>
  <c r="I52" i="2" s="1"/>
  <c r="L53" i="2"/>
  <c r="L54" i="2"/>
  <c r="L55" i="2"/>
  <c r="L56" i="2"/>
  <c r="I56" i="2" s="1"/>
  <c r="L57" i="2"/>
  <c r="L58" i="2"/>
  <c r="L59" i="2"/>
  <c r="L60" i="2"/>
  <c r="I60" i="2" s="1"/>
  <c r="L61" i="2"/>
  <c r="L62" i="2"/>
  <c r="I62" i="2" s="1"/>
  <c r="L63" i="2"/>
  <c r="L64" i="2"/>
  <c r="L65" i="2"/>
  <c r="L66" i="2"/>
  <c r="L67" i="2"/>
  <c r="L68" i="2"/>
  <c r="I68" i="2" s="1"/>
  <c r="L69" i="2"/>
  <c r="L70" i="2"/>
  <c r="L71" i="2"/>
  <c r="L72" i="2"/>
  <c r="I72" i="2" s="1"/>
  <c r="L73" i="2"/>
  <c r="L74" i="2"/>
  <c r="L75" i="2"/>
  <c r="L76" i="2"/>
  <c r="I76" i="2" s="1"/>
  <c r="L77" i="2"/>
  <c r="L78" i="2"/>
  <c r="I78" i="2" s="1"/>
  <c r="L79" i="2"/>
  <c r="L80" i="2"/>
  <c r="L81" i="2"/>
  <c r="L82" i="2"/>
  <c r="L83" i="2"/>
  <c r="L84" i="2"/>
  <c r="I84" i="2" s="1"/>
  <c r="L85" i="2"/>
  <c r="L86" i="2"/>
  <c r="L87" i="2"/>
  <c r="L88" i="2"/>
  <c r="I88" i="2" s="1"/>
  <c r="L89" i="2"/>
  <c r="L90" i="2"/>
  <c r="L91" i="2"/>
  <c r="L2" i="2"/>
  <c r="K3" i="2"/>
  <c r="K4" i="2"/>
  <c r="K5" i="2"/>
  <c r="K6" i="2"/>
  <c r="I6" i="2" s="1"/>
  <c r="K7" i="2"/>
  <c r="K8" i="2"/>
  <c r="K9" i="2"/>
  <c r="K10" i="2"/>
  <c r="I10" i="2" s="1"/>
  <c r="K11" i="2"/>
  <c r="K12" i="2"/>
  <c r="K13" i="2"/>
  <c r="K14" i="2"/>
  <c r="K15" i="2"/>
  <c r="K16" i="2"/>
  <c r="K17" i="2"/>
  <c r="K18" i="2"/>
  <c r="K19" i="2"/>
  <c r="K20" i="2"/>
  <c r="K21" i="2"/>
  <c r="K22" i="2"/>
  <c r="I22" i="2" s="1"/>
  <c r="K23" i="2"/>
  <c r="K24" i="2"/>
  <c r="K25" i="2"/>
  <c r="K26" i="2"/>
  <c r="I26" i="2" s="1"/>
  <c r="K27" i="2"/>
  <c r="K28" i="2"/>
  <c r="K29" i="2"/>
  <c r="K30" i="2"/>
  <c r="K31" i="2"/>
  <c r="K32" i="2"/>
  <c r="K33" i="2"/>
  <c r="K34" i="2"/>
  <c r="K35" i="2"/>
  <c r="K36" i="2"/>
  <c r="K37" i="2"/>
  <c r="K38" i="2"/>
  <c r="I38" i="2" s="1"/>
  <c r="K39" i="2"/>
  <c r="K40" i="2"/>
  <c r="K41" i="2"/>
  <c r="K42" i="2"/>
  <c r="I42" i="2" s="1"/>
  <c r="K43" i="2"/>
  <c r="K44" i="2"/>
  <c r="K45" i="2"/>
  <c r="K46" i="2"/>
  <c r="K47" i="2"/>
  <c r="K48" i="2"/>
  <c r="K49" i="2"/>
  <c r="K50" i="2"/>
  <c r="K51" i="2"/>
  <c r="K52" i="2"/>
  <c r="K53" i="2"/>
  <c r="K54" i="2"/>
  <c r="I54" i="2" s="1"/>
  <c r="K55" i="2"/>
  <c r="K56" i="2"/>
  <c r="K57" i="2"/>
  <c r="K58" i="2"/>
  <c r="I58" i="2" s="1"/>
  <c r="K59" i="2"/>
  <c r="K60" i="2"/>
  <c r="K61" i="2"/>
  <c r="K62" i="2"/>
  <c r="K63" i="2"/>
  <c r="K64" i="2"/>
  <c r="K65" i="2"/>
  <c r="K66" i="2"/>
  <c r="K67" i="2"/>
  <c r="K68" i="2"/>
  <c r="K69" i="2"/>
  <c r="K70" i="2"/>
  <c r="I70" i="2" s="1"/>
  <c r="K71" i="2"/>
  <c r="K72" i="2"/>
  <c r="K73" i="2"/>
  <c r="K74" i="2"/>
  <c r="I74" i="2" s="1"/>
  <c r="K75" i="2"/>
  <c r="K76" i="2"/>
  <c r="K77" i="2"/>
  <c r="K78" i="2"/>
  <c r="K79" i="2"/>
  <c r="K80" i="2"/>
  <c r="K81" i="2"/>
  <c r="K82" i="2"/>
  <c r="K83" i="2"/>
  <c r="K84" i="2"/>
  <c r="K85" i="2"/>
  <c r="K86" i="2"/>
  <c r="I86" i="2" s="1"/>
  <c r="K87" i="2"/>
  <c r="K88" i="2"/>
  <c r="K89" i="2"/>
  <c r="K90" i="2"/>
  <c r="I90" i="2" s="1"/>
  <c r="K91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2" i="2"/>
  <c r="I5" i="2"/>
  <c r="I9" i="2"/>
  <c r="I13" i="2"/>
  <c r="I14" i="2"/>
  <c r="I16" i="2"/>
  <c r="I17" i="2"/>
  <c r="I18" i="2"/>
  <c r="I21" i="2"/>
  <c r="I25" i="2"/>
  <c r="I29" i="2"/>
  <c r="I32" i="2"/>
  <c r="I33" i="2"/>
  <c r="I34" i="2"/>
  <c r="I37" i="2"/>
  <c r="I41" i="2"/>
  <c r="I45" i="2"/>
  <c r="I46" i="2"/>
  <c r="I48" i="2"/>
  <c r="I49" i="2"/>
  <c r="I50" i="2"/>
  <c r="I53" i="2"/>
  <c r="I57" i="2"/>
  <c r="I61" i="2"/>
  <c r="I64" i="2"/>
  <c r="I65" i="2"/>
  <c r="I66" i="2"/>
  <c r="I69" i="2"/>
  <c r="I73" i="2"/>
  <c r="I77" i="2"/>
  <c r="I80" i="2"/>
  <c r="I81" i="2"/>
  <c r="I82" i="2"/>
  <c r="I85" i="2"/>
  <c r="I8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2" i="2"/>
  <c r="E76" i="2"/>
  <c r="D76" i="2"/>
  <c r="E75" i="2"/>
  <c r="D75" i="2"/>
  <c r="D74" i="2"/>
  <c r="E51" i="2"/>
  <c r="D51" i="2"/>
  <c r="D50" i="2"/>
  <c r="E9" i="2"/>
  <c r="E68" i="2"/>
  <c r="E62" i="2"/>
  <c r="L91" i="1"/>
  <c r="K91" i="1"/>
  <c r="J91" i="1"/>
  <c r="H91" i="1"/>
  <c r="G91" i="1"/>
  <c r="L90" i="1"/>
  <c r="K90" i="1"/>
  <c r="J90" i="1"/>
  <c r="H90" i="1"/>
  <c r="G90" i="1"/>
  <c r="L89" i="1"/>
  <c r="K89" i="1"/>
  <c r="J89" i="1"/>
  <c r="H89" i="1"/>
  <c r="G89" i="1"/>
  <c r="L88" i="1"/>
  <c r="K88" i="1"/>
  <c r="J88" i="1"/>
  <c r="H88" i="1"/>
  <c r="G88" i="1"/>
  <c r="L87" i="1"/>
  <c r="K87" i="1"/>
  <c r="J87" i="1"/>
  <c r="H87" i="1"/>
  <c r="G87" i="1"/>
  <c r="L86" i="1"/>
  <c r="K86" i="1"/>
  <c r="J86" i="1"/>
  <c r="H86" i="1"/>
  <c r="G86" i="1"/>
  <c r="L85" i="1"/>
  <c r="K85" i="1"/>
  <c r="J85" i="1"/>
  <c r="H85" i="1"/>
  <c r="G85" i="1"/>
  <c r="L84" i="1"/>
  <c r="K84" i="1"/>
  <c r="J84" i="1"/>
  <c r="H84" i="1"/>
  <c r="G84" i="1"/>
  <c r="L83" i="1"/>
  <c r="K83" i="1"/>
  <c r="J83" i="1"/>
  <c r="I83" i="1" s="1"/>
  <c r="H83" i="1"/>
  <c r="G83" i="1"/>
  <c r="L82" i="1"/>
  <c r="K82" i="1"/>
  <c r="J82" i="1"/>
  <c r="H82" i="1"/>
  <c r="G82" i="1"/>
  <c r="L81" i="1"/>
  <c r="K81" i="1"/>
  <c r="J81" i="1"/>
  <c r="I81" i="1" s="1"/>
  <c r="H81" i="1"/>
  <c r="G81" i="1"/>
  <c r="L80" i="1"/>
  <c r="I80" i="1" s="1"/>
  <c r="K80" i="1"/>
  <c r="J80" i="1"/>
  <c r="H80" i="1"/>
  <c r="G80" i="1"/>
  <c r="L79" i="1"/>
  <c r="K79" i="1"/>
  <c r="J79" i="1"/>
  <c r="H79" i="1"/>
  <c r="G79" i="1"/>
  <c r="L78" i="1"/>
  <c r="K78" i="1"/>
  <c r="J78" i="1"/>
  <c r="H78" i="1"/>
  <c r="G78" i="1"/>
  <c r="L77" i="1"/>
  <c r="K77" i="1"/>
  <c r="J77" i="1"/>
  <c r="H77" i="1"/>
  <c r="G77" i="1"/>
  <c r="L76" i="1"/>
  <c r="K76" i="1"/>
  <c r="J76" i="1"/>
  <c r="H76" i="1"/>
  <c r="G76" i="1"/>
  <c r="L75" i="1"/>
  <c r="K75" i="1"/>
  <c r="J75" i="1"/>
  <c r="H75" i="1"/>
  <c r="G75" i="1"/>
  <c r="L74" i="1"/>
  <c r="K74" i="1"/>
  <c r="J74" i="1"/>
  <c r="H74" i="1"/>
  <c r="G74" i="1"/>
  <c r="L55" i="1"/>
  <c r="K55" i="1"/>
  <c r="J55" i="1"/>
  <c r="H55" i="1"/>
  <c r="G55" i="1"/>
  <c r="L54" i="1"/>
  <c r="K54" i="1"/>
  <c r="J54" i="1"/>
  <c r="H54" i="1"/>
  <c r="G54" i="1"/>
  <c r="L53" i="1"/>
  <c r="K53" i="1"/>
  <c r="J53" i="1"/>
  <c r="H53" i="1"/>
  <c r="G53" i="1"/>
  <c r="L52" i="1"/>
  <c r="K52" i="1"/>
  <c r="J52" i="1"/>
  <c r="H52" i="1"/>
  <c r="G52" i="1"/>
  <c r="L51" i="1"/>
  <c r="K51" i="1"/>
  <c r="J51" i="1"/>
  <c r="H51" i="1"/>
  <c r="G51" i="1"/>
  <c r="L50" i="1"/>
  <c r="K50" i="1"/>
  <c r="J50" i="1"/>
  <c r="H50" i="1"/>
  <c r="G50" i="1"/>
  <c r="L49" i="1"/>
  <c r="K49" i="1"/>
  <c r="J49" i="1"/>
  <c r="H49" i="1"/>
  <c r="G49" i="1"/>
  <c r="L48" i="1"/>
  <c r="K48" i="1"/>
  <c r="J48" i="1"/>
  <c r="H48" i="1"/>
  <c r="G48" i="1"/>
  <c r="L47" i="1"/>
  <c r="K47" i="1"/>
  <c r="J47" i="1"/>
  <c r="H47" i="1"/>
  <c r="G47" i="1"/>
  <c r="L46" i="1"/>
  <c r="K46" i="1"/>
  <c r="J46" i="1"/>
  <c r="H46" i="1"/>
  <c r="G46" i="1"/>
  <c r="L45" i="1"/>
  <c r="K45" i="1"/>
  <c r="J45" i="1"/>
  <c r="H45" i="1"/>
  <c r="G45" i="1"/>
  <c r="L44" i="1"/>
  <c r="K44" i="1"/>
  <c r="J44" i="1"/>
  <c r="H44" i="1"/>
  <c r="G44" i="1"/>
  <c r="L43" i="1"/>
  <c r="K43" i="1"/>
  <c r="J43" i="1"/>
  <c r="H43" i="1"/>
  <c r="G43" i="1"/>
  <c r="L42" i="1"/>
  <c r="K42" i="1"/>
  <c r="J42" i="1"/>
  <c r="H42" i="1"/>
  <c r="G42" i="1"/>
  <c r="L41" i="1"/>
  <c r="K41" i="1"/>
  <c r="J41" i="1"/>
  <c r="H41" i="1"/>
  <c r="G41" i="1"/>
  <c r="L40" i="1"/>
  <c r="K40" i="1"/>
  <c r="J40" i="1"/>
  <c r="H40" i="1"/>
  <c r="G40" i="1"/>
  <c r="L39" i="1"/>
  <c r="K39" i="1"/>
  <c r="J39" i="1"/>
  <c r="H39" i="1"/>
  <c r="G39" i="1"/>
  <c r="L38" i="1"/>
  <c r="K38" i="1"/>
  <c r="J38" i="1"/>
  <c r="H38" i="1"/>
  <c r="G38" i="1"/>
  <c r="L37" i="1"/>
  <c r="K37" i="1"/>
  <c r="J37" i="1"/>
  <c r="H37" i="1"/>
  <c r="G37" i="1"/>
  <c r="L36" i="1"/>
  <c r="K36" i="1"/>
  <c r="J36" i="1"/>
  <c r="H36" i="1"/>
  <c r="G36" i="1"/>
  <c r="L35" i="1"/>
  <c r="K35" i="1"/>
  <c r="J35" i="1"/>
  <c r="H35" i="1"/>
  <c r="G35" i="1"/>
  <c r="L34" i="1"/>
  <c r="K34" i="1"/>
  <c r="J34" i="1"/>
  <c r="H34" i="1"/>
  <c r="G34" i="1"/>
  <c r="L33" i="1"/>
  <c r="K33" i="1"/>
  <c r="J33" i="1"/>
  <c r="H33" i="1"/>
  <c r="G33" i="1"/>
  <c r="L32" i="1"/>
  <c r="K32" i="1"/>
  <c r="J32" i="1"/>
  <c r="H32" i="1"/>
  <c r="G32" i="1"/>
  <c r="L31" i="1"/>
  <c r="K31" i="1"/>
  <c r="J31" i="1"/>
  <c r="I31" i="1" s="1"/>
  <c r="H31" i="1"/>
  <c r="G31" i="1"/>
  <c r="L30" i="1"/>
  <c r="K30" i="1"/>
  <c r="J30" i="1"/>
  <c r="H30" i="1"/>
  <c r="G30" i="1"/>
  <c r="L29" i="1"/>
  <c r="K29" i="1"/>
  <c r="J29" i="1"/>
  <c r="H29" i="1"/>
  <c r="G29" i="1"/>
  <c r="L28" i="1"/>
  <c r="K28" i="1"/>
  <c r="J28" i="1"/>
  <c r="H28" i="1"/>
  <c r="G28" i="1"/>
  <c r="L27" i="1"/>
  <c r="K27" i="1"/>
  <c r="J27" i="1"/>
  <c r="I27" i="1" s="1"/>
  <c r="H27" i="1"/>
  <c r="G27" i="1"/>
  <c r="L26" i="1"/>
  <c r="K26" i="1"/>
  <c r="J26" i="1"/>
  <c r="H26" i="1"/>
  <c r="G26" i="1"/>
  <c r="L25" i="1"/>
  <c r="K25" i="1"/>
  <c r="J25" i="1"/>
  <c r="H25" i="1"/>
  <c r="G25" i="1"/>
  <c r="L24" i="1"/>
  <c r="K24" i="1"/>
  <c r="J24" i="1"/>
  <c r="H24" i="1"/>
  <c r="G24" i="1"/>
  <c r="L23" i="1"/>
  <c r="K23" i="1"/>
  <c r="J23" i="1"/>
  <c r="H23" i="1"/>
  <c r="G23" i="1"/>
  <c r="L22" i="1"/>
  <c r="K22" i="1"/>
  <c r="J22" i="1"/>
  <c r="H22" i="1"/>
  <c r="G22" i="1"/>
  <c r="L21" i="1"/>
  <c r="K21" i="1"/>
  <c r="J21" i="1"/>
  <c r="H21" i="1"/>
  <c r="G21" i="1"/>
  <c r="L20" i="1"/>
  <c r="K20" i="1"/>
  <c r="J20" i="1"/>
  <c r="H20" i="1"/>
  <c r="G20" i="1"/>
  <c r="L19" i="1"/>
  <c r="K19" i="1"/>
  <c r="J19" i="1"/>
  <c r="H19" i="1"/>
  <c r="G19" i="1"/>
  <c r="L18" i="1"/>
  <c r="K18" i="1"/>
  <c r="J18" i="1"/>
  <c r="H18" i="1"/>
  <c r="G18" i="1"/>
  <c r="L17" i="1"/>
  <c r="K17" i="1"/>
  <c r="J17" i="1"/>
  <c r="H17" i="1"/>
  <c r="G17" i="1"/>
  <c r="L16" i="1"/>
  <c r="K16" i="1"/>
  <c r="J16" i="1"/>
  <c r="H16" i="1"/>
  <c r="G16" i="1"/>
  <c r="L15" i="1"/>
  <c r="K15" i="1"/>
  <c r="J15" i="1"/>
  <c r="I15" i="1" s="1"/>
  <c r="H15" i="1"/>
  <c r="G15" i="1"/>
  <c r="L14" i="1"/>
  <c r="I14" i="1" s="1"/>
  <c r="K14" i="1"/>
  <c r="J14" i="1"/>
  <c r="H14" i="1"/>
  <c r="G14" i="1"/>
  <c r="L13" i="1"/>
  <c r="K13" i="1"/>
  <c r="J13" i="1"/>
  <c r="H13" i="1"/>
  <c r="G13" i="1"/>
  <c r="L12" i="1"/>
  <c r="K12" i="1"/>
  <c r="J12" i="1"/>
  <c r="H12" i="1"/>
  <c r="G12" i="1"/>
  <c r="L11" i="1"/>
  <c r="K11" i="1"/>
  <c r="J11" i="1"/>
  <c r="H11" i="1"/>
  <c r="G11" i="1"/>
  <c r="L10" i="1"/>
  <c r="K10" i="1"/>
  <c r="J10" i="1"/>
  <c r="H10" i="1"/>
  <c r="G10" i="1"/>
  <c r="L9" i="1"/>
  <c r="K9" i="1"/>
  <c r="J9" i="1"/>
  <c r="H9" i="1"/>
  <c r="G9" i="1"/>
  <c r="L8" i="1"/>
  <c r="K8" i="1"/>
  <c r="J8" i="1"/>
  <c r="H8" i="1"/>
  <c r="G8" i="1"/>
  <c r="L7" i="1"/>
  <c r="K7" i="1"/>
  <c r="J7" i="1"/>
  <c r="H7" i="1"/>
  <c r="G7" i="1"/>
  <c r="L6" i="1"/>
  <c r="K6" i="1"/>
  <c r="J6" i="1"/>
  <c r="H6" i="1"/>
  <c r="G6" i="1"/>
  <c r="L5" i="1"/>
  <c r="K5" i="1"/>
  <c r="J5" i="1"/>
  <c r="H5" i="1"/>
  <c r="G5" i="1"/>
  <c r="L4" i="1"/>
  <c r="K4" i="1"/>
  <c r="J4" i="1"/>
  <c r="H4" i="1"/>
  <c r="G4" i="1"/>
  <c r="L3" i="1"/>
  <c r="K3" i="1"/>
  <c r="J3" i="1"/>
  <c r="H3" i="1"/>
  <c r="G3" i="1"/>
  <c r="L2" i="1"/>
  <c r="K2" i="1"/>
  <c r="J2" i="1"/>
  <c r="H2" i="1"/>
  <c r="G2" i="1"/>
  <c r="L73" i="1"/>
  <c r="K73" i="1"/>
  <c r="J73" i="1"/>
  <c r="H73" i="1"/>
  <c r="G73" i="1"/>
  <c r="L72" i="1"/>
  <c r="K72" i="1"/>
  <c r="J72" i="1"/>
  <c r="H72" i="1"/>
  <c r="G72" i="1"/>
  <c r="L71" i="1"/>
  <c r="K71" i="1"/>
  <c r="J71" i="1"/>
  <c r="H71" i="1"/>
  <c r="G71" i="1"/>
  <c r="L70" i="1"/>
  <c r="K70" i="1"/>
  <c r="J70" i="1"/>
  <c r="H70" i="1"/>
  <c r="G70" i="1"/>
  <c r="L69" i="1"/>
  <c r="K69" i="1"/>
  <c r="J69" i="1"/>
  <c r="H69" i="1"/>
  <c r="G69" i="1"/>
  <c r="L68" i="1"/>
  <c r="K68" i="1"/>
  <c r="J68" i="1"/>
  <c r="H68" i="1"/>
  <c r="G68" i="1"/>
  <c r="L67" i="1"/>
  <c r="K67" i="1"/>
  <c r="J67" i="1"/>
  <c r="H67" i="1"/>
  <c r="G67" i="1"/>
  <c r="L66" i="1"/>
  <c r="K66" i="1"/>
  <c r="J66" i="1"/>
  <c r="H66" i="1"/>
  <c r="G66" i="1"/>
  <c r="L65" i="1"/>
  <c r="K65" i="1"/>
  <c r="I65" i="1" s="1"/>
  <c r="J65" i="1"/>
  <c r="H65" i="1"/>
  <c r="G65" i="1"/>
  <c r="L64" i="1"/>
  <c r="K64" i="1"/>
  <c r="J64" i="1"/>
  <c r="H64" i="1"/>
  <c r="G64" i="1"/>
  <c r="L63" i="1"/>
  <c r="K63" i="1"/>
  <c r="I63" i="1" s="1"/>
  <c r="J63" i="1"/>
  <c r="H63" i="1"/>
  <c r="G63" i="1"/>
  <c r="L62" i="1"/>
  <c r="K62" i="1"/>
  <c r="J62" i="1"/>
  <c r="H62" i="1"/>
  <c r="G62" i="1"/>
  <c r="L61" i="1"/>
  <c r="K61" i="1"/>
  <c r="J61" i="1"/>
  <c r="H61" i="1"/>
  <c r="G61" i="1"/>
  <c r="L60" i="1"/>
  <c r="K60" i="1"/>
  <c r="J60" i="1"/>
  <c r="H60" i="1"/>
  <c r="G60" i="1"/>
  <c r="L59" i="1"/>
  <c r="K59" i="1"/>
  <c r="J59" i="1"/>
  <c r="H59" i="1"/>
  <c r="G59" i="1"/>
  <c r="L58" i="1"/>
  <c r="K58" i="1"/>
  <c r="J58" i="1"/>
  <c r="H58" i="1"/>
  <c r="G58" i="1"/>
  <c r="L57" i="1"/>
  <c r="K57" i="1"/>
  <c r="J57" i="1"/>
  <c r="H57" i="1"/>
  <c r="G57" i="1"/>
  <c r="L56" i="1"/>
  <c r="K56" i="1"/>
  <c r="J56" i="1"/>
  <c r="H56" i="1"/>
  <c r="G56" i="1"/>
  <c r="I2" i="2" l="1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3" i="2"/>
  <c r="I71" i="1"/>
  <c r="I11" i="1"/>
  <c r="I60" i="1"/>
  <c r="I23" i="1"/>
  <c r="I25" i="1"/>
  <c r="I47" i="1"/>
  <c r="I55" i="1"/>
  <c r="I35" i="1"/>
  <c r="I36" i="1"/>
  <c r="I40" i="1"/>
  <c r="I59" i="1"/>
  <c r="I64" i="1"/>
  <c r="I7" i="1"/>
  <c r="I9" i="1"/>
  <c r="I30" i="1"/>
  <c r="I51" i="1"/>
  <c r="I52" i="1"/>
  <c r="I74" i="1"/>
  <c r="I89" i="1"/>
  <c r="I3" i="1"/>
  <c r="I4" i="1"/>
  <c r="I8" i="1"/>
  <c r="I33" i="1"/>
  <c r="I43" i="1"/>
  <c r="I45" i="1"/>
  <c r="I46" i="1"/>
  <c r="I85" i="1"/>
  <c r="I86" i="1"/>
  <c r="I88" i="1"/>
  <c r="I90" i="1"/>
  <c r="I67" i="1"/>
  <c r="I70" i="1"/>
  <c r="I19" i="1"/>
  <c r="I20" i="1"/>
  <c r="I24" i="1"/>
  <c r="I39" i="1"/>
  <c r="I77" i="1"/>
  <c r="I79" i="1"/>
  <c r="I2" i="1"/>
  <c r="I13" i="1"/>
  <c r="I18" i="1"/>
  <c r="I29" i="1"/>
  <c r="I34" i="1"/>
  <c r="I50" i="1"/>
  <c r="I84" i="1"/>
  <c r="I57" i="1"/>
  <c r="I62" i="1"/>
  <c r="I68" i="1"/>
  <c r="I73" i="1"/>
  <c r="I6" i="1"/>
  <c r="I12" i="1"/>
  <c r="I17" i="1"/>
  <c r="I22" i="1"/>
  <c r="I28" i="1"/>
  <c r="I37" i="1"/>
  <c r="I38" i="1"/>
  <c r="I44" i="1"/>
  <c r="I49" i="1"/>
  <c r="I53" i="1"/>
  <c r="I54" i="1"/>
  <c r="I78" i="1"/>
  <c r="I87" i="1"/>
  <c r="I58" i="1"/>
  <c r="I69" i="1"/>
  <c r="I56" i="1"/>
  <c r="I61" i="1"/>
  <c r="I66" i="1"/>
  <c r="I72" i="1"/>
  <c r="I5" i="1"/>
  <c r="I10" i="1"/>
  <c r="I16" i="1"/>
  <c r="I21" i="1"/>
  <c r="I26" i="1"/>
  <c r="I32" i="1"/>
  <c r="I41" i="1"/>
  <c r="I42" i="1"/>
  <c r="I48" i="1"/>
  <c r="I75" i="1"/>
  <c r="I76" i="1"/>
  <c r="I82" i="1"/>
  <c r="I91" i="1"/>
</calcChain>
</file>

<file path=xl/sharedStrings.xml><?xml version="1.0" encoding="utf-8"?>
<sst xmlns="http://schemas.openxmlformats.org/spreadsheetml/2006/main" count="435" uniqueCount="55">
  <si>
    <t>Rep</t>
  </si>
  <si>
    <t>FirstInoc mm</t>
  </si>
  <si>
    <t>SecondLesions mm</t>
  </si>
  <si>
    <t>uk1</t>
  </si>
  <si>
    <t>uk2</t>
  </si>
  <si>
    <t>catechin</t>
  </si>
  <si>
    <t>epicatechin</t>
  </si>
  <si>
    <t>epicatechin gallate</t>
  </si>
  <si>
    <t>procyanidin B1</t>
  </si>
  <si>
    <t>procyanidin B2</t>
  </si>
  <si>
    <t>procyanidin B2 gallate</t>
  </si>
  <si>
    <t>procyanidin B3</t>
  </si>
  <si>
    <t>procyanidin C1</t>
  </si>
  <si>
    <t>procyanidin C2</t>
  </si>
  <si>
    <t>procyanidin trimer gallate</t>
  </si>
  <si>
    <t>uk procyanidin dimer 1</t>
  </si>
  <si>
    <t>uk procyanidin dimer 2</t>
  </si>
  <si>
    <t>afzelin</t>
  </si>
  <si>
    <t>kaempferol-3-O-glucoside</t>
  </si>
  <si>
    <t>quercetin</t>
  </si>
  <si>
    <t>quercetin glucuronide</t>
  </si>
  <si>
    <t>quercetin-3-O-glucoside</t>
  </si>
  <si>
    <t>rutin</t>
  </si>
  <si>
    <t>miyabenol C</t>
  </si>
  <si>
    <t>pallidol</t>
  </si>
  <si>
    <t>piceatannol deriv</t>
  </si>
  <si>
    <t>piceid</t>
  </si>
  <si>
    <t>vitisin A</t>
  </si>
  <si>
    <t>vitisin B</t>
  </si>
  <si>
    <t>protocatechuic acid hexoside</t>
  </si>
  <si>
    <t>vanillic acid glycoside</t>
  </si>
  <si>
    <t>sinapic acid glucoside</t>
  </si>
  <si>
    <t>catechin gallate</t>
  </si>
  <si>
    <t>procyanidin dimer gallate</t>
  </si>
  <si>
    <t>uk flavonoid glycoside 1</t>
  </si>
  <si>
    <t>uk flavonoid glycoside 2</t>
  </si>
  <si>
    <t>episilon-viniferin</t>
  </si>
  <si>
    <t>piceatannol derivative</t>
  </si>
  <si>
    <t>Initial Treatment</t>
  </si>
  <si>
    <t>Second Inoculation</t>
  </si>
  <si>
    <t>Non-wounded Control</t>
  </si>
  <si>
    <t>Diplodia seriata</t>
  </si>
  <si>
    <t>Mock-Inoculated</t>
  </si>
  <si>
    <t>Neofusicoccum parvum</t>
  </si>
  <si>
    <t>Phaeomoniella chlamydospora</t>
  </si>
  <si>
    <t>Second Inoc Lesion Length mm</t>
  </si>
  <si>
    <t>First Inoc Lesion Length mm</t>
  </si>
  <si>
    <t>Total Phenolics mg/g</t>
  </si>
  <si>
    <t>Total Hydroxcinnamic Acid Derivatives</t>
  </si>
  <si>
    <t>Total Stilbenoids</t>
  </si>
  <si>
    <t>Total Flavonoids</t>
  </si>
  <si>
    <t>Total Flava-3-ols</t>
  </si>
  <si>
    <t>Total Procyanidins</t>
  </si>
  <si>
    <t>Total Other Flavonoid Glycosides</t>
  </si>
  <si>
    <t>Cells highlighted in yellow were excluded from further analyses due to being statistical outliers (greater than 2 Standard Errors from the mean of the treatment) or problematic lesion measurements.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</si>
</sst>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1" fillId="12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2" fontId="0" fillId="2" borderId="0" xfId="0" quotePrefix="1" applyNumberFormat="1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83AA-64AB-4D9E-A272-EBF0ACF8D216}">
  <dimension ref="A1:AJ135"/>
  <sheetViews>
    <sheetView tabSelected="1" workbookViewId="0"/>
  </sheetViews>
  <sheetFormatPr defaultRowHeight="15" x14ac:dyDescent="0.25"/>
  <cols>
    <col min="1" max="1" width="30.42578125" style="1" customWidth="1"/>
    <col min="2" max="2" width="28.5703125" style="13" customWidth="1"/>
    <col min="3" max="3" width="8.5703125" style="16" customWidth="1"/>
    <col min="4" max="4" width="25.7109375" style="20" customWidth="1"/>
    <col min="5" max="5" width="33.85546875" style="21" customWidth="1"/>
    <col min="6" max="6" width="22.5703125" style="2" customWidth="1"/>
    <col min="7" max="7" width="36" style="3" customWidth="1"/>
    <col min="8" max="8" width="22" style="4" customWidth="1"/>
    <col min="9" max="9" width="18" style="5" customWidth="1"/>
    <col min="10" max="10" width="15.140625" style="6" customWidth="1"/>
    <col min="11" max="11" width="19.7109375" style="7" customWidth="1"/>
    <col min="12" max="12" width="32.28515625" style="8" customWidth="1"/>
    <col min="13" max="15" width="9.140625" style="3"/>
    <col min="16" max="21" width="9.140625" style="4"/>
    <col min="22" max="25" width="9.140625" style="6"/>
    <col min="26" max="32" width="9.140625" style="7"/>
    <col min="33" max="36" width="9.140625" style="8"/>
    <col min="37" max="16384" width="9.140625" style="10"/>
  </cols>
  <sheetData>
    <row r="1" spans="1:36" s="14" customFormat="1" x14ac:dyDescent="0.25">
      <c r="A1" s="14" t="s">
        <v>38</v>
      </c>
      <c r="B1" s="14" t="s">
        <v>39</v>
      </c>
      <c r="C1" s="14" t="s">
        <v>0</v>
      </c>
      <c r="D1" s="17" t="s">
        <v>46</v>
      </c>
      <c r="E1" s="17" t="s">
        <v>45</v>
      </c>
      <c r="F1" s="15" t="s">
        <v>47</v>
      </c>
      <c r="G1" s="15" t="s">
        <v>48</v>
      </c>
      <c r="H1" s="15" t="s">
        <v>49</v>
      </c>
      <c r="I1" s="15" t="s">
        <v>50</v>
      </c>
      <c r="J1" s="15" t="s">
        <v>51</v>
      </c>
      <c r="K1" s="15" t="s">
        <v>52</v>
      </c>
      <c r="L1" s="15" t="s">
        <v>53</v>
      </c>
      <c r="M1" s="15" t="s">
        <v>29</v>
      </c>
      <c r="N1" s="15" t="s">
        <v>30</v>
      </c>
      <c r="O1" s="15" t="s">
        <v>31</v>
      </c>
      <c r="P1" s="15" t="s">
        <v>26</v>
      </c>
      <c r="Q1" s="15" t="s">
        <v>24</v>
      </c>
      <c r="R1" s="15" t="s">
        <v>23</v>
      </c>
      <c r="S1" s="15" t="s">
        <v>28</v>
      </c>
      <c r="T1" s="15" t="s">
        <v>36</v>
      </c>
      <c r="U1" s="15" t="s">
        <v>37</v>
      </c>
      <c r="V1" s="15" t="s">
        <v>5</v>
      </c>
      <c r="W1" s="15" t="s">
        <v>6</v>
      </c>
      <c r="X1" s="15" t="s">
        <v>7</v>
      </c>
      <c r="Y1" s="15" t="s">
        <v>32</v>
      </c>
      <c r="Z1" s="15" t="s">
        <v>15</v>
      </c>
      <c r="AA1" s="15" t="s">
        <v>8</v>
      </c>
      <c r="AB1" s="15" t="s">
        <v>13</v>
      </c>
      <c r="AC1" s="15" t="s">
        <v>9</v>
      </c>
      <c r="AD1" s="15" t="s">
        <v>33</v>
      </c>
      <c r="AE1" s="15" t="s">
        <v>12</v>
      </c>
      <c r="AF1" s="15" t="s">
        <v>16</v>
      </c>
      <c r="AG1" s="15" t="s">
        <v>34</v>
      </c>
      <c r="AH1" s="15" t="s">
        <v>35</v>
      </c>
      <c r="AI1" s="15" t="s">
        <v>21</v>
      </c>
      <c r="AJ1" s="15" t="s">
        <v>20</v>
      </c>
    </row>
    <row r="2" spans="1:36" x14ac:dyDescent="0.25">
      <c r="A2" s="1" t="s">
        <v>41</v>
      </c>
      <c r="B2" s="13" t="s">
        <v>41</v>
      </c>
      <c r="C2" s="16">
        <v>1</v>
      </c>
      <c r="D2" s="20">
        <v>7.76</v>
      </c>
      <c r="E2" s="21">
        <v>8.4600000000000009</v>
      </c>
      <c r="F2" s="2">
        <f>SUM(G2:I2)</f>
        <v>17.457619977500002</v>
      </c>
      <c r="G2" s="3">
        <f>SUM(M2:O2)</f>
        <v>0.13164600999999998</v>
      </c>
      <c r="H2" s="4">
        <f>SUM(P2:U2)</f>
        <v>0.50481115649999997</v>
      </c>
      <c r="I2" s="5">
        <f>SUM(J2:L2)</f>
        <v>16.821162811000001</v>
      </c>
      <c r="J2" s="6">
        <f>SUM(V2:Y2)</f>
        <v>7.942441650000001</v>
      </c>
      <c r="K2" s="7">
        <f>SUM(Z2:AF2)</f>
        <v>7.4965368920000008</v>
      </c>
      <c r="L2" s="8">
        <f>SUM(AG2:AJ2)</f>
        <v>1.3821842689999997</v>
      </c>
      <c r="M2" s="3">
        <v>2.4372437000000004E-2</v>
      </c>
      <c r="N2" s="3">
        <v>6.7524635E-2</v>
      </c>
      <c r="O2" s="3">
        <v>3.9748937999999998E-2</v>
      </c>
      <c r="P2" s="4">
        <v>5.818117409999999E-2</v>
      </c>
      <c r="Q2" s="4">
        <v>5.922099539999999E-2</v>
      </c>
      <c r="R2" s="4">
        <v>3.83743899E-2</v>
      </c>
      <c r="S2" s="4">
        <v>3.3816900599999998E-2</v>
      </c>
      <c r="T2" s="4">
        <v>0.29499099209999996</v>
      </c>
      <c r="U2" s="4">
        <v>2.02267044E-2</v>
      </c>
      <c r="V2" s="6">
        <v>4.0386456500000003</v>
      </c>
      <c r="W2" s="6">
        <v>1.87352685</v>
      </c>
      <c r="X2" s="6">
        <v>1.67480495</v>
      </c>
      <c r="Y2" s="6">
        <v>0.35546420000000001</v>
      </c>
      <c r="Z2" s="7">
        <v>0.69567012300000008</v>
      </c>
      <c r="AA2" s="7">
        <v>1.8267328950000001</v>
      </c>
      <c r="AB2" s="7">
        <v>1.1886924320000001</v>
      </c>
      <c r="AC2" s="7">
        <v>0.65894479900000014</v>
      </c>
      <c r="AD2" s="7">
        <v>0.66919665000000006</v>
      </c>
      <c r="AE2" s="7">
        <v>1.4045773880000001</v>
      </c>
      <c r="AF2" s="7">
        <v>1.0527226050000003</v>
      </c>
      <c r="AG2" s="8">
        <v>0.40152303099999992</v>
      </c>
      <c r="AH2" s="8">
        <v>0.19755041099999998</v>
      </c>
      <c r="AI2" s="8">
        <v>0.39678784399999995</v>
      </c>
      <c r="AJ2" s="8">
        <v>0.38632298299999995</v>
      </c>
    </row>
    <row r="3" spans="1:36" x14ac:dyDescent="0.25">
      <c r="A3" s="1" t="s">
        <v>41</v>
      </c>
      <c r="B3" s="13" t="s">
        <v>41</v>
      </c>
      <c r="C3" s="16">
        <v>2</v>
      </c>
      <c r="D3" s="20">
        <v>10.55</v>
      </c>
      <c r="E3" s="21">
        <v>8.7899999999999991</v>
      </c>
      <c r="F3" s="2">
        <f t="shared" ref="F3:F66" si="0">SUM(G3:I3)</f>
        <v>15.546913715699999</v>
      </c>
      <c r="G3" s="3">
        <f t="shared" ref="G3:G66" si="1">SUM(M3:O3)</f>
        <v>0.16013155900000001</v>
      </c>
      <c r="H3" s="4">
        <f t="shared" ref="H3:H66" si="2">SUM(P3:U3)</f>
        <v>0.42241335569999994</v>
      </c>
      <c r="I3" s="5">
        <f t="shared" ref="I3:I66" si="3">SUM(J3:L3)</f>
        <v>14.964368800999999</v>
      </c>
      <c r="J3" s="6">
        <f t="shared" ref="J3:J66" si="4">SUM(V3:Y3)</f>
        <v>7.4886759999999999</v>
      </c>
      <c r="K3" s="7">
        <f t="shared" ref="K3:K66" si="5">SUM(Z3:AF3)</f>
        <v>6.7927835320000005</v>
      </c>
      <c r="L3" s="8">
        <f t="shared" ref="L3:L66" si="6">SUM(AG3:AJ3)</f>
        <v>0.68290926899999982</v>
      </c>
      <c r="M3" s="3">
        <v>3.3565692000000001E-2</v>
      </c>
      <c r="N3" s="3">
        <v>6.3737395000000002E-2</v>
      </c>
      <c r="O3" s="3">
        <v>6.2828471999999996E-2</v>
      </c>
      <c r="P3" s="4">
        <v>4.1310202499999997E-2</v>
      </c>
      <c r="Q3" s="4">
        <v>2.8433745899999998E-2</v>
      </c>
      <c r="R3" s="4">
        <v>2.7554158799999999E-2</v>
      </c>
      <c r="S3" s="4">
        <v>1.7127028799999999E-2</v>
      </c>
      <c r="T3" s="4">
        <v>0.29940939629999996</v>
      </c>
      <c r="U3" s="4">
        <v>8.5788233999999994E-3</v>
      </c>
      <c r="V3" s="6">
        <v>4.30590355</v>
      </c>
      <c r="W3" s="6">
        <v>1.7357430999999999</v>
      </c>
      <c r="X3" s="6">
        <v>1.1938017000000001</v>
      </c>
      <c r="Y3" s="6">
        <v>0.25322764999999997</v>
      </c>
      <c r="Z3" s="7">
        <v>0.80874379800000007</v>
      </c>
      <c r="AA3" s="7">
        <v>1.7580760680000003</v>
      </c>
      <c r="AB3" s="7">
        <v>0.703060766</v>
      </c>
      <c r="AC3" s="7">
        <v>0.89082267500000012</v>
      </c>
      <c r="AD3" s="7">
        <v>0.35761937100000007</v>
      </c>
      <c r="AE3" s="7">
        <v>1.5017214010000002</v>
      </c>
      <c r="AF3" s="7">
        <v>0.77273945300000013</v>
      </c>
      <c r="AG3" s="8">
        <v>0.12813413999999998</v>
      </c>
      <c r="AH3" s="8">
        <v>0.14175264699999995</v>
      </c>
      <c r="AI3" s="8">
        <v>0.19072346499999998</v>
      </c>
      <c r="AJ3" s="8">
        <v>0.22229901699999996</v>
      </c>
    </row>
    <row r="4" spans="1:36" x14ac:dyDescent="0.25">
      <c r="A4" s="1" t="s">
        <v>41</v>
      </c>
      <c r="B4" s="13" t="s">
        <v>41</v>
      </c>
      <c r="C4" s="16">
        <v>3</v>
      </c>
      <c r="D4" s="20">
        <v>9.67</v>
      </c>
      <c r="E4" s="21">
        <v>7.68</v>
      </c>
      <c r="F4" s="2">
        <f t="shared" si="0"/>
        <v>15.478716138199999</v>
      </c>
      <c r="G4" s="3">
        <f t="shared" si="1"/>
        <v>0.14915286999999999</v>
      </c>
      <c r="H4" s="4">
        <f t="shared" si="2"/>
        <v>0.49692084119999991</v>
      </c>
      <c r="I4" s="5">
        <f t="shared" si="3"/>
        <v>14.832642427</v>
      </c>
      <c r="J4" s="6">
        <f t="shared" si="4"/>
        <v>7.008345499999999</v>
      </c>
      <c r="K4" s="7">
        <f t="shared" si="5"/>
        <v>7.1802841980000007</v>
      </c>
      <c r="L4" s="8">
        <f t="shared" si="6"/>
        <v>0.64401272899999995</v>
      </c>
      <c r="M4" s="3">
        <v>2.8742217E-2</v>
      </c>
      <c r="N4" s="3">
        <v>6.0157620999999994E-2</v>
      </c>
      <c r="O4" s="3">
        <v>6.0253031999999998E-2</v>
      </c>
      <c r="P4" s="4">
        <v>3.9620315699999999E-2</v>
      </c>
      <c r="Q4" s="4">
        <v>2.9015204399999998E-2</v>
      </c>
      <c r="R4" s="4">
        <v>2.4107705999999996E-2</v>
      </c>
      <c r="S4" s="4">
        <v>1.4221437300000001E-2</v>
      </c>
      <c r="T4" s="4">
        <v>0.38157104159999994</v>
      </c>
      <c r="U4" s="4">
        <v>8.3851362000000006E-3</v>
      </c>
      <c r="V4" s="6">
        <v>3.9349381499999998</v>
      </c>
      <c r="W4" s="6">
        <v>1.65158045</v>
      </c>
      <c r="X4" s="6">
        <v>1.1150626499999998</v>
      </c>
      <c r="Y4" s="6">
        <v>0.30676425000000002</v>
      </c>
      <c r="Z4" s="7">
        <v>0.66604834800000001</v>
      </c>
      <c r="AA4" s="7">
        <v>1.6087409610000003</v>
      </c>
      <c r="AB4" s="7">
        <v>1.4004729170000001</v>
      </c>
      <c r="AC4" s="7">
        <v>0.83644431400000008</v>
      </c>
      <c r="AD4" s="7">
        <v>0.42461932500000005</v>
      </c>
      <c r="AE4" s="7">
        <v>1.4574489110000002</v>
      </c>
      <c r="AF4" s="7">
        <v>0.78650942200000007</v>
      </c>
      <c r="AG4" s="8">
        <v>0.13637412699999998</v>
      </c>
      <c r="AH4" s="8">
        <v>9.7601602999999981E-2</v>
      </c>
      <c r="AI4" s="8">
        <v>0.15828451899999998</v>
      </c>
      <c r="AJ4" s="8">
        <v>0.25175247999999995</v>
      </c>
    </row>
    <row r="5" spans="1:36" x14ac:dyDescent="0.25">
      <c r="A5" s="1" t="s">
        <v>41</v>
      </c>
      <c r="B5" s="13" t="s">
        <v>41</v>
      </c>
      <c r="C5" s="16">
        <v>4</v>
      </c>
      <c r="D5" s="20">
        <v>4.6900000000000004</v>
      </c>
      <c r="E5" s="21">
        <v>10.67</v>
      </c>
      <c r="F5" s="2">
        <f t="shared" si="0"/>
        <v>6.3898088884999993</v>
      </c>
      <c r="G5" s="3">
        <f t="shared" si="1"/>
        <v>0.10303541200000001</v>
      </c>
      <c r="H5" s="4">
        <f t="shared" si="2"/>
        <v>0.12107576249999999</v>
      </c>
      <c r="I5" s="5">
        <f t="shared" si="3"/>
        <v>6.1656977139999993</v>
      </c>
      <c r="J5" s="6">
        <f t="shared" si="4"/>
        <v>2.9337223499999996</v>
      </c>
      <c r="K5" s="7">
        <f t="shared" si="5"/>
        <v>2.9819715770000004</v>
      </c>
      <c r="L5" s="8">
        <f t="shared" si="6"/>
        <v>0.25000378699999998</v>
      </c>
      <c r="M5" s="3">
        <v>3.695333E-2</v>
      </c>
      <c r="N5" s="3">
        <v>4.1623724000000001E-2</v>
      </c>
      <c r="O5" s="3">
        <v>2.4458358000000003E-2</v>
      </c>
      <c r="P5" s="4">
        <v>1.7831072699999999E-2</v>
      </c>
      <c r="Q5" s="4">
        <v>1.3320077399999998E-2</v>
      </c>
      <c r="R5" s="4">
        <v>1.4026332599999998E-2</v>
      </c>
      <c r="S5" s="4">
        <v>7.7547455999999997E-3</v>
      </c>
      <c r="T5" s="4">
        <v>6.0389072099999989E-2</v>
      </c>
      <c r="U5" s="4">
        <v>7.7544620999999998E-3</v>
      </c>
      <c r="V5" s="6">
        <v>1.8983249999999998</v>
      </c>
      <c r="W5" s="6">
        <v>0.42261894999999999</v>
      </c>
      <c r="X5" s="6">
        <v>0.46666164999999993</v>
      </c>
      <c r="Y5" s="6">
        <v>0.14611674999999999</v>
      </c>
      <c r="Z5" s="7">
        <v>0.31506052400000006</v>
      </c>
      <c r="AA5" s="7">
        <v>0.66261133000000005</v>
      </c>
      <c r="AB5" s="7">
        <v>0.57369329000000002</v>
      </c>
      <c r="AC5" s="7">
        <v>0.19567402500000003</v>
      </c>
      <c r="AD5" s="7">
        <v>0.24275825200000004</v>
      </c>
      <c r="AE5" s="7">
        <v>0.64681629400000007</v>
      </c>
      <c r="AF5" s="7">
        <v>0.34535786200000002</v>
      </c>
      <c r="AG5" s="8">
        <v>4.5896029999999997E-2</v>
      </c>
      <c r="AH5" s="8">
        <v>6.2355446999999994E-2</v>
      </c>
      <c r="AI5" s="8">
        <v>7.4761090999999988E-2</v>
      </c>
      <c r="AJ5" s="8">
        <v>6.6991218999999991E-2</v>
      </c>
    </row>
    <row r="6" spans="1:36" x14ac:dyDescent="0.25">
      <c r="A6" s="1" t="s">
        <v>41</v>
      </c>
      <c r="B6" s="13" t="s">
        <v>41</v>
      </c>
      <c r="C6" s="16">
        <v>5</v>
      </c>
      <c r="D6" s="20">
        <v>12.11</v>
      </c>
      <c r="E6" s="21">
        <v>10.06</v>
      </c>
      <c r="F6" s="2">
        <f t="shared" si="0"/>
        <v>5.3440443695999997</v>
      </c>
      <c r="G6" s="3">
        <f t="shared" si="1"/>
        <v>0.10097418400000002</v>
      </c>
      <c r="H6" s="4">
        <f t="shared" si="2"/>
        <v>6.3948981599999996E-2</v>
      </c>
      <c r="I6" s="5">
        <f t="shared" si="3"/>
        <v>5.1791212039999994</v>
      </c>
      <c r="J6" s="6">
        <f t="shared" si="4"/>
        <v>2.3745689499999996</v>
      </c>
      <c r="K6" s="7">
        <f t="shared" si="5"/>
        <v>2.5704912630000001</v>
      </c>
      <c r="L6" s="8">
        <f t="shared" si="6"/>
        <v>0.23406099099999997</v>
      </c>
      <c r="M6" s="3">
        <v>3.6173617000000005E-2</v>
      </c>
      <c r="N6" s="3">
        <v>4.3294328999999999E-2</v>
      </c>
      <c r="O6" s="3">
        <v>2.1506238000000004E-2</v>
      </c>
      <c r="P6" s="4">
        <v>1.25513955E-2</v>
      </c>
      <c r="Q6" s="4">
        <v>8.1856655999999993E-3</v>
      </c>
      <c r="R6" s="4">
        <v>2.35039077E-2</v>
      </c>
      <c r="S6" s="4">
        <v>1.2190840199999999E-2</v>
      </c>
      <c r="T6" s="4">
        <v>4.6828529999999998E-3</v>
      </c>
      <c r="U6" s="4">
        <v>2.8343195999999998E-3</v>
      </c>
      <c r="V6" s="6">
        <v>1.7730407499999998</v>
      </c>
      <c r="W6" s="6">
        <v>0.25885404999999995</v>
      </c>
      <c r="X6" s="6">
        <v>0.26267344999999998</v>
      </c>
      <c r="Y6" s="6">
        <v>8.0000699999999994E-2</v>
      </c>
      <c r="Z6" s="7">
        <v>0.274030412</v>
      </c>
      <c r="AA6" s="7">
        <v>0.562108155</v>
      </c>
      <c r="AB6" s="7">
        <v>0.55182305300000012</v>
      </c>
      <c r="AC6" s="7">
        <v>0.11353594500000001</v>
      </c>
      <c r="AD6" s="7">
        <v>0.24713603000000003</v>
      </c>
      <c r="AE6" s="7">
        <v>0.48744668400000007</v>
      </c>
      <c r="AF6" s="7">
        <v>0.33441098400000002</v>
      </c>
      <c r="AG6" s="8">
        <v>3.4289412999999998E-2</v>
      </c>
      <c r="AH6" s="8">
        <v>6.8855502999999985E-2</v>
      </c>
      <c r="AI6" s="8">
        <v>0.10066695499999999</v>
      </c>
      <c r="AJ6" s="8">
        <v>3.0249119999999994E-2</v>
      </c>
    </row>
    <row r="7" spans="1:36" x14ac:dyDescent="0.25">
      <c r="A7" s="1" t="s">
        <v>41</v>
      </c>
      <c r="B7" s="13" t="s">
        <v>41</v>
      </c>
      <c r="C7" s="16">
        <v>6</v>
      </c>
      <c r="D7" s="20">
        <v>6.5</v>
      </c>
      <c r="E7" s="21">
        <v>14.11</v>
      </c>
      <c r="F7" s="2">
        <f t="shared" si="0"/>
        <v>8.7097622657000002</v>
      </c>
      <c r="G7" s="3">
        <f t="shared" si="1"/>
        <v>0.17605928299999998</v>
      </c>
      <c r="H7" s="4">
        <f t="shared" si="2"/>
        <v>8.7026618700000002E-2</v>
      </c>
      <c r="I7" s="5">
        <f t="shared" si="3"/>
        <v>8.446676364</v>
      </c>
      <c r="J7" s="6">
        <f t="shared" si="4"/>
        <v>3.7392445999999997</v>
      </c>
      <c r="K7" s="7">
        <f t="shared" si="5"/>
        <v>4.2889134860000002</v>
      </c>
      <c r="L7" s="8">
        <f t="shared" si="6"/>
        <v>0.41851827799999997</v>
      </c>
      <c r="M7" s="3">
        <v>6.2456390999999993E-2</v>
      </c>
      <c r="N7" s="3">
        <v>7.7724851999999997E-2</v>
      </c>
      <c r="O7" s="3">
        <v>3.587804E-2</v>
      </c>
      <c r="P7" s="4">
        <v>2.1429424799999999E-2</v>
      </c>
      <c r="Q7" s="4">
        <v>7.9915814999999991E-3</v>
      </c>
      <c r="R7" s="4">
        <v>2.9869389899999998E-2</v>
      </c>
      <c r="S7" s="4">
        <v>1.4119263899999998E-2</v>
      </c>
      <c r="T7" s="4">
        <v>1.0960790399999998E-2</v>
      </c>
      <c r="U7" s="4">
        <v>2.6561681999999996E-3</v>
      </c>
      <c r="V7" s="6">
        <v>2.6845870999999999</v>
      </c>
      <c r="W7" s="6">
        <v>0.45644559999999995</v>
      </c>
      <c r="X7" s="6">
        <v>0.35415704999999997</v>
      </c>
      <c r="Y7" s="6">
        <v>0.24405484999999999</v>
      </c>
      <c r="Z7" s="7">
        <v>0.40479767400000005</v>
      </c>
      <c r="AA7" s="7">
        <v>0.78381771300000014</v>
      </c>
      <c r="AB7" s="7">
        <v>1.0262142590000001</v>
      </c>
      <c r="AC7" s="7">
        <v>0.36452098100000008</v>
      </c>
      <c r="AD7" s="7">
        <v>0.43989207700000005</v>
      </c>
      <c r="AE7" s="7">
        <v>0.78689302500000013</v>
      </c>
      <c r="AF7" s="7">
        <v>0.48277775700000009</v>
      </c>
      <c r="AG7" s="8">
        <v>4.8213241999999996E-2</v>
      </c>
      <c r="AH7" s="8">
        <v>0.11995380199999998</v>
      </c>
      <c r="AI7" s="8">
        <v>0.19432666899999998</v>
      </c>
      <c r="AJ7" s="8">
        <v>5.6024564999999991E-2</v>
      </c>
    </row>
    <row r="8" spans="1:36" x14ac:dyDescent="0.25">
      <c r="A8" s="1" t="s">
        <v>41</v>
      </c>
      <c r="B8" s="13" t="s">
        <v>43</v>
      </c>
      <c r="C8" s="16">
        <v>1</v>
      </c>
      <c r="D8" s="20">
        <v>10.38</v>
      </c>
      <c r="E8" s="21">
        <v>7.9</v>
      </c>
      <c r="F8" s="2">
        <f t="shared" si="0"/>
        <v>6.1389915773000006</v>
      </c>
      <c r="G8" s="3">
        <f t="shared" si="1"/>
        <v>0.122720884</v>
      </c>
      <c r="H8" s="4">
        <f t="shared" si="2"/>
        <v>6.1594854300000002E-2</v>
      </c>
      <c r="I8" s="5">
        <f t="shared" si="3"/>
        <v>5.954675839000001</v>
      </c>
      <c r="J8" s="6">
        <f t="shared" si="4"/>
        <v>2.6725894000000001</v>
      </c>
      <c r="K8" s="7">
        <f t="shared" si="5"/>
        <v>2.9969726440000009</v>
      </c>
      <c r="L8" s="8">
        <f t="shared" si="6"/>
        <v>0.285113795</v>
      </c>
      <c r="M8" s="3">
        <v>4.4290121999999994E-2</v>
      </c>
      <c r="N8" s="3">
        <v>5.7575902999999998E-2</v>
      </c>
      <c r="O8" s="3">
        <v>2.0854859E-2</v>
      </c>
      <c r="P8" s="4">
        <v>1.2972222899999998E-2</v>
      </c>
      <c r="Q8" s="4">
        <v>4.5896948999999999E-3</v>
      </c>
      <c r="R8" s="4">
        <v>2.7025261199999998E-2</v>
      </c>
      <c r="S8" s="4">
        <v>1.27453662E-2</v>
      </c>
      <c r="T8" s="4">
        <v>2.5467371999999999E-3</v>
      </c>
      <c r="U8" s="4">
        <v>1.7155718999999998E-3</v>
      </c>
      <c r="V8" s="6">
        <v>2.1761785499999999</v>
      </c>
      <c r="W8" s="6">
        <v>0.20558785000000002</v>
      </c>
      <c r="X8" s="6">
        <v>0.18857019999999999</v>
      </c>
      <c r="Y8" s="6">
        <v>0.10225279999999999</v>
      </c>
      <c r="Z8" s="7">
        <v>0.28300250500000002</v>
      </c>
      <c r="AA8" s="7">
        <v>0.67763672700000011</v>
      </c>
      <c r="AB8" s="7">
        <v>0.63763820700000007</v>
      </c>
      <c r="AC8" s="7">
        <v>0.19624415800000003</v>
      </c>
      <c r="AD8" s="7">
        <v>0.29374987700000005</v>
      </c>
      <c r="AE8" s="7">
        <v>0.55323581500000008</v>
      </c>
      <c r="AF8" s="7">
        <v>0.35546535500000004</v>
      </c>
      <c r="AG8" s="8">
        <v>3.1262142E-2</v>
      </c>
      <c r="AH8" s="8">
        <v>8.5669780999999987E-2</v>
      </c>
      <c r="AI8" s="8">
        <v>0.14894254199999998</v>
      </c>
      <c r="AJ8" s="8">
        <v>1.9239329999999999E-2</v>
      </c>
    </row>
    <row r="9" spans="1:36" x14ac:dyDescent="0.25">
      <c r="A9" s="1" t="s">
        <v>41</v>
      </c>
      <c r="B9" s="13" t="s">
        <v>43</v>
      </c>
      <c r="C9" s="16">
        <v>2</v>
      </c>
      <c r="D9" s="20">
        <v>8.35</v>
      </c>
      <c r="E9" s="21">
        <f>SUM(5.99,8.12)</f>
        <v>14.11</v>
      </c>
      <c r="F9" s="2">
        <f t="shared" si="0"/>
        <v>5.2593532095000004</v>
      </c>
      <c r="G9" s="3">
        <f t="shared" si="1"/>
        <v>0.140034878</v>
      </c>
      <c r="H9" s="4">
        <f t="shared" si="2"/>
        <v>8.1262156500000002E-2</v>
      </c>
      <c r="I9" s="5">
        <f t="shared" si="3"/>
        <v>5.0380561750000004</v>
      </c>
      <c r="J9" s="6">
        <f t="shared" si="4"/>
        <v>2.1844471999999997</v>
      </c>
      <c r="K9" s="7">
        <f t="shared" si="5"/>
        <v>2.4320122020000001</v>
      </c>
      <c r="L9" s="8">
        <f t="shared" si="6"/>
        <v>0.42159677299999998</v>
      </c>
      <c r="M9" s="3">
        <v>5.3621857999999994E-2</v>
      </c>
      <c r="N9" s="3">
        <v>6.0230694000000001E-2</v>
      </c>
      <c r="O9" s="3">
        <v>2.6182325999999999E-2</v>
      </c>
      <c r="P9" s="4">
        <v>2.8108628099999998E-2</v>
      </c>
      <c r="Q9" s="4">
        <v>7.5826610999999997E-3</v>
      </c>
      <c r="R9" s="4">
        <v>2.9052739799999998E-2</v>
      </c>
      <c r="S9" s="4">
        <v>1.13831487E-2</v>
      </c>
      <c r="T9" s="4">
        <v>3.2395544999999997E-3</v>
      </c>
      <c r="U9" s="4">
        <v>1.8954243E-3</v>
      </c>
      <c r="V9" s="6">
        <v>1.2451666499999998</v>
      </c>
      <c r="W9" s="6">
        <v>0.19637669999999999</v>
      </c>
      <c r="X9" s="6">
        <v>0.20219614999999999</v>
      </c>
      <c r="Y9" s="6">
        <v>0.5407076999999999</v>
      </c>
      <c r="Z9" s="7">
        <v>0.25234427200000004</v>
      </c>
      <c r="AA9" s="7">
        <v>0.50315169900000012</v>
      </c>
      <c r="AB9" s="7">
        <v>0.49332562300000005</v>
      </c>
      <c r="AC9" s="7">
        <v>0.21452977500000003</v>
      </c>
      <c r="AD9" s="7">
        <v>0.32800408400000003</v>
      </c>
      <c r="AE9" s="7">
        <v>0.25501895000000002</v>
      </c>
      <c r="AF9" s="7">
        <v>0.385637799</v>
      </c>
      <c r="AG9" s="8">
        <v>5.1585600999999988E-2</v>
      </c>
      <c r="AH9" s="8">
        <v>0.13604285599999996</v>
      </c>
      <c r="AI9" s="8">
        <v>0.19123806399999999</v>
      </c>
      <c r="AJ9" s="8">
        <v>4.2730251999999996E-2</v>
      </c>
    </row>
    <row r="10" spans="1:36" x14ac:dyDescent="0.25">
      <c r="A10" s="1" t="s">
        <v>41</v>
      </c>
      <c r="B10" s="13" t="s">
        <v>43</v>
      </c>
      <c r="C10" s="16">
        <v>3</v>
      </c>
      <c r="D10" s="20">
        <v>7.24</v>
      </c>
      <c r="E10" s="21">
        <v>9.34</v>
      </c>
      <c r="F10" s="2">
        <f t="shared" si="0"/>
        <v>9.9937228571999999</v>
      </c>
      <c r="G10" s="3">
        <f t="shared" si="1"/>
        <v>0.19843027899999999</v>
      </c>
      <c r="H10" s="4">
        <f t="shared" si="2"/>
        <v>0.16246511820000001</v>
      </c>
      <c r="I10" s="5">
        <f t="shared" si="3"/>
        <v>9.6328274599999997</v>
      </c>
      <c r="J10" s="6">
        <f t="shared" si="4"/>
        <v>4.5882245499999996</v>
      </c>
      <c r="K10" s="7">
        <f t="shared" si="5"/>
        <v>4.4536494830000004</v>
      </c>
      <c r="L10" s="8">
        <f t="shared" si="6"/>
        <v>0.59095342699999998</v>
      </c>
      <c r="M10" s="3">
        <v>7.7757628999999995E-2</v>
      </c>
      <c r="N10" s="3">
        <v>7.7804860000000003E-2</v>
      </c>
      <c r="O10" s="3">
        <v>4.2867790000000003E-2</v>
      </c>
      <c r="P10" s="4">
        <v>2.6885382299999996E-2</v>
      </c>
      <c r="Q10" s="4">
        <v>1.5515841599999998E-2</v>
      </c>
      <c r="R10" s="4">
        <v>2.8373303699999998E-2</v>
      </c>
      <c r="S10" s="4">
        <v>1.4798019599999998E-2</v>
      </c>
      <c r="T10" s="4">
        <v>7.3651258799999994E-2</v>
      </c>
      <c r="U10" s="4">
        <v>3.2413121999999997E-3</v>
      </c>
      <c r="V10" s="6">
        <v>2.8617517499999998</v>
      </c>
      <c r="W10" s="6">
        <v>0.75078379999999989</v>
      </c>
      <c r="X10" s="6">
        <v>0.65236664999999994</v>
      </c>
      <c r="Y10" s="6">
        <v>0.32332234999999998</v>
      </c>
      <c r="Z10" s="7">
        <v>0.44105829500000004</v>
      </c>
      <c r="AA10" s="7">
        <v>1.0507810710000001</v>
      </c>
      <c r="AB10" s="7">
        <v>0.98220372200000006</v>
      </c>
      <c r="AC10" s="7">
        <v>0.27242382100000001</v>
      </c>
      <c r="AD10" s="7">
        <v>0.33995092500000001</v>
      </c>
      <c r="AE10" s="7">
        <v>0.80935204800000005</v>
      </c>
      <c r="AF10" s="7">
        <v>0.55787960100000011</v>
      </c>
      <c r="AG10" s="8">
        <v>0.10291407099999998</v>
      </c>
      <c r="AH10" s="8">
        <v>0.148066005</v>
      </c>
      <c r="AI10" s="8">
        <v>0.18593873899999996</v>
      </c>
      <c r="AJ10" s="8">
        <v>0.15403461199999999</v>
      </c>
    </row>
    <row r="11" spans="1:36" x14ac:dyDescent="0.25">
      <c r="A11" s="1" t="s">
        <v>41</v>
      </c>
      <c r="B11" s="13" t="s">
        <v>43</v>
      </c>
      <c r="C11" s="16">
        <v>4</v>
      </c>
      <c r="D11" s="20">
        <v>7.82</v>
      </c>
      <c r="E11" s="21">
        <v>17.239999999999998</v>
      </c>
      <c r="F11" s="2">
        <f t="shared" si="0"/>
        <v>8.2082879558999995</v>
      </c>
      <c r="G11" s="3">
        <f t="shared" si="1"/>
        <v>0.11104862200000001</v>
      </c>
      <c r="H11" s="4">
        <f t="shared" si="2"/>
        <v>0.11327112090000001</v>
      </c>
      <c r="I11" s="5">
        <f t="shared" si="3"/>
        <v>7.9839682129999998</v>
      </c>
      <c r="J11" s="6">
        <f t="shared" si="4"/>
        <v>3.4224040499999999</v>
      </c>
      <c r="K11" s="7">
        <f t="shared" si="5"/>
        <v>4.1005619800000002</v>
      </c>
      <c r="L11" s="8">
        <f t="shared" si="6"/>
        <v>0.46100218299999995</v>
      </c>
      <c r="M11" s="3">
        <v>3.4798442999999998E-2</v>
      </c>
      <c r="N11" s="3">
        <v>4.1862434000000011E-2</v>
      </c>
      <c r="O11" s="3">
        <v>3.4387744999999997E-2</v>
      </c>
      <c r="P11" s="4">
        <v>1.5626860199999999E-2</v>
      </c>
      <c r="Q11" s="4">
        <v>1.6253338499999999E-2</v>
      </c>
      <c r="R11" s="4">
        <v>3.4962580799999997E-2</v>
      </c>
      <c r="S11" s="4">
        <v>1.95406911E-2</v>
      </c>
      <c r="T11" s="4">
        <v>2.4542198099999996E-2</v>
      </c>
      <c r="U11" s="4">
        <v>2.3454522000000001E-3</v>
      </c>
      <c r="V11" s="6">
        <v>2.46871755</v>
      </c>
      <c r="W11" s="6">
        <v>0.47390914999999995</v>
      </c>
      <c r="X11" s="6">
        <v>0.35753249999999998</v>
      </c>
      <c r="Y11" s="6">
        <v>0.12224485</v>
      </c>
      <c r="Z11" s="7">
        <v>0.40044179300000005</v>
      </c>
      <c r="AA11" s="7">
        <v>0.92825600200000014</v>
      </c>
      <c r="AB11" s="7">
        <v>0.93599294200000005</v>
      </c>
      <c r="AC11" s="7">
        <v>0.29323813600000004</v>
      </c>
      <c r="AD11" s="7">
        <v>0.26014771400000003</v>
      </c>
      <c r="AE11" s="7">
        <v>0.77411409800000008</v>
      </c>
      <c r="AF11" s="7">
        <v>0.508371295</v>
      </c>
      <c r="AG11" s="8">
        <v>5.2813965999999997E-2</v>
      </c>
      <c r="AH11" s="8">
        <v>0.12780489099999998</v>
      </c>
      <c r="AI11" s="8">
        <v>0.22429203499999997</v>
      </c>
      <c r="AJ11" s="8">
        <v>5.6091290999999995E-2</v>
      </c>
    </row>
    <row r="12" spans="1:36" x14ac:dyDescent="0.25">
      <c r="A12" s="1" t="s">
        <v>41</v>
      </c>
      <c r="B12" s="13" t="s">
        <v>43</v>
      </c>
      <c r="C12" s="16">
        <v>5</v>
      </c>
      <c r="D12" s="20">
        <v>8.4700000000000006</v>
      </c>
      <c r="E12" s="21">
        <v>28.25</v>
      </c>
      <c r="F12" s="2">
        <f t="shared" si="0"/>
        <v>7.5068041161999997</v>
      </c>
      <c r="G12" s="3">
        <f t="shared" si="1"/>
        <v>0.14631112599999999</v>
      </c>
      <c r="H12" s="4">
        <f t="shared" si="2"/>
        <v>7.0892350199999996E-2</v>
      </c>
      <c r="I12" s="5">
        <f t="shared" si="3"/>
        <v>7.2896006399999997</v>
      </c>
      <c r="J12" s="6">
        <f t="shared" si="4"/>
        <v>3.0396177499999992</v>
      </c>
      <c r="K12" s="7">
        <f t="shared" si="5"/>
        <v>3.7742942470000012</v>
      </c>
      <c r="L12" s="8">
        <f t="shared" si="6"/>
        <v>0.47568864299999991</v>
      </c>
      <c r="M12" s="3">
        <v>4.4935223000000003E-2</v>
      </c>
      <c r="N12" s="3">
        <v>6.6948226999999999E-2</v>
      </c>
      <c r="O12" s="3">
        <v>3.4427675999999997E-2</v>
      </c>
      <c r="P12" s="4">
        <v>1.8708618599999997E-2</v>
      </c>
      <c r="Q12" s="4">
        <v>7.5805064999999996E-3</v>
      </c>
      <c r="R12" s="4">
        <v>2.31582078E-2</v>
      </c>
      <c r="S12" s="4">
        <v>1.5097622399999998E-2</v>
      </c>
      <c r="T12" s="4">
        <v>4.5154745999999996E-3</v>
      </c>
      <c r="U12" s="4">
        <v>1.8319203E-3</v>
      </c>
      <c r="V12" s="6">
        <v>1.9381810499999998</v>
      </c>
      <c r="W12" s="6">
        <v>0.5438289999999999</v>
      </c>
      <c r="X12" s="6">
        <v>0.38397514999999999</v>
      </c>
      <c r="Y12" s="6">
        <v>0.17363254999999997</v>
      </c>
      <c r="Z12" s="7">
        <v>0.41354430900000005</v>
      </c>
      <c r="AA12" s="7">
        <v>0.78010576600000014</v>
      </c>
      <c r="AB12" s="7">
        <v>0.44256351100000008</v>
      </c>
      <c r="AC12" s="7">
        <v>0.39489536400000003</v>
      </c>
      <c r="AD12" s="7">
        <v>0.53417893699999996</v>
      </c>
      <c r="AE12" s="7">
        <v>0.69972269000000009</v>
      </c>
      <c r="AF12" s="7">
        <v>0.50928367000000008</v>
      </c>
      <c r="AG12" s="8">
        <v>6.4923723999999988E-2</v>
      </c>
      <c r="AH12" s="8">
        <v>0.13119039299999996</v>
      </c>
      <c r="AI12" s="8">
        <v>0.22661497599999997</v>
      </c>
      <c r="AJ12" s="8">
        <v>5.2959549999999994E-2</v>
      </c>
    </row>
    <row r="13" spans="1:36" x14ac:dyDescent="0.25">
      <c r="A13" s="1" t="s">
        <v>41</v>
      </c>
      <c r="B13" s="13" t="s">
        <v>43</v>
      </c>
      <c r="C13" s="16">
        <v>6</v>
      </c>
      <c r="D13" s="20">
        <v>27.01</v>
      </c>
      <c r="E13" s="21">
        <v>11.5</v>
      </c>
      <c r="F13" s="2">
        <f t="shared" si="0"/>
        <v>8.812025107600002</v>
      </c>
      <c r="G13" s="3">
        <f t="shared" si="1"/>
        <v>0.15848431399999999</v>
      </c>
      <c r="H13" s="4">
        <f t="shared" si="2"/>
        <v>7.2391044599999982E-2</v>
      </c>
      <c r="I13" s="5">
        <f t="shared" si="3"/>
        <v>8.5811497490000015</v>
      </c>
      <c r="J13" s="6">
        <f t="shared" si="4"/>
        <v>3.7853510500000001</v>
      </c>
      <c r="K13" s="7">
        <f t="shared" si="5"/>
        <v>4.4584165410000001</v>
      </c>
      <c r="L13" s="8">
        <f t="shared" si="6"/>
        <v>0.33738215799999993</v>
      </c>
      <c r="M13" s="3">
        <v>6.0638910000000004E-2</v>
      </c>
      <c r="N13" s="3">
        <v>6.8502324000000003E-2</v>
      </c>
      <c r="O13" s="3">
        <v>2.9343080000000001E-2</v>
      </c>
      <c r="P13" s="4">
        <v>1.13550822E-2</v>
      </c>
      <c r="Q13" s="4">
        <v>7.3941902999999989E-3</v>
      </c>
      <c r="R13" s="4">
        <v>3.1289554800000001E-2</v>
      </c>
      <c r="S13" s="4">
        <v>1.4259142799999999E-2</v>
      </c>
      <c r="T13" s="4">
        <v>5.6038877999999995E-3</v>
      </c>
      <c r="U13" s="4">
        <v>2.4891866999999998E-3</v>
      </c>
      <c r="V13" s="6">
        <v>2.7717676999999998</v>
      </c>
      <c r="W13" s="6">
        <v>0.47811464999999997</v>
      </c>
      <c r="X13" s="6">
        <v>0.38901069999999999</v>
      </c>
      <c r="Y13" s="6">
        <v>0.146458</v>
      </c>
      <c r="Z13" s="7">
        <v>0.49553640900000007</v>
      </c>
      <c r="AA13" s="7">
        <v>0.96374617300000009</v>
      </c>
      <c r="AB13" s="7">
        <v>0.9555072240000001</v>
      </c>
      <c r="AC13" s="7">
        <v>0.284203596</v>
      </c>
      <c r="AD13" s="7">
        <v>0.51902296900000011</v>
      </c>
      <c r="AE13" s="7">
        <v>0.68913427400000016</v>
      </c>
      <c r="AF13" s="7">
        <v>0.55126589600000009</v>
      </c>
      <c r="AG13" s="8">
        <v>9.2568170999999991E-2</v>
      </c>
      <c r="AH13" s="8">
        <v>8.8158862999999976E-2</v>
      </c>
      <c r="AI13" s="8">
        <v>0.11295734499999999</v>
      </c>
      <c r="AJ13" s="8">
        <v>4.3697778999999999E-2</v>
      </c>
    </row>
    <row r="14" spans="1:36" x14ac:dyDescent="0.25">
      <c r="A14" s="1" t="s">
        <v>41</v>
      </c>
      <c r="B14" s="13" t="s">
        <v>44</v>
      </c>
      <c r="C14" s="16">
        <v>1</v>
      </c>
      <c r="D14" s="20">
        <v>7.1</v>
      </c>
      <c r="E14" s="21">
        <v>9.68</v>
      </c>
      <c r="F14" s="2">
        <f t="shared" si="0"/>
        <v>6.4485211516999996</v>
      </c>
      <c r="G14" s="3">
        <f t="shared" si="1"/>
        <v>0.146716714</v>
      </c>
      <c r="H14" s="4">
        <f t="shared" si="2"/>
        <v>8.8486643699999992E-2</v>
      </c>
      <c r="I14" s="5">
        <f t="shared" si="3"/>
        <v>6.2133177939999999</v>
      </c>
      <c r="J14" s="6">
        <f t="shared" si="4"/>
        <v>2.7405794000000001</v>
      </c>
      <c r="K14" s="7">
        <f t="shared" si="5"/>
        <v>3.0207260229999999</v>
      </c>
      <c r="L14" s="8">
        <f t="shared" si="6"/>
        <v>0.45201237099999991</v>
      </c>
      <c r="M14" s="3">
        <v>5.5065213999999994E-2</v>
      </c>
      <c r="N14" s="3">
        <v>7.0387768000000003E-2</v>
      </c>
      <c r="O14" s="3">
        <v>2.1263732E-2</v>
      </c>
      <c r="P14" s="4">
        <v>1.66897017E-2</v>
      </c>
      <c r="Q14" s="4">
        <v>8.9671049999999995E-3</v>
      </c>
      <c r="R14" s="4">
        <v>2.4306722999999999E-2</v>
      </c>
      <c r="S14" s="4">
        <v>1.0300972499999998E-2</v>
      </c>
      <c r="T14" s="4">
        <v>2.3812525799999998E-2</v>
      </c>
      <c r="U14" s="4">
        <v>4.4096157000000002E-3</v>
      </c>
      <c r="V14" s="6">
        <v>1.9875199499999998</v>
      </c>
      <c r="W14" s="6">
        <v>0.32314619999999994</v>
      </c>
      <c r="X14" s="6">
        <v>0.27490124999999999</v>
      </c>
      <c r="Y14" s="6">
        <v>0.15501200000000001</v>
      </c>
      <c r="Z14" s="7">
        <v>0.19347864800000003</v>
      </c>
      <c r="AA14" s="7">
        <v>0.635999176</v>
      </c>
      <c r="AB14" s="7">
        <v>0.69455013200000004</v>
      </c>
      <c r="AC14" s="7">
        <v>0.23020316100000002</v>
      </c>
      <c r="AD14" s="7">
        <v>0.30231647000000006</v>
      </c>
      <c r="AE14" s="7">
        <v>0.57788291599999997</v>
      </c>
      <c r="AF14" s="7">
        <v>0.38629552000000006</v>
      </c>
      <c r="AG14" s="8">
        <v>4.4100830999999993E-2</v>
      </c>
      <c r="AH14" s="8">
        <v>9.6614192999999987E-2</v>
      </c>
      <c r="AI14" s="8">
        <v>0.25648261199999994</v>
      </c>
      <c r="AJ14" s="8">
        <v>5.4814734999999989E-2</v>
      </c>
    </row>
    <row r="15" spans="1:36" x14ac:dyDescent="0.25">
      <c r="A15" s="1" t="s">
        <v>41</v>
      </c>
      <c r="B15" s="13" t="s">
        <v>44</v>
      </c>
      <c r="C15" s="16">
        <v>2</v>
      </c>
      <c r="D15" s="20">
        <v>10.43</v>
      </c>
      <c r="E15" s="21">
        <v>6.95</v>
      </c>
      <c r="F15" s="2">
        <f t="shared" si="0"/>
        <v>8.7060887196000003</v>
      </c>
      <c r="G15" s="3">
        <f t="shared" si="1"/>
        <v>0.16386864799999998</v>
      </c>
      <c r="H15" s="4">
        <f t="shared" si="2"/>
        <v>8.3528058599999996E-2</v>
      </c>
      <c r="I15" s="5">
        <f t="shared" si="3"/>
        <v>8.4586920130000003</v>
      </c>
      <c r="J15" s="6">
        <f t="shared" si="4"/>
        <v>3.5958097499999999</v>
      </c>
      <c r="K15" s="7">
        <f t="shared" si="5"/>
        <v>4.4175721480000005</v>
      </c>
      <c r="L15" s="8">
        <f t="shared" si="6"/>
        <v>0.44531011499999995</v>
      </c>
      <c r="M15" s="3">
        <v>6.1586814999999996E-2</v>
      </c>
      <c r="N15" s="3">
        <v>7.4226765E-2</v>
      </c>
      <c r="O15" s="3">
        <v>2.8055067999999999E-2</v>
      </c>
      <c r="P15" s="4">
        <v>1.77280488E-2</v>
      </c>
      <c r="Q15" s="4">
        <v>5.2026218999999992E-3</v>
      </c>
      <c r="R15" s="4">
        <v>3.7536193799999999E-2</v>
      </c>
      <c r="S15" s="4">
        <v>1.6119583199999999E-2</v>
      </c>
      <c r="T15" s="4">
        <v>4.3368128999999997E-3</v>
      </c>
      <c r="U15" s="4">
        <v>2.6047979999999997E-3</v>
      </c>
      <c r="V15" s="6">
        <v>2.7720888000000001</v>
      </c>
      <c r="W15" s="6">
        <v>0.4027192</v>
      </c>
      <c r="X15" s="6">
        <v>0.30069065</v>
      </c>
      <c r="Y15" s="6">
        <v>0.12031109999999999</v>
      </c>
      <c r="Z15" s="7">
        <v>0.48267394900000005</v>
      </c>
      <c r="AA15" s="7">
        <v>0.81975069000000012</v>
      </c>
      <c r="AB15" s="7">
        <v>1.0677244830000001</v>
      </c>
      <c r="AC15" s="7">
        <v>0.44973923900000007</v>
      </c>
      <c r="AD15" s="7">
        <v>0.53958506300000009</v>
      </c>
      <c r="AE15" s="7">
        <v>0.56234740000000005</v>
      </c>
      <c r="AF15" s="7">
        <v>0.49575132400000005</v>
      </c>
      <c r="AG15" s="8">
        <v>4.3937385999999995E-2</v>
      </c>
      <c r="AH15" s="8">
        <v>0.11759176899999998</v>
      </c>
      <c r="AI15" s="8">
        <v>0.24415211899999997</v>
      </c>
      <c r="AJ15" s="8">
        <v>3.9628840999999991E-2</v>
      </c>
    </row>
    <row r="16" spans="1:36" x14ac:dyDescent="0.25">
      <c r="A16" s="1" t="s">
        <v>41</v>
      </c>
      <c r="B16" s="13" t="s">
        <v>44</v>
      </c>
      <c r="C16" s="16">
        <v>3</v>
      </c>
      <c r="D16" s="20">
        <v>11.29</v>
      </c>
      <c r="E16" s="21">
        <v>12.96</v>
      </c>
      <c r="F16" s="2">
        <f t="shared" si="0"/>
        <v>13.4560728691</v>
      </c>
      <c r="G16" s="3">
        <f t="shared" si="1"/>
        <v>0.17705653599999999</v>
      </c>
      <c r="H16" s="4">
        <f t="shared" si="2"/>
        <v>0.12713744609999997</v>
      </c>
      <c r="I16" s="5">
        <f t="shared" si="3"/>
        <v>13.151878887000001</v>
      </c>
      <c r="J16" s="6">
        <f t="shared" si="4"/>
        <v>5.6844248500000001</v>
      </c>
      <c r="K16" s="7">
        <f t="shared" si="5"/>
        <v>6.977642061000001</v>
      </c>
      <c r="L16" s="8">
        <f t="shared" si="6"/>
        <v>0.48981197599999993</v>
      </c>
      <c r="M16" s="3">
        <v>4.8613692999999999E-2</v>
      </c>
      <c r="N16" s="3">
        <v>7.9033595999999998E-2</v>
      </c>
      <c r="O16" s="3">
        <v>4.9409247000000003E-2</v>
      </c>
      <c r="P16" s="4">
        <v>2.0721128399999997E-2</v>
      </c>
      <c r="Q16" s="4">
        <v>1.8582404399999999E-2</v>
      </c>
      <c r="R16" s="4">
        <v>3.2442095699999993E-2</v>
      </c>
      <c r="S16" s="4">
        <v>1.6888321800000002E-2</v>
      </c>
      <c r="T16" s="4">
        <v>3.50350434E-2</v>
      </c>
      <c r="U16" s="4">
        <v>3.4684524E-3</v>
      </c>
      <c r="V16" s="6">
        <v>3.8594978499999999</v>
      </c>
      <c r="W16" s="6">
        <v>1.0789310999999999</v>
      </c>
      <c r="X16" s="6">
        <v>0.62045814999999993</v>
      </c>
      <c r="Y16" s="6">
        <v>0.12553774999999998</v>
      </c>
      <c r="Z16" s="7">
        <v>0.70005195600000014</v>
      </c>
      <c r="AA16" s="7">
        <v>1.6624324050000003</v>
      </c>
      <c r="AB16" s="7">
        <v>1.4438330320000001</v>
      </c>
      <c r="AC16" s="7">
        <v>0.64905870900000007</v>
      </c>
      <c r="AD16" s="7">
        <v>0.40509936600000002</v>
      </c>
      <c r="AE16" s="7">
        <v>1.3974300450000001</v>
      </c>
      <c r="AF16" s="7">
        <v>0.71973654800000009</v>
      </c>
      <c r="AG16" s="8">
        <v>8.1692844000000001E-2</v>
      </c>
      <c r="AH16" s="8">
        <v>0.13054874499999997</v>
      </c>
      <c r="AI16" s="8">
        <v>0.21464305099999995</v>
      </c>
      <c r="AJ16" s="8">
        <v>6.2927335999999987E-2</v>
      </c>
    </row>
    <row r="17" spans="1:36" x14ac:dyDescent="0.25">
      <c r="A17" s="1" t="s">
        <v>41</v>
      </c>
      <c r="B17" s="13" t="s">
        <v>44</v>
      </c>
      <c r="C17" s="16">
        <v>4</v>
      </c>
      <c r="D17" s="20">
        <v>10.39</v>
      </c>
      <c r="E17" s="21">
        <v>10.31</v>
      </c>
      <c r="F17" s="2">
        <f t="shared" si="0"/>
        <v>9.5176484890000008</v>
      </c>
      <c r="G17" s="3">
        <f t="shared" si="1"/>
        <v>0.16533098400000001</v>
      </c>
      <c r="H17" s="4">
        <f t="shared" si="2"/>
        <v>8.926904699999999E-2</v>
      </c>
      <c r="I17" s="5">
        <f t="shared" si="3"/>
        <v>9.2630484580000001</v>
      </c>
      <c r="J17" s="6">
        <f t="shared" si="4"/>
        <v>4.1071536999999996</v>
      </c>
      <c r="K17" s="7">
        <f t="shared" si="5"/>
        <v>4.74398505</v>
      </c>
      <c r="L17" s="8">
        <f t="shared" si="6"/>
        <v>0.41190970799999999</v>
      </c>
      <c r="M17" s="3">
        <v>6.1938966999999998E-2</v>
      </c>
      <c r="N17" s="3">
        <v>6.0529045000000004E-2</v>
      </c>
      <c r="O17" s="3">
        <v>4.2862971999999999E-2</v>
      </c>
      <c r="P17" s="4">
        <v>1.4138428499999999E-2</v>
      </c>
      <c r="Q17" s="4">
        <v>1.7942147999999998E-2</v>
      </c>
      <c r="R17" s="4">
        <v>2.6051155199999995E-2</v>
      </c>
      <c r="S17" s="4">
        <v>8.7543665999999989E-3</v>
      </c>
      <c r="T17" s="4">
        <v>1.9660158E-2</v>
      </c>
      <c r="U17" s="4">
        <v>2.7227906999999999E-3</v>
      </c>
      <c r="V17" s="6">
        <v>2.9853076499999998</v>
      </c>
      <c r="W17" s="6">
        <v>0.50778064999999994</v>
      </c>
      <c r="X17" s="6">
        <v>0.4179097</v>
      </c>
      <c r="Y17" s="6">
        <v>0.19615569999999999</v>
      </c>
      <c r="Z17" s="7">
        <v>0.44446611700000005</v>
      </c>
      <c r="AA17" s="7">
        <v>1.0860198320000001</v>
      </c>
      <c r="AB17" s="7">
        <v>0.92771749800000014</v>
      </c>
      <c r="AC17" s="7">
        <v>0.30952626000000005</v>
      </c>
      <c r="AD17" s="7">
        <v>0.57335753600000006</v>
      </c>
      <c r="AE17" s="7">
        <v>0.83492612200000005</v>
      </c>
      <c r="AF17" s="7">
        <v>0.56797168500000006</v>
      </c>
      <c r="AG17" s="8">
        <v>5.7859529999999992E-2</v>
      </c>
      <c r="AH17" s="8">
        <v>0.11093163799999997</v>
      </c>
      <c r="AI17" s="8">
        <v>0.16945505799999999</v>
      </c>
      <c r="AJ17" s="8">
        <v>7.3663481999999988E-2</v>
      </c>
    </row>
    <row r="18" spans="1:36" x14ac:dyDescent="0.25">
      <c r="A18" s="1" t="s">
        <v>41</v>
      </c>
      <c r="B18" s="13" t="s">
        <v>44</v>
      </c>
      <c r="C18" s="16">
        <v>5</v>
      </c>
      <c r="D18" s="20">
        <v>8.99</v>
      </c>
      <c r="E18" s="21">
        <v>9.56</v>
      </c>
      <c r="F18" s="2">
        <f t="shared" si="0"/>
        <v>10.4421416454</v>
      </c>
      <c r="G18" s="3">
        <f t="shared" si="1"/>
        <v>0.129754434</v>
      </c>
      <c r="H18" s="4">
        <f t="shared" si="2"/>
        <v>0.15710447339999997</v>
      </c>
      <c r="I18" s="5">
        <f t="shared" si="3"/>
        <v>10.155282738</v>
      </c>
      <c r="J18" s="6">
        <f t="shared" si="4"/>
        <v>4.5748559999999996</v>
      </c>
      <c r="K18" s="7">
        <f t="shared" si="5"/>
        <v>5.0984658510000003</v>
      </c>
      <c r="L18" s="8">
        <f t="shared" si="6"/>
        <v>0.48196088699999995</v>
      </c>
      <c r="M18" s="3">
        <v>4.1078194999999998E-2</v>
      </c>
      <c r="N18" s="3">
        <v>5.8245531999999996E-2</v>
      </c>
      <c r="O18" s="3">
        <v>3.0430707000000001E-2</v>
      </c>
      <c r="P18" s="4">
        <v>2.3475671099999998E-2</v>
      </c>
      <c r="Q18" s="4">
        <v>1.4683769099999999E-2</v>
      </c>
      <c r="R18" s="4">
        <v>2.8866990599999996E-2</v>
      </c>
      <c r="S18" s="4">
        <v>1.51234209E-2</v>
      </c>
      <c r="T18" s="4">
        <v>7.0060334399999993E-2</v>
      </c>
      <c r="U18" s="4">
        <v>4.8942872999999994E-3</v>
      </c>
      <c r="V18" s="6">
        <v>3.1291857999999997</v>
      </c>
      <c r="W18" s="6">
        <v>0.64123474999999996</v>
      </c>
      <c r="X18" s="6">
        <v>0.61767094999999994</v>
      </c>
      <c r="Y18" s="6">
        <v>0.1867645</v>
      </c>
      <c r="Z18" s="7">
        <v>0.59611095200000008</v>
      </c>
      <c r="AA18" s="7">
        <v>0.98487353400000011</v>
      </c>
      <c r="AB18" s="7">
        <v>1.1812247440000001</v>
      </c>
      <c r="AC18" s="7">
        <v>0.39785632500000001</v>
      </c>
      <c r="AD18" s="7">
        <v>0.37389614100000007</v>
      </c>
      <c r="AE18" s="7">
        <v>1.0098020520000002</v>
      </c>
      <c r="AF18" s="7">
        <v>0.55470210300000011</v>
      </c>
      <c r="AG18" s="8">
        <v>9.5935474999999978E-2</v>
      </c>
      <c r="AH18" s="8">
        <v>0.10018672999999999</v>
      </c>
      <c r="AI18" s="8">
        <v>0.19453931599999999</v>
      </c>
      <c r="AJ18" s="8">
        <v>9.1299365999999993E-2</v>
      </c>
    </row>
    <row r="19" spans="1:36" x14ac:dyDescent="0.25">
      <c r="A19" s="1" t="s">
        <v>41</v>
      </c>
      <c r="B19" s="13" t="s">
        <v>44</v>
      </c>
      <c r="C19" s="16">
        <v>6</v>
      </c>
      <c r="D19" s="20">
        <v>12.29</v>
      </c>
      <c r="E19" s="21">
        <v>10.57</v>
      </c>
      <c r="F19" s="2">
        <f t="shared" si="0"/>
        <v>12.096364985000001</v>
      </c>
      <c r="G19" s="3">
        <f t="shared" si="1"/>
        <v>0.19129175500000001</v>
      </c>
      <c r="H19" s="4">
        <f t="shared" si="2"/>
        <v>0.19281402</v>
      </c>
      <c r="I19" s="5">
        <f t="shared" si="3"/>
        <v>11.712259210000001</v>
      </c>
      <c r="J19" s="6">
        <f t="shared" si="4"/>
        <v>5.5221711999999998</v>
      </c>
      <c r="K19" s="7">
        <f t="shared" si="5"/>
        <v>5.4228431430000006</v>
      </c>
      <c r="L19" s="8">
        <f t="shared" si="6"/>
        <v>0.76724486699999983</v>
      </c>
      <c r="M19" s="3">
        <v>5.3261237999999995E-2</v>
      </c>
      <c r="N19" s="3">
        <v>8.0100710000000006E-2</v>
      </c>
      <c r="O19" s="3">
        <v>5.7929807E-2</v>
      </c>
      <c r="P19" s="4">
        <v>3.6599906699999997E-2</v>
      </c>
      <c r="Q19" s="4">
        <v>2.96269407E-2</v>
      </c>
      <c r="R19" s="4">
        <v>3.9249497699999997E-2</v>
      </c>
      <c r="S19" s="4">
        <v>1.9757511899999997E-2</v>
      </c>
      <c r="T19" s="4">
        <v>6.3805870799999997E-2</v>
      </c>
      <c r="U19" s="4">
        <v>3.7742921999999995E-3</v>
      </c>
      <c r="V19" s="6">
        <v>3.4054526999999997</v>
      </c>
      <c r="W19" s="6">
        <v>0.88690354999999998</v>
      </c>
      <c r="X19" s="6">
        <v>0.93481894999999993</v>
      </c>
      <c r="Y19" s="6">
        <v>0.29499599999999998</v>
      </c>
      <c r="Z19" s="7">
        <v>0.65490683000000016</v>
      </c>
      <c r="AA19" s="7">
        <v>1.1827202280000002</v>
      </c>
      <c r="AB19" s="7">
        <v>0.70779051800000015</v>
      </c>
      <c r="AC19" s="7">
        <v>0.51012792100000004</v>
      </c>
      <c r="AD19" s="7">
        <v>0.42751540600000004</v>
      </c>
      <c r="AE19" s="7">
        <v>1.2054038979999999</v>
      </c>
      <c r="AF19" s="7">
        <v>0.73437834200000007</v>
      </c>
      <c r="AG19" s="8">
        <v>9.4679475999999985E-2</v>
      </c>
      <c r="AH19" s="8">
        <v>0.15288712699999996</v>
      </c>
      <c r="AI19" s="8">
        <v>0.33237332699999994</v>
      </c>
      <c r="AJ19" s="8">
        <v>0.18730493699999998</v>
      </c>
    </row>
    <row r="20" spans="1:36" x14ac:dyDescent="0.25">
      <c r="A20" s="1" t="s">
        <v>42</v>
      </c>
      <c r="B20" s="13" t="s">
        <v>41</v>
      </c>
      <c r="C20" s="16">
        <v>1</v>
      </c>
      <c r="D20" s="20">
        <v>0</v>
      </c>
      <c r="E20" s="21">
        <v>6.31</v>
      </c>
      <c r="F20" s="2">
        <f t="shared" si="0"/>
        <v>6.1729184043999989</v>
      </c>
      <c r="G20" s="3">
        <f t="shared" si="1"/>
        <v>0.177032738</v>
      </c>
      <c r="H20" s="4">
        <f t="shared" si="2"/>
        <v>6.4835996399999998E-2</v>
      </c>
      <c r="I20" s="5">
        <f t="shared" si="3"/>
        <v>5.9310496699999993</v>
      </c>
      <c r="J20" s="6">
        <f t="shared" si="4"/>
        <v>2.5101186499999995</v>
      </c>
      <c r="K20" s="7">
        <f t="shared" si="5"/>
        <v>2.9139027250000002</v>
      </c>
      <c r="L20" s="8">
        <f t="shared" si="6"/>
        <v>0.50702829499999991</v>
      </c>
      <c r="M20" s="3">
        <v>7.0530191000000006E-2</v>
      </c>
      <c r="N20" s="3">
        <v>7.9236900999999998E-2</v>
      </c>
      <c r="O20" s="3">
        <v>2.7265646000000001E-2</v>
      </c>
      <c r="P20" s="4">
        <v>2.2627042199999999E-2</v>
      </c>
      <c r="Q20" s="4">
        <v>5.1460919999999997E-3</v>
      </c>
      <c r="R20" s="4">
        <v>2.2898011499999999E-2</v>
      </c>
      <c r="S20" s="4">
        <v>1.1025541799999998E-2</v>
      </c>
      <c r="T20" s="4">
        <v>2.0900186999999997E-3</v>
      </c>
      <c r="U20" s="4">
        <v>1.0492901999999999E-3</v>
      </c>
      <c r="V20" s="6">
        <v>1.4602230499999997</v>
      </c>
      <c r="W20" s="6">
        <v>0.31774924999999998</v>
      </c>
      <c r="X20" s="6">
        <v>0.42911895</v>
      </c>
      <c r="Y20" s="6">
        <v>0.3030274</v>
      </c>
      <c r="Z20" s="7">
        <v>0.19963413800000004</v>
      </c>
      <c r="AA20" s="7">
        <v>0.76446319800000007</v>
      </c>
      <c r="AB20" s="7">
        <v>0.61890248500000011</v>
      </c>
      <c r="AC20" s="7">
        <v>0.14725327000000002</v>
      </c>
      <c r="AD20" s="7">
        <v>0.31744891900000005</v>
      </c>
      <c r="AE20" s="7">
        <v>0.44138350600000009</v>
      </c>
      <c r="AF20" s="7">
        <v>0.42481720900000003</v>
      </c>
      <c r="AG20" s="8">
        <v>0.144368104</v>
      </c>
      <c r="AH20" s="8">
        <v>0.15504662299999999</v>
      </c>
      <c r="AI20" s="8">
        <v>0.17760001099999997</v>
      </c>
      <c r="AJ20" s="8">
        <v>3.0013556999999996E-2</v>
      </c>
    </row>
    <row r="21" spans="1:36" x14ac:dyDescent="0.25">
      <c r="A21" s="1" t="s">
        <v>42</v>
      </c>
      <c r="B21" s="13" t="s">
        <v>41</v>
      </c>
      <c r="C21" s="16">
        <v>2</v>
      </c>
      <c r="D21" s="20">
        <v>0</v>
      </c>
      <c r="E21" s="21">
        <v>9.9700000000000006</v>
      </c>
      <c r="F21" s="2">
        <f t="shared" si="0"/>
        <v>11.272101946000001</v>
      </c>
      <c r="G21" s="3">
        <f t="shared" si="1"/>
        <v>0.15311509100000001</v>
      </c>
      <c r="H21" s="4">
        <f t="shared" si="2"/>
        <v>0.40757264099999996</v>
      </c>
      <c r="I21" s="5">
        <f t="shared" si="3"/>
        <v>10.711414214000001</v>
      </c>
      <c r="J21" s="6">
        <f t="shared" si="4"/>
        <v>4.7801480999999999</v>
      </c>
      <c r="K21" s="7">
        <f t="shared" si="5"/>
        <v>5.2957683640000006</v>
      </c>
      <c r="L21" s="8">
        <f t="shared" si="6"/>
        <v>0.63549774999999997</v>
      </c>
      <c r="M21" s="3">
        <v>3.0807387000000002E-2</v>
      </c>
      <c r="N21" s="3">
        <v>7.2940505000000003E-2</v>
      </c>
      <c r="O21" s="3">
        <v>4.9367199E-2</v>
      </c>
      <c r="P21" s="4">
        <v>3.4189816499999998E-2</v>
      </c>
      <c r="Q21" s="4">
        <v>2.49682419E-2</v>
      </c>
      <c r="R21" s="4">
        <v>2.45259252E-2</v>
      </c>
      <c r="S21" s="4">
        <v>1.4221210499999999E-2</v>
      </c>
      <c r="T21" s="4">
        <v>0.30153326489999999</v>
      </c>
      <c r="U21" s="4">
        <v>8.1341819999999985E-3</v>
      </c>
      <c r="V21" s="6">
        <v>2.8608788000000001</v>
      </c>
      <c r="W21" s="6">
        <v>0.92853929999999996</v>
      </c>
      <c r="X21" s="6">
        <v>0.74076989999999998</v>
      </c>
      <c r="Y21" s="6">
        <v>0.24996009999999999</v>
      </c>
      <c r="Z21" s="7">
        <v>0.59285073200000016</v>
      </c>
      <c r="AA21" s="7">
        <v>0.94408185600000016</v>
      </c>
      <c r="AB21" s="7">
        <v>1.2392655810000002</v>
      </c>
      <c r="AC21" s="7">
        <v>0.388524959</v>
      </c>
      <c r="AD21" s="7">
        <v>0.39953915000000007</v>
      </c>
      <c r="AE21" s="7">
        <v>1.1322833270000001</v>
      </c>
      <c r="AF21" s="7">
        <v>0.5992227590000001</v>
      </c>
      <c r="AG21" s="8">
        <v>8.4544537999999989E-2</v>
      </c>
      <c r="AH21" s="8">
        <v>0.132741267</v>
      </c>
      <c r="AI21" s="8">
        <v>0.26817988199999998</v>
      </c>
      <c r="AJ21" s="8">
        <v>0.15003206299999997</v>
      </c>
    </row>
    <row r="22" spans="1:36" x14ac:dyDescent="0.25">
      <c r="A22" s="1" t="s">
        <v>42</v>
      </c>
      <c r="B22" s="13" t="s">
        <v>41</v>
      </c>
      <c r="C22" s="16">
        <v>3</v>
      </c>
      <c r="D22" s="20">
        <v>0</v>
      </c>
      <c r="E22" s="21">
        <v>9.3000000000000007</v>
      </c>
      <c r="F22" s="2">
        <f t="shared" si="0"/>
        <v>17.477877083599999</v>
      </c>
      <c r="G22" s="3">
        <f t="shared" si="1"/>
        <v>0.162361125</v>
      </c>
      <c r="H22" s="4">
        <f t="shared" si="2"/>
        <v>0.42584296859999998</v>
      </c>
      <c r="I22" s="5">
        <f t="shared" si="3"/>
        <v>16.889672989999998</v>
      </c>
      <c r="J22" s="6">
        <f t="shared" si="4"/>
        <v>8.2369924000000001</v>
      </c>
      <c r="K22" s="7">
        <f t="shared" si="5"/>
        <v>7.793704323</v>
      </c>
      <c r="L22" s="8">
        <f t="shared" si="6"/>
        <v>0.85897626699999985</v>
      </c>
      <c r="M22" s="3">
        <v>2.8622497E-2</v>
      </c>
      <c r="N22" s="3">
        <v>6.7634791999999999E-2</v>
      </c>
      <c r="O22" s="3">
        <v>6.6103835999999999E-2</v>
      </c>
      <c r="P22" s="4">
        <v>5.0266250999999998E-2</v>
      </c>
      <c r="Q22" s="4">
        <v>4.3174838699999996E-2</v>
      </c>
      <c r="R22" s="4">
        <v>3.9871326599999993E-2</v>
      </c>
      <c r="S22" s="4">
        <v>2.2703246999999996E-2</v>
      </c>
      <c r="T22" s="4">
        <v>0.25770994829999999</v>
      </c>
      <c r="U22" s="4">
        <v>1.2117356999999999E-2</v>
      </c>
      <c r="V22" s="6">
        <v>4.3945550999999998</v>
      </c>
      <c r="W22" s="6">
        <v>2.0718489999999998</v>
      </c>
      <c r="X22" s="6">
        <v>1.4842158499999998</v>
      </c>
      <c r="Y22" s="6">
        <v>0.28637245</v>
      </c>
      <c r="Z22" s="7">
        <v>0.795107644</v>
      </c>
      <c r="AA22" s="7">
        <v>1.8928812990000001</v>
      </c>
      <c r="AB22" s="7">
        <v>1.2534345620000003</v>
      </c>
      <c r="AC22" s="7">
        <v>0.96026536100000015</v>
      </c>
      <c r="AD22" s="7">
        <v>0.42257155000000007</v>
      </c>
      <c r="AE22" s="7">
        <v>1.580673062</v>
      </c>
      <c r="AF22" s="7">
        <v>0.88877084500000014</v>
      </c>
      <c r="AG22" s="8">
        <v>0.17469742999999996</v>
      </c>
      <c r="AH22" s="8">
        <v>0.14522037699999998</v>
      </c>
      <c r="AI22" s="8">
        <v>0.23320939199999999</v>
      </c>
      <c r="AJ22" s="8">
        <v>0.30584906799999995</v>
      </c>
    </row>
    <row r="23" spans="1:36" x14ac:dyDescent="0.25">
      <c r="A23" s="1" t="s">
        <v>42</v>
      </c>
      <c r="B23" s="13" t="s">
        <v>41</v>
      </c>
      <c r="C23" s="16">
        <v>4</v>
      </c>
      <c r="D23" s="20">
        <v>0</v>
      </c>
      <c r="E23" s="21">
        <v>7.71</v>
      </c>
      <c r="F23" s="2">
        <f t="shared" si="0"/>
        <v>10.668290372300001</v>
      </c>
      <c r="G23" s="3">
        <f t="shared" si="1"/>
        <v>0.16951154799999998</v>
      </c>
      <c r="H23" s="4">
        <f t="shared" si="2"/>
        <v>0.17428723830000001</v>
      </c>
      <c r="I23" s="5">
        <f t="shared" si="3"/>
        <v>10.324491586000001</v>
      </c>
      <c r="J23" s="6">
        <f t="shared" si="4"/>
        <v>4.4131008999999999</v>
      </c>
      <c r="K23" s="7">
        <f t="shared" si="5"/>
        <v>5.4274115060000003</v>
      </c>
      <c r="L23" s="8">
        <f t="shared" si="6"/>
        <v>0.4839791799999999</v>
      </c>
      <c r="M23" s="3">
        <v>5.9042618999999998E-2</v>
      </c>
      <c r="N23" s="3">
        <v>6.4863857999999996E-2</v>
      </c>
      <c r="O23" s="3">
        <v>4.5605070999999997E-2</v>
      </c>
      <c r="P23" s="4">
        <v>2.7651796199999999E-2</v>
      </c>
      <c r="Q23" s="4">
        <v>2.02590801E-2</v>
      </c>
      <c r="R23" s="4">
        <v>2.7577632599999999E-2</v>
      </c>
      <c r="S23" s="4">
        <v>1.6793405999999999E-3</v>
      </c>
      <c r="T23" s="4">
        <v>9.3135816900000001E-2</v>
      </c>
      <c r="U23" s="4">
        <v>3.9835718999999999E-3</v>
      </c>
      <c r="V23" s="6">
        <v>2.7065278500000001</v>
      </c>
      <c r="W23" s="6">
        <v>0.82035979999999997</v>
      </c>
      <c r="X23" s="6">
        <v>0.67171844999999997</v>
      </c>
      <c r="Y23" s="6">
        <v>0.21449479999999999</v>
      </c>
      <c r="Z23" s="7">
        <v>0.53851373199999997</v>
      </c>
      <c r="AA23" s="7">
        <v>1.1395077150000001</v>
      </c>
      <c r="AB23" s="7">
        <v>1.2187075420000002</v>
      </c>
      <c r="AC23" s="7">
        <v>0.46985933800000002</v>
      </c>
      <c r="AD23" s="7">
        <v>0.37107791600000001</v>
      </c>
      <c r="AE23" s="7">
        <v>1.0989901550000001</v>
      </c>
      <c r="AF23" s="7">
        <v>0.59075510800000008</v>
      </c>
      <c r="AG23" s="8">
        <v>8.1723173999999982E-2</v>
      </c>
      <c r="AH23" s="8">
        <v>0.11624174699999999</v>
      </c>
      <c r="AI23" s="8">
        <v>0.19013068199999997</v>
      </c>
      <c r="AJ23" s="8">
        <v>9.5883576999999984E-2</v>
      </c>
    </row>
    <row r="24" spans="1:36" x14ac:dyDescent="0.25">
      <c r="A24" s="1" t="s">
        <v>42</v>
      </c>
      <c r="B24" s="13" t="s">
        <v>41</v>
      </c>
      <c r="C24" s="16">
        <v>5</v>
      </c>
      <c r="D24" s="20">
        <v>0</v>
      </c>
      <c r="E24" s="21">
        <v>9.73</v>
      </c>
      <c r="F24" s="2">
        <f t="shared" si="0"/>
        <v>7.6363848767000002</v>
      </c>
      <c r="G24" s="3">
        <f t="shared" si="1"/>
        <v>0.10362094500000001</v>
      </c>
      <c r="H24" s="4">
        <f t="shared" si="2"/>
        <v>8.9157971699999991E-2</v>
      </c>
      <c r="I24" s="5">
        <f t="shared" si="3"/>
        <v>7.4436059600000002</v>
      </c>
      <c r="J24" s="6">
        <f t="shared" si="4"/>
        <v>3.1546358999999997</v>
      </c>
      <c r="K24" s="7">
        <f t="shared" si="5"/>
        <v>4.0034909570000003</v>
      </c>
      <c r="L24" s="8">
        <f t="shared" si="6"/>
        <v>0.28547910299999996</v>
      </c>
      <c r="M24" s="3">
        <v>2.9699101000000002E-2</v>
      </c>
      <c r="N24" s="3">
        <v>4.2143338000000002E-2</v>
      </c>
      <c r="O24" s="3">
        <v>3.1778505999999998E-2</v>
      </c>
      <c r="P24" s="4">
        <v>1.2329301599999998E-2</v>
      </c>
      <c r="Q24" s="4">
        <v>1.3311288899999999E-2</v>
      </c>
      <c r="R24" s="4">
        <v>2.6099747099999997E-2</v>
      </c>
      <c r="S24" s="4">
        <v>1.48073184E-2</v>
      </c>
      <c r="T24" s="4">
        <v>1.9381760999999997E-2</v>
      </c>
      <c r="U24" s="4">
        <v>3.2285546999999996E-3</v>
      </c>
      <c r="V24" s="6">
        <v>2.2573043999999998</v>
      </c>
      <c r="W24" s="6">
        <v>0.46240999999999999</v>
      </c>
      <c r="X24" s="6">
        <v>0.33820279999999997</v>
      </c>
      <c r="Y24" s="6">
        <v>9.6718700000000005E-2</v>
      </c>
      <c r="Z24" s="7">
        <v>0.50963321100000003</v>
      </c>
      <c r="AA24" s="7">
        <v>0.88789902000000009</v>
      </c>
      <c r="AB24" s="7">
        <v>0.84271010000000013</v>
      </c>
      <c r="AC24" s="7">
        <v>0.33540608100000002</v>
      </c>
      <c r="AD24" s="7">
        <v>0.25793611700000002</v>
      </c>
      <c r="AE24" s="7">
        <v>0.70326513800000012</v>
      </c>
      <c r="AF24" s="7">
        <v>0.46664129000000004</v>
      </c>
      <c r="AG24" s="8">
        <v>4.8771650999999992E-2</v>
      </c>
      <c r="AH24" s="8">
        <v>9.6899631999999986E-2</v>
      </c>
      <c r="AI24" s="8">
        <v>9.6473663999999987E-2</v>
      </c>
      <c r="AJ24" s="8">
        <v>4.3334155999999992E-2</v>
      </c>
    </row>
    <row r="25" spans="1:36" x14ac:dyDescent="0.25">
      <c r="A25" s="1" t="s">
        <v>42</v>
      </c>
      <c r="B25" s="13" t="s">
        <v>41</v>
      </c>
      <c r="C25" s="16">
        <v>6</v>
      </c>
      <c r="D25" s="20">
        <v>0</v>
      </c>
      <c r="E25" s="21">
        <v>9.89</v>
      </c>
      <c r="F25" s="2">
        <f t="shared" si="0"/>
        <v>13.031858476900002</v>
      </c>
      <c r="G25" s="3">
        <f t="shared" si="1"/>
        <v>0.17467410799999999</v>
      </c>
      <c r="H25" s="4">
        <f t="shared" si="2"/>
        <v>0.18273712589999999</v>
      </c>
      <c r="I25" s="5">
        <f t="shared" si="3"/>
        <v>12.674447243000001</v>
      </c>
      <c r="J25" s="6">
        <f t="shared" si="4"/>
        <v>5.9566715000000006</v>
      </c>
      <c r="K25" s="7">
        <f t="shared" si="5"/>
        <v>6.1474756980000009</v>
      </c>
      <c r="L25" s="8">
        <f t="shared" si="6"/>
        <v>0.57030004499999998</v>
      </c>
      <c r="M25" s="3">
        <v>4.4673372000000003E-2</v>
      </c>
      <c r="N25" s="3">
        <v>8.1832196999999995E-2</v>
      </c>
      <c r="O25" s="3">
        <v>4.8168539000000003E-2</v>
      </c>
      <c r="P25" s="4">
        <v>2.1756413700000001E-2</v>
      </c>
      <c r="Q25" s="4">
        <v>2.06709489E-2</v>
      </c>
      <c r="R25" s="4">
        <v>2.8559052899999996E-2</v>
      </c>
      <c r="S25" s="4">
        <v>1.17535131E-2</v>
      </c>
      <c r="T25" s="4">
        <v>9.5613947099999985E-2</v>
      </c>
      <c r="U25" s="4">
        <v>4.3832502000000001E-3</v>
      </c>
      <c r="V25" s="6">
        <v>3.8123871500000002</v>
      </c>
      <c r="W25" s="6">
        <v>0.91755299999999995</v>
      </c>
      <c r="X25" s="6">
        <v>0.75021114999999994</v>
      </c>
      <c r="Y25" s="6">
        <v>0.4765202</v>
      </c>
      <c r="Z25" s="7">
        <v>0.74344045600000008</v>
      </c>
      <c r="AA25" s="7">
        <v>1.2467997710000003</v>
      </c>
      <c r="AB25" s="7">
        <v>1.0877277980000002</v>
      </c>
      <c r="AC25" s="7">
        <v>0.41956679500000005</v>
      </c>
      <c r="AD25" s="7">
        <v>0.47057139600000003</v>
      </c>
      <c r="AE25" s="7">
        <v>1.4864356730000001</v>
      </c>
      <c r="AF25" s="7">
        <v>0.69293380900000012</v>
      </c>
      <c r="AG25" s="8">
        <v>0.14269927999999998</v>
      </c>
      <c r="AH25" s="8">
        <v>0.13219937099999998</v>
      </c>
      <c r="AI25" s="8">
        <v>0.18622721099999998</v>
      </c>
      <c r="AJ25" s="8">
        <v>0.10917418299999998</v>
      </c>
    </row>
    <row r="26" spans="1:36" x14ac:dyDescent="0.25">
      <c r="A26" s="1" t="s">
        <v>42</v>
      </c>
      <c r="B26" s="13" t="s">
        <v>43</v>
      </c>
      <c r="C26" s="16">
        <v>1</v>
      </c>
      <c r="D26" s="20">
        <v>0</v>
      </c>
      <c r="E26" s="21">
        <v>10.37</v>
      </c>
      <c r="F26" s="2">
        <f t="shared" si="0"/>
        <v>10.232730569800001</v>
      </c>
      <c r="G26" s="3">
        <f t="shared" si="1"/>
        <v>0.153186193</v>
      </c>
      <c r="H26" s="4">
        <f t="shared" si="2"/>
        <v>0.1473244038</v>
      </c>
      <c r="I26" s="5">
        <f t="shared" si="3"/>
        <v>9.9322199730000005</v>
      </c>
      <c r="J26" s="6">
        <f t="shared" si="4"/>
        <v>4.1039849500000001</v>
      </c>
      <c r="K26" s="7">
        <f t="shared" si="5"/>
        <v>5.2253743750000003</v>
      </c>
      <c r="L26" s="8">
        <f t="shared" si="6"/>
        <v>0.60286064799999994</v>
      </c>
      <c r="M26" s="3">
        <v>5.2015274E-2</v>
      </c>
      <c r="N26" s="3">
        <v>6.9125962999999999E-2</v>
      </c>
      <c r="O26" s="3">
        <v>3.2044955999999999E-2</v>
      </c>
      <c r="P26" s="4">
        <v>2.28141522E-2</v>
      </c>
      <c r="Q26" s="4">
        <v>1.6325063999999997E-2</v>
      </c>
      <c r="R26" s="4">
        <v>3.5856456299999999E-2</v>
      </c>
      <c r="S26" s="4">
        <v>1.2942908999999999E-3</v>
      </c>
      <c r="T26" s="4">
        <v>6.8217527699999989E-2</v>
      </c>
      <c r="U26" s="4">
        <v>2.8169126999999998E-3</v>
      </c>
      <c r="V26" s="6">
        <v>2.7376296999999998</v>
      </c>
      <c r="W26" s="6">
        <v>0.72945015000000002</v>
      </c>
      <c r="X26" s="6">
        <v>0.50596324999999998</v>
      </c>
      <c r="Y26" s="6">
        <v>0.13094185</v>
      </c>
      <c r="Z26" s="7">
        <v>0.53169808800000007</v>
      </c>
      <c r="AA26" s="7">
        <v>1.0918955270000001</v>
      </c>
      <c r="AB26" s="7">
        <v>1.19931491</v>
      </c>
      <c r="AC26" s="7">
        <v>0.48162127100000002</v>
      </c>
      <c r="AD26" s="7">
        <v>0.34452739800000004</v>
      </c>
      <c r="AE26" s="7">
        <v>0.9909860410000001</v>
      </c>
      <c r="AF26" s="7">
        <v>0.58533114000000008</v>
      </c>
      <c r="AG26" s="8">
        <v>0.14936176999999998</v>
      </c>
      <c r="AH26" s="8">
        <v>0.135865931</v>
      </c>
      <c r="AI26" s="8">
        <v>0.25152972299999998</v>
      </c>
      <c r="AJ26" s="8">
        <v>6.6103224000000002E-2</v>
      </c>
    </row>
    <row r="27" spans="1:36" x14ac:dyDescent="0.25">
      <c r="A27" s="1" t="s">
        <v>42</v>
      </c>
      <c r="B27" s="13" t="s">
        <v>43</v>
      </c>
      <c r="C27" s="16">
        <v>2</v>
      </c>
      <c r="D27" s="20">
        <v>0</v>
      </c>
      <c r="E27" s="21">
        <v>9.35</v>
      </c>
      <c r="F27" s="2">
        <f t="shared" si="0"/>
        <v>7.4799883060000001</v>
      </c>
      <c r="G27" s="3">
        <f t="shared" si="1"/>
        <v>0.16063065999999998</v>
      </c>
      <c r="H27" s="4">
        <f t="shared" si="2"/>
        <v>7.0561448999999984E-2</v>
      </c>
      <c r="I27" s="5">
        <f t="shared" si="3"/>
        <v>7.2487961969999999</v>
      </c>
      <c r="J27" s="6">
        <f t="shared" si="4"/>
        <v>3.38133705</v>
      </c>
      <c r="K27" s="7">
        <f t="shared" si="5"/>
        <v>3.5081564869999999</v>
      </c>
      <c r="L27" s="8">
        <f t="shared" si="6"/>
        <v>0.35930265999999994</v>
      </c>
      <c r="M27" s="3">
        <v>5.5111203999999997E-2</v>
      </c>
      <c r="N27" s="3">
        <v>7.6459542999999991E-2</v>
      </c>
      <c r="O27" s="3">
        <v>2.9059913E-2</v>
      </c>
      <c r="P27" s="4">
        <v>1.3403823299999999E-2</v>
      </c>
      <c r="Q27" s="4">
        <v>7.1061542999999987E-3</v>
      </c>
      <c r="R27" s="4">
        <v>3.0745915199999998E-2</v>
      </c>
      <c r="S27" s="4">
        <v>1.18272798E-2</v>
      </c>
      <c r="T27" s="4">
        <v>4.5115055999999992E-3</v>
      </c>
      <c r="U27" s="4">
        <v>2.9667707999999999E-3</v>
      </c>
      <c r="V27" s="6">
        <v>2.6225621499999998</v>
      </c>
      <c r="W27" s="6">
        <v>0.32371495</v>
      </c>
      <c r="X27" s="6">
        <v>0.3223896</v>
      </c>
      <c r="Y27" s="6">
        <v>0.11267035</v>
      </c>
      <c r="Z27" s="7">
        <v>0.29382124500000001</v>
      </c>
      <c r="AA27" s="7">
        <v>0.80368315800000001</v>
      </c>
      <c r="AB27" s="7">
        <v>0.82242699000000008</v>
      </c>
      <c r="AC27" s="7">
        <v>0.21136525300000003</v>
      </c>
      <c r="AD27" s="7">
        <v>0.24525045500000001</v>
      </c>
      <c r="AE27" s="7">
        <v>0.70203322900000009</v>
      </c>
      <c r="AF27" s="7">
        <v>0.42957615700000001</v>
      </c>
      <c r="AG27" s="8">
        <v>3.0984790999999994E-2</v>
      </c>
      <c r="AH27" s="8">
        <v>8.400129399999999E-2</v>
      </c>
      <c r="AI27" s="8">
        <v>0.20387825999999998</v>
      </c>
      <c r="AJ27" s="8">
        <v>4.0438314999999996E-2</v>
      </c>
    </row>
    <row r="28" spans="1:36" x14ac:dyDescent="0.25">
      <c r="A28" s="1" t="s">
        <v>42</v>
      </c>
      <c r="B28" s="13" t="s">
        <v>43</v>
      </c>
      <c r="C28" s="16">
        <v>3</v>
      </c>
      <c r="D28" s="20">
        <v>0</v>
      </c>
      <c r="E28" s="21">
        <v>10.07</v>
      </c>
      <c r="F28" s="2">
        <f t="shared" si="0"/>
        <v>5.8395912299999999</v>
      </c>
      <c r="G28" s="3">
        <f t="shared" si="1"/>
        <v>0.16635298400000001</v>
      </c>
      <c r="H28" s="4">
        <f t="shared" si="2"/>
        <v>6.3996722999999991E-2</v>
      </c>
      <c r="I28" s="5">
        <f t="shared" si="3"/>
        <v>5.6092415229999997</v>
      </c>
      <c r="J28" s="6">
        <f t="shared" si="4"/>
        <v>2.5724588499999999</v>
      </c>
      <c r="K28" s="7">
        <f t="shared" si="5"/>
        <v>2.7638231200000001</v>
      </c>
      <c r="L28" s="8">
        <f t="shared" si="6"/>
        <v>0.27295955299999997</v>
      </c>
      <c r="M28" s="3">
        <v>7.1850615000000007E-2</v>
      </c>
      <c r="N28" s="3">
        <v>6.7819700999999996E-2</v>
      </c>
      <c r="O28" s="3">
        <v>2.6682668E-2</v>
      </c>
      <c r="P28" s="4">
        <v>1.80072963E-2</v>
      </c>
      <c r="Q28" s="4">
        <v>3.7575656999999998E-3</v>
      </c>
      <c r="R28" s="4">
        <v>2.6235940499999999E-2</v>
      </c>
      <c r="S28" s="4">
        <v>1.2054533399999999E-2</v>
      </c>
      <c r="T28" s="4">
        <v>2.3121692999999999E-3</v>
      </c>
      <c r="U28" s="4">
        <v>1.6292177999999999E-3</v>
      </c>
      <c r="V28" s="6">
        <v>1.9701980999999997</v>
      </c>
      <c r="W28" s="6">
        <v>0.26688479999999998</v>
      </c>
      <c r="X28" s="6">
        <v>0.23936640000000001</v>
      </c>
      <c r="Y28" s="6">
        <v>9.6009549999999985E-2</v>
      </c>
      <c r="Z28" s="7">
        <v>0.232961372</v>
      </c>
      <c r="AA28" s="7">
        <v>0.63734300300000002</v>
      </c>
      <c r="AB28" s="7">
        <v>0.71882092900000005</v>
      </c>
      <c r="AC28" s="7">
        <v>0.23214875000000004</v>
      </c>
      <c r="AD28" s="7">
        <v>0.20520976300000002</v>
      </c>
      <c r="AE28" s="7">
        <v>0.40637344700000005</v>
      </c>
      <c r="AF28" s="7">
        <v>0.33096585600000006</v>
      </c>
      <c r="AG28" s="8">
        <v>2.5392275999999995E-2</v>
      </c>
      <c r="AH28" s="8">
        <v>8.7623706999999981E-2</v>
      </c>
      <c r="AI28" s="8">
        <v>0.12275191299999999</v>
      </c>
      <c r="AJ28" s="8">
        <v>3.7191656999999989E-2</v>
      </c>
    </row>
    <row r="29" spans="1:36" x14ac:dyDescent="0.25">
      <c r="A29" s="1" t="s">
        <v>42</v>
      </c>
      <c r="B29" s="13" t="s">
        <v>43</v>
      </c>
      <c r="C29" s="16">
        <v>4</v>
      </c>
      <c r="D29" s="20">
        <v>0</v>
      </c>
      <c r="E29" s="21">
        <v>27.04</v>
      </c>
      <c r="F29" s="2">
        <f t="shared" si="0"/>
        <v>8.3161874117999997</v>
      </c>
      <c r="G29" s="3">
        <f t="shared" si="1"/>
        <v>0.154386678</v>
      </c>
      <c r="H29" s="4">
        <f t="shared" si="2"/>
        <v>6.4352458799999998E-2</v>
      </c>
      <c r="I29" s="5">
        <f t="shared" si="3"/>
        <v>8.0974482749999996</v>
      </c>
      <c r="J29" s="6">
        <f t="shared" si="4"/>
        <v>3.8686680500000001</v>
      </c>
      <c r="K29" s="7">
        <f t="shared" si="5"/>
        <v>3.818530242</v>
      </c>
      <c r="L29" s="8">
        <f t="shared" si="6"/>
        <v>0.41024998299999993</v>
      </c>
      <c r="M29" s="3">
        <v>5.0660467000000001E-2</v>
      </c>
      <c r="N29" s="3">
        <v>7.3981485E-2</v>
      </c>
      <c r="O29" s="3">
        <v>2.9744725999999999E-2</v>
      </c>
      <c r="P29" s="4">
        <v>1.3139204399999998E-2</v>
      </c>
      <c r="Q29" s="4">
        <v>9.9236340000000006E-3</v>
      </c>
      <c r="R29" s="4">
        <v>3.0173812199999997E-2</v>
      </c>
      <c r="S29" s="4">
        <v>3.1539374999999996E-3</v>
      </c>
      <c r="T29" s="4">
        <v>5.9482268999999999E-3</v>
      </c>
      <c r="U29" s="4">
        <v>2.0136437999999997E-3</v>
      </c>
      <c r="V29" s="6">
        <v>2.6236846999999996</v>
      </c>
      <c r="W29" s="6">
        <v>0.49773359999999994</v>
      </c>
      <c r="X29" s="6">
        <v>0.52139489999999999</v>
      </c>
      <c r="Y29" s="6">
        <v>0.22585485</v>
      </c>
      <c r="Z29" s="7">
        <v>0.41112266300000005</v>
      </c>
      <c r="AA29" s="7">
        <v>0.8926863530000001</v>
      </c>
      <c r="AB29" s="7">
        <v>0.49337266100000005</v>
      </c>
      <c r="AC29" s="7">
        <v>0.20281163600000002</v>
      </c>
      <c r="AD29" s="7">
        <v>0.49640985600000004</v>
      </c>
      <c r="AE29" s="7">
        <v>0.79183525900000007</v>
      </c>
      <c r="AF29" s="7">
        <v>0.53029181400000003</v>
      </c>
      <c r="AG29" s="8">
        <v>5.6770008999999996E-2</v>
      </c>
      <c r="AH29" s="8">
        <v>8.7236493999999998E-2</v>
      </c>
      <c r="AI29" s="8">
        <v>0.21086696599999996</v>
      </c>
      <c r="AJ29" s="8">
        <v>5.5376513999999995E-2</v>
      </c>
    </row>
    <row r="30" spans="1:36" x14ac:dyDescent="0.25">
      <c r="A30" s="1" t="s">
        <v>42</v>
      </c>
      <c r="B30" s="13" t="s">
        <v>43</v>
      </c>
      <c r="C30" s="16">
        <v>5</v>
      </c>
      <c r="D30" s="20">
        <v>0</v>
      </c>
      <c r="E30" s="21">
        <v>9.7100000000000009</v>
      </c>
      <c r="F30" s="2">
        <f t="shared" si="0"/>
        <v>11.550178629500001</v>
      </c>
      <c r="G30" s="3">
        <f t="shared" si="1"/>
        <v>0.125943323</v>
      </c>
      <c r="H30" s="4">
        <f t="shared" si="2"/>
        <v>0.22788495449999996</v>
      </c>
      <c r="I30" s="5">
        <f t="shared" si="3"/>
        <v>11.196350352000001</v>
      </c>
      <c r="J30" s="6">
        <f t="shared" si="4"/>
        <v>4.8780433000000007</v>
      </c>
      <c r="K30" s="7">
        <f t="shared" si="5"/>
        <v>5.8527469440000006</v>
      </c>
      <c r="L30" s="8">
        <f t="shared" si="6"/>
        <v>0.46556010799999997</v>
      </c>
      <c r="M30" s="3">
        <v>2.7713354999999999E-2</v>
      </c>
      <c r="N30" s="3">
        <v>5.1109270999999998E-2</v>
      </c>
      <c r="O30" s="3">
        <v>4.7120697000000003E-2</v>
      </c>
      <c r="P30" s="4">
        <v>2.4569357399999998E-2</v>
      </c>
      <c r="Q30" s="4">
        <v>2.0200849199999996E-2</v>
      </c>
      <c r="R30" s="4">
        <v>3.6485315999999997E-2</v>
      </c>
      <c r="S30" s="4">
        <v>1.5809320799999999E-2</v>
      </c>
      <c r="T30" s="4">
        <v>0.12595366349999998</v>
      </c>
      <c r="U30" s="4">
        <v>4.8664475999999996E-3</v>
      </c>
      <c r="V30" s="6">
        <v>3.09141625</v>
      </c>
      <c r="W30" s="6">
        <v>0.89958309999999997</v>
      </c>
      <c r="X30" s="6">
        <v>0.72685794999999997</v>
      </c>
      <c r="Y30" s="6">
        <v>0.16018599999999997</v>
      </c>
      <c r="Z30" s="7">
        <v>0.65825950400000011</v>
      </c>
      <c r="AA30" s="7">
        <v>1.2246797460000001</v>
      </c>
      <c r="AB30" s="7">
        <v>1.3039428310000001</v>
      </c>
      <c r="AC30" s="7">
        <v>0.59172911900000014</v>
      </c>
      <c r="AD30" s="7">
        <v>0.34048942900000001</v>
      </c>
      <c r="AE30" s="7">
        <v>1.0624740690000001</v>
      </c>
      <c r="AF30" s="7">
        <v>0.67117224600000014</v>
      </c>
      <c r="AG30" s="8">
        <v>7.9316656999999999E-2</v>
      </c>
      <c r="AH30" s="8">
        <v>9.9899605999999988E-2</v>
      </c>
      <c r="AI30" s="8">
        <v>0.15013653299999999</v>
      </c>
      <c r="AJ30" s="8">
        <v>0.13620731199999997</v>
      </c>
    </row>
    <row r="31" spans="1:36" x14ac:dyDescent="0.25">
      <c r="A31" s="1" t="s">
        <v>42</v>
      </c>
      <c r="B31" s="13" t="s">
        <v>43</v>
      </c>
      <c r="C31" s="16">
        <v>6</v>
      </c>
      <c r="D31" s="20">
        <v>0</v>
      </c>
      <c r="E31" s="21">
        <v>9.24</v>
      </c>
      <c r="F31" s="2">
        <f t="shared" si="0"/>
        <v>13.468428788400001</v>
      </c>
      <c r="G31" s="3">
        <f t="shared" si="1"/>
        <v>0.14692345000000001</v>
      </c>
      <c r="H31" s="4">
        <f t="shared" si="2"/>
        <v>0.26941866840000001</v>
      </c>
      <c r="I31" s="5">
        <f t="shared" si="3"/>
        <v>13.052086670000001</v>
      </c>
      <c r="J31" s="6">
        <f t="shared" si="4"/>
        <v>6.3299034499999998</v>
      </c>
      <c r="K31" s="7">
        <f t="shared" si="5"/>
        <v>6.1613356880000012</v>
      </c>
      <c r="L31" s="8">
        <f t="shared" si="6"/>
        <v>0.56084753199999993</v>
      </c>
      <c r="M31" s="3">
        <v>2.5663588000000001E-2</v>
      </c>
      <c r="N31" s="3">
        <v>6.5311932000000003E-2</v>
      </c>
      <c r="O31" s="3">
        <v>5.594793E-2</v>
      </c>
      <c r="P31" s="4">
        <v>2.5682435099999998E-2</v>
      </c>
      <c r="Q31" s="4">
        <v>2.7372208499999998E-2</v>
      </c>
      <c r="R31" s="4">
        <v>3.3254776799999997E-2</v>
      </c>
      <c r="S31" s="4">
        <v>1.9915874999999997E-3</v>
      </c>
      <c r="T31" s="4">
        <v>0.17368655849999998</v>
      </c>
      <c r="U31" s="4">
        <v>7.4311019999999993E-3</v>
      </c>
      <c r="V31" s="6">
        <v>3.8473487</v>
      </c>
      <c r="W31" s="6">
        <v>1.4019641999999999</v>
      </c>
      <c r="X31" s="6">
        <v>0.86623289999999997</v>
      </c>
      <c r="Y31" s="6">
        <v>0.21435764999999998</v>
      </c>
      <c r="Z31" s="7">
        <v>0.63289547899999998</v>
      </c>
      <c r="AA31" s="7">
        <v>1.3298364390000001</v>
      </c>
      <c r="AB31" s="7">
        <v>1.1818548910000002</v>
      </c>
      <c r="AC31" s="7">
        <v>0.53984944900000009</v>
      </c>
      <c r="AD31" s="7">
        <v>0.40248956800000002</v>
      </c>
      <c r="AE31" s="7">
        <v>1.3426007680000003</v>
      </c>
      <c r="AF31" s="7">
        <v>0.73180909400000005</v>
      </c>
      <c r="AG31" s="8">
        <v>9.9156520999999984E-2</v>
      </c>
      <c r="AH31" s="8">
        <v>0.11877362799999999</v>
      </c>
      <c r="AI31" s="8">
        <v>0.20637307099999999</v>
      </c>
      <c r="AJ31" s="8">
        <v>0.136544312</v>
      </c>
    </row>
    <row r="32" spans="1:36" x14ac:dyDescent="0.25">
      <c r="A32" s="1" t="s">
        <v>42</v>
      </c>
      <c r="B32" s="13" t="s">
        <v>44</v>
      </c>
      <c r="C32" s="16">
        <v>1</v>
      </c>
      <c r="D32" s="20">
        <v>0</v>
      </c>
      <c r="E32" s="21">
        <v>11.96</v>
      </c>
      <c r="F32" s="2">
        <f t="shared" si="0"/>
        <v>17.846773330800001</v>
      </c>
      <c r="G32" s="3">
        <f t="shared" si="1"/>
        <v>0.147785361</v>
      </c>
      <c r="H32" s="4">
        <f t="shared" si="2"/>
        <v>0.48681508679999996</v>
      </c>
      <c r="I32" s="5">
        <f t="shared" si="3"/>
        <v>17.212172883000001</v>
      </c>
      <c r="J32" s="6">
        <f t="shared" si="4"/>
        <v>8.6873877999999998</v>
      </c>
      <c r="K32" s="7">
        <f t="shared" si="5"/>
        <v>7.6782333320000005</v>
      </c>
      <c r="L32" s="8">
        <f t="shared" si="6"/>
        <v>0.84655175099999991</v>
      </c>
      <c r="M32" s="3">
        <v>1.9748544E-2</v>
      </c>
      <c r="N32" s="3">
        <v>6.3729146E-2</v>
      </c>
      <c r="O32" s="3">
        <v>6.4307670999999997E-2</v>
      </c>
      <c r="P32" s="4">
        <v>5.1140848499999995E-2</v>
      </c>
      <c r="Q32" s="4">
        <v>4.9646746799999995E-2</v>
      </c>
      <c r="R32" s="4">
        <v>3.4727105699999997E-2</v>
      </c>
      <c r="S32" s="4">
        <v>2.5564782599999999E-2</v>
      </c>
      <c r="T32" s="4">
        <v>0.305968509</v>
      </c>
      <c r="U32" s="4">
        <v>1.9767094199999998E-2</v>
      </c>
      <c r="V32" s="6">
        <v>4.2567966999999998</v>
      </c>
      <c r="W32" s="6">
        <v>2.4360290500000001</v>
      </c>
      <c r="X32" s="6">
        <v>1.6968406</v>
      </c>
      <c r="Y32" s="6">
        <v>0.29772145</v>
      </c>
      <c r="Z32" s="7">
        <v>0.81196184599999999</v>
      </c>
      <c r="AA32" s="7">
        <v>1.6613489090000002</v>
      </c>
      <c r="AB32" s="7">
        <v>1.3974081480000002</v>
      </c>
      <c r="AC32" s="7">
        <v>0.92694056000000014</v>
      </c>
      <c r="AD32" s="7">
        <v>0.38455754700000006</v>
      </c>
      <c r="AE32" s="7">
        <v>1.4229213970000001</v>
      </c>
      <c r="AF32" s="7">
        <v>1.0730949250000001</v>
      </c>
      <c r="AG32" s="8">
        <v>0.18348369399999997</v>
      </c>
      <c r="AH32" s="8">
        <v>0.13966088799999998</v>
      </c>
      <c r="AI32" s="8">
        <v>0.21462047199999998</v>
      </c>
      <c r="AJ32" s="8">
        <v>0.30878669699999994</v>
      </c>
    </row>
    <row r="33" spans="1:36" x14ac:dyDescent="0.25">
      <c r="A33" s="1" t="s">
        <v>42</v>
      </c>
      <c r="B33" s="13" t="s">
        <v>44</v>
      </c>
      <c r="C33" s="16">
        <v>2</v>
      </c>
      <c r="D33" s="20">
        <v>0</v>
      </c>
      <c r="E33" s="21">
        <v>9.48</v>
      </c>
      <c r="F33" s="2">
        <f t="shared" si="0"/>
        <v>9.6583589960000005</v>
      </c>
      <c r="G33" s="3">
        <f t="shared" si="1"/>
        <v>0.158149974</v>
      </c>
      <c r="H33" s="4">
        <f t="shared" si="2"/>
        <v>0.22072119299999998</v>
      </c>
      <c r="I33" s="5">
        <f t="shared" si="3"/>
        <v>9.2794878290000007</v>
      </c>
      <c r="J33" s="6">
        <f t="shared" si="4"/>
        <v>4.5057752999999998</v>
      </c>
      <c r="K33" s="7">
        <f t="shared" si="5"/>
        <v>4.2016823260000002</v>
      </c>
      <c r="L33" s="8">
        <f t="shared" si="6"/>
        <v>0.57203020299999996</v>
      </c>
      <c r="M33" s="3">
        <v>5.2522259000000002E-2</v>
      </c>
      <c r="N33" s="3">
        <v>6.9334378000000002E-2</v>
      </c>
      <c r="O33" s="3">
        <v>3.6293337000000002E-2</v>
      </c>
      <c r="P33" s="4">
        <v>3.4373070899999997E-2</v>
      </c>
      <c r="Q33" s="4">
        <v>2.1027194999999999E-2</v>
      </c>
      <c r="R33" s="4">
        <v>2.4848945099999999E-2</v>
      </c>
      <c r="S33" s="4">
        <v>1.8493782300000001E-2</v>
      </c>
      <c r="T33" s="4">
        <v>0.1171061955</v>
      </c>
      <c r="U33" s="4">
        <v>4.8720041999999993E-3</v>
      </c>
      <c r="V33" s="6">
        <v>2.9279243499999996</v>
      </c>
      <c r="W33" s="6">
        <v>0.63950899999999999</v>
      </c>
      <c r="X33" s="6">
        <v>0.66804724999999998</v>
      </c>
      <c r="Y33" s="6">
        <v>0.2702947</v>
      </c>
      <c r="Z33" s="7">
        <v>0.46264062700000003</v>
      </c>
      <c r="AA33" s="7">
        <v>0.84036387700000015</v>
      </c>
      <c r="AB33" s="7">
        <v>0.92933138800000004</v>
      </c>
      <c r="AC33" s="7">
        <v>0.24029037900000003</v>
      </c>
      <c r="AD33" s="7">
        <v>0.47322904300000007</v>
      </c>
      <c r="AE33" s="7">
        <v>0.7631063950000001</v>
      </c>
      <c r="AF33" s="7">
        <v>0.49272061700000008</v>
      </c>
      <c r="AG33" s="8">
        <v>9.0887551999999983E-2</v>
      </c>
      <c r="AH33" s="8">
        <v>0.11037491399999999</v>
      </c>
      <c r="AI33" s="8">
        <v>0.25290940099999998</v>
      </c>
      <c r="AJ33" s="8">
        <v>0.11785833599999998</v>
      </c>
    </row>
    <row r="34" spans="1:36" x14ac:dyDescent="0.25">
      <c r="A34" s="1" t="s">
        <v>42</v>
      </c>
      <c r="B34" s="13" t="s">
        <v>44</v>
      </c>
      <c r="C34" s="16">
        <v>3</v>
      </c>
      <c r="D34" s="20">
        <v>0</v>
      </c>
      <c r="E34" s="21">
        <v>10.64</v>
      </c>
      <c r="F34" s="2">
        <f t="shared" si="0"/>
        <v>15.368949125000002</v>
      </c>
      <c r="G34" s="3">
        <f t="shared" si="1"/>
        <v>0.18666654799999999</v>
      </c>
      <c r="H34" s="4">
        <f t="shared" si="2"/>
        <v>0.33485432399999998</v>
      </c>
      <c r="I34" s="5">
        <f t="shared" si="3"/>
        <v>14.847428253000002</v>
      </c>
      <c r="J34" s="6">
        <f t="shared" si="4"/>
        <v>7.1055068500000003</v>
      </c>
      <c r="K34" s="7">
        <f t="shared" si="5"/>
        <v>6.9640788970000012</v>
      </c>
      <c r="L34" s="8">
        <f t="shared" si="6"/>
        <v>0.77784250599999993</v>
      </c>
      <c r="M34" s="3">
        <v>4.1905576999999999E-2</v>
      </c>
      <c r="N34" s="3">
        <v>7.8629832999999996E-2</v>
      </c>
      <c r="O34" s="3">
        <v>6.6131137999999992E-2</v>
      </c>
      <c r="P34" s="4">
        <v>4.3285913999999995E-2</v>
      </c>
      <c r="Q34" s="4">
        <v>3.5216710199999994E-2</v>
      </c>
      <c r="R34" s="4">
        <v>4.9300423199999999E-2</v>
      </c>
      <c r="S34" s="4">
        <v>2.50097463E-2</v>
      </c>
      <c r="T34" s="4">
        <v>0.17610957629999999</v>
      </c>
      <c r="U34" s="4">
        <v>5.9319539999999997E-3</v>
      </c>
      <c r="V34" s="6">
        <v>4.33434235</v>
      </c>
      <c r="W34" s="6">
        <v>1.3144832999999998</v>
      </c>
      <c r="X34" s="6">
        <v>1.23310005</v>
      </c>
      <c r="Y34" s="6">
        <v>0.22358114999999998</v>
      </c>
      <c r="Z34" s="7">
        <v>0.79518955499999999</v>
      </c>
      <c r="AA34" s="7">
        <v>1.4734312880000002</v>
      </c>
      <c r="AB34" s="7">
        <v>1.3419479130000003</v>
      </c>
      <c r="AC34" s="7">
        <v>0.65478031400000014</v>
      </c>
      <c r="AD34" s="7">
        <v>0.45387858300000006</v>
      </c>
      <c r="AE34" s="7">
        <v>1.3947829410000001</v>
      </c>
      <c r="AF34" s="7">
        <v>0.85006830300000014</v>
      </c>
      <c r="AG34" s="8">
        <v>0.12526289999999998</v>
      </c>
      <c r="AH34" s="8">
        <v>0.15304180999999997</v>
      </c>
      <c r="AI34" s="8">
        <v>0.29386467399999999</v>
      </c>
      <c r="AJ34" s="8">
        <v>0.20567312199999999</v>
      </c>
    </row>
    <row r="35" spans="1:36" x14ac:dyDescent="0.25">
      <c r="A35" s="1" t="s">
        <v>42</v>
      </c>
      <c r="B35" s="13" t="s">
        <v>44</v>
      </c>
      <c r="C35" s="16">
        <v>4</v>
      </c>
      <c r="D35" s="20">
        <v>0</v>
      </c>
      <c r="E35" s="21">
        <v>10.23</v>
      </c>
      <c r="F35" s="2">
        <f t="shared" si="0"/>
        <v>7.5316117345000002</v>
      </c>
      <c r="G35" s="3">
        <f t="shared" si="1"/>
        <v>0.15123125300000001</v>
      </c>
      <c r="H35" s="4">
        <f t="shared" si="2"/>
        <v>5.8119484499999992E-2</v>
      </c>
      <c r="I35" s="5">
        <f t="shared" si="3"/>
        <v>7.3222609969999999</v>
      </c>
      <c r="J35" s="6">
        <f t="shared" si="4"/>
        <v>3.40517125</v>
      </c>
      <c r="K35" s="7">
        <f t="shared" si="5"/>
        <v>3.415407283</v>
      </c>
      <c r="L35" s="8">
        <f t="shared" si="6"/>
        <v>0.50168246399999994</v>
      </c>
      <c r="M35" s="3">
        <v>4.2784350999999998E-2</v>
      </c>
      <c r="N35" s="3">
        <v>7.693535700000001E-2</v>
      </c>
      <c r="O35" s="3">
        <v>3.1511545000000002E-2</v>
      </c>
      <c r="P35" s="4">
        <v>1.9775996099999998E-2</v>
      </c>
      <c r="Q35" s="4">
        <v>3.6532376999999995E-3</v>
      </c>
      <c r="R35" s="4">
        <v>1.8985824899999997E-2</v>
      </c>
      <c r="S35" s="4">
        <v>1.0879936199999999E-2</v>
      </c>
      <c r="T35" s="4">
        <v>3.3560163E-3</v>
      </c>
      <c r="U35" s="4">
        <v>1.4684733E-3</v>
      </c>
      <c r="V35" s="6">
        <v>2.3009870000000001</v>
      </c>
      <c r="W35" s="6">
        <v>0.34619714999999995</v>
      </c>
      <c r="X35" s="6">
        <v>0.35249109999999995</v>
      </c>
      <c r="Y35" s="6">
        <v>0.40549599999999997</v>
      </c>
      <c r="Z35" s="7">
        <v>0.28986032100000003</v>
      </c>
      <c r="AA35" s="7">
        <v>0.78021119600000011</v>
      </c>
      <c r="AB35" s="7">
        <v>0.7398988190000001</v>
      </c>
      <c r="AC35" s="7">
        <v>0.21146014000000002</v>
      </c>
      <c r="AD35" s="7">
        <v>0.35637367500000006</v>
      </c>
      <c r="AE35" s="7">
        <v>0.65198966300000005</v>
      </c>
      <c r="AF35" s="7">
        <v>0.38561346900000004</v>
      </c>
      <c r="AG35" s="8">
        <v>6.3884078999999996E-2</v>
      </c>
      <c r="AH35" s="8">
        <v>0.12931667299999999</v>
      </c>
      <c r="AI35" s="8">
        <v>0.18680213299999998</v>
      </c>
      <c r="AJ35" s="8">
        <v>0.12167957899999998</v>
      </c>
    </row>
    <row r="36" spans="1:36" x14ac:dyDescent="0.25">
      <c r="A36" s="1" t="s">
        <v>42</v>
      </c>
      <c r="B36" s="13" t="s">
        <v>44</v>
      </c>
      <c r="C36" s="16">
        <v>5</v>
      </c>
      <c r="D36" s="20">
        <v>0</v>
      </c>
      <c r="E36" s="21">
        <v>19.489999999999998</v>
      </c>
      <c r="F36" s="2">
        <f t="shared" si="0"/>
        <v>8.1304353294999991</v>
      </c>
      <c r="G36" s="3">
        <f t="shared" si="1"/>
        <v>0.17243775299999997</v>
      </c>
      <c r="H36" s="4">
        <f t="shared" si="2"/>
        <v>6.6739018499999983E-2</v>
      </c>
      <c r="I36" s="5">
        <f t="shared" si="3"/>
        <v>7.8912585579999996</v>
      </c>
      <c r="J36" s="6">
        <f t="shared" si="4"/>
        <v>3.5407359</v>
      </c>
      <c r="K36" s="7">
        <f t="shared" si="5"/>
        <v>3.9589492150000005</v>
      </c>
      <c r="L36" s="8">
        <f t="shared" si="6"/>
        <v>0.39157344299999991</v>
      </c>
      <c r="M36" s="3">
        <v>5.6637122999999998E-2</v>
      </c>
      <c r="N36" s="3">
        <v>8.4421726000000002E-2</v>
      </c>
      <c r="O36" s="3">
        <v>3.1378903999999999E-2</v>
      </c>
      <c r="P36" s="4">
        <v>2.1060307799999997E-2</v>
      </c>
      <c r="Q36" s="4">
        <v>4.7463002999999998E-3</v>
      </c>
      <c r="R36" s="4">
        <v>2.33340912E-2</v>
      </c>
      <c r="S36" s="4">
        <v>7.8060590999999993E-3</v>
      </c>
      <c r="T36" s="4">
        <v>7.4884823999999996E-3</v>
      </c>
      <c r="U36" s="4">
        <v>2.3037776999999997E-3</v>
      </c>
      <c r="V36" s="6">
        <v>2.5342889</v>
      </c>
      <c r="W36" s="6">
        <v>0.35814220000000002</v>
      </c>
      <c r="X36" s="6">
        <v>0.36338704999999999</v>
      </c>
      <c r="Y36" s="6">
        <v>0.28491775000000003</v>
      </c>
      <c r="Z36" s="7">
        <v>0.35936626500000007</v>
      </c>
      <c r="AA36" s="7">
        <v>0.78143418400000009</v>
      </c>
      <c r="AB36" s="7">
        <v>0.94339980500000009</v>
      </c>
      <c r="AC36" s="7">
        <v>0.27851605300000004</v>
      </c>
      <c r="AD36" s="7">
        <v>0.42321791700000005</v>
      </c>
      <c r="AE36" s="7">
        <v>0.71606758400000015</v>
      </c>
      <c r="AF36" s="7">
        <v>0.45694740700000003</v>
      </c>
      <c r="AG36" s="8">
        <v>4.6792786999999988E-2</v>
      </c>
      <c r="AH36" s="8">
        <v>9.7436809999999985E-2</v>
      </c>
      <c r="AI36" s="8">
        <v>0.18972459699999997</v>
      </c>
      <c r="AJ36" s="8">
        <v>5.761924899999999E-2</v>
      </c>
    </row>
    <row r="37" spans="1:36" x14ac:dyDescent="0.25">
      <c r="A37" s="1" t="s">
        <v>42</v>
      </c>
      <c r="B37" s="13" t="s">
        <v>44</v>
      </c>
      <c r="C37" s="16">
        <v>6</v>
      </c>
      <c r="D37" s="20">
        <v>0</v>
      </c>
      <c r="E37" s="21">
        <v>10.23</v>
      </c>
      <c r="F37" s="2">
        <f t="shared" si="0"/>
        <v>7.8867928598999999</v>
      </c>
      <c r="G37" s="3">
        <f t="shared" si="1"/>
        <v>0.13359846800000003</v>
      </c>
      <c r="H37" s="4">
        <f t="shared" si="2"/>
        <v>7.9716627899999989E-2</v>
      </c>
      <c r="I37" s="5">
        <f t="shared" si="3"/>
        <v>7.6734777640000003</v>
      </c>
      <c r="J37" s="6">
        <f t="shared" si="4"/>
        <v>3.5153930499999997</v>
      </c>
      <c r="K37" s="7">
        <f t="shared" si="5"/>
        <v>3.7986826390000004</v>
      </c>
      <c r="L37" s="8">
        <f t="shared" si="6"/>
        <v>0.35940207499999993</v>
      </c>
      <c r="M37" s="3">
        <v>3.6112151000000002E-2</v>
      </c>
      <c r="N37" s="3">
        <v>6.7309796000000005E-2</v>
      </c>
      <c r="O37" s="3">
        <v>3.0176521000000001E-2</v>
      </c>
      <c r="P37" s="4">
        <v>2.1910694399999996E-2</v>
      </c>
      <c r="Q37" s="4">
        <v>1.02538548E-2</v>
      </c>
      <c r="R37" s="4">
        <v>2.0835492299999998E-2</v>
      </c>
      <c r="S37" s="4">
        <v>9.1259784E-3</v>
      </c>
      <c r="T37" s="4">
        <v>1.53097371E-2</v>
      </c>
      <c r="U37" s="4">
        <v>2.2808708999999998E-3</v>
      </c>
      <c r="V37" s="6">
        <v>2.3875975499999997</v>
      </c>
      <c r="W37" s="6">
        <v>0.41868644999999999</v>
      </c>
      <c r="X37" s="6">
        <v>0.38369629999999999</v>
      </c>
      <c r="Y37" s="6">
        <v>0.32541274999999997</v>
      </c>
      <c r="Z37" s="7">
        <v>0.36489971800000004</v>
      </c>
      <c r="AA37" s="7">
        <v>0.88772952100000013</v>
      </c>
      <c r="AB37" s="7">
        <v>0.75478553500000012</v>
      </c>
      <c r="AC37" s="7">
        <v>0.23940638900000002</v>
      </c>
      <c r="AD37" s="7">
        <v>0.39130831100000008</v>
      </c>
      <c r="AE37" s="7">
        <v>0.72351580800000015</v>
      </c>
      <c r="AF37" s="7">
        <v>0.43703735700000002</v>
      </c>
      <c r="AG37" s="8">
        <v>5.0596842999999996E-2</v>
      </c>
      <c r="AH37" s="8">
        <v>0.11287848699999997</v>
      </c>
      <c r="AI37" s="8">
        <v>0.13741444599999997</v>
      </c>
      <c r="AJ37" s="8">
        <v>5.851229899999999E-2</v>
      </c>
    </row>
    <row r="38" spans="1:36" x14ac:dyDescent="0.25">
      <c r="A38" s="1" t="s">
        <v>43</v>
      </c>
      <c r="B38" s="13" t="s">
        <v>41</v>
      </c>
      <c r="C38" s="16">
        <v>1</v>
      </c>
      <c r="D38" s="20">
        <v>12.8</v>
      </c>
      <c r="E38" s="21">
        <v>10.96</v>
      </c>
      <c r="F38" s="2">
        <f t="shared" si="0"/>
        <v>6.1348056555000001</v>
      </c>
      <c r="G38" s="3">
        <f t="shared" si="1"/>
        <v>0.189116063</v>
      </c>
      <c r="H38" s="4">
        <f t="shared" si="2"/>
        <v>7.1590270499999997E-2</v>
      </c>
      <c r="I38" s="5">
        <f t="shared" si="3"/>
        <v>5.8740993220000002</v>
      </c>
      <c r="J38" s="6">
        <f t="shared" si="4"/>
        <v>2.7609192</v>
      </c>
      <c r="K38" s="7">
        <f t="shared" si="5"/>
        <v>2.7931740210000005</v>
      </c>
      <c r="L38" s="8">
        <f t="shared" si="6"/>
        <v>0.32000610099999993</v>
      </c>
      <c r="M38" s="3">
        <v>8.0759826999999992E-2</v>
      </c>
      <c r="N38" s="3">
        <v>8.9432737999999998E-2</v>
      </c>
      <c r="O38" s="3">
        <v>1.8923498000000004E-2</v>
      </c>
      <c r="P38" s="4">
        <v>2.0856924900000001E-2</v>
      </c>
      <c r="Q38" s="4">
        <v>4.0153238999999993E-3</v>
      </c>
      <c r="R38" s="4">
        <v>2.73396627E-2</v>
      </c>
      <c r="S38" s="4">
        <v>1.28444211E-2</v>
      </c>
      <c r="T38" s="4">
        <v>3.9401396999999994E-3</v>
      </c>
      <c r="U38" s="4">
        <v>2.5937981999999997E-3</v>
      </c>
      <c r="V38" s="6">
        <v>1.8001463999999998</v>
      </c>
      <c r="W38" s="6">
        <v>0.23525515</v>
      </c>
      <c r="X38" s="6">
        <v>0.24343670000000001</v>
      </c>
      <c r="Y38" s="6">
        <v>0.48208094999999995</v>
      </c>
      <c r="Z38" s="7">
        <v>0.23622726900000005</v>
      </c>
      <c r="AA38" s="7">
        <v>0.62086429400000009</v>
      </c>
      <c r="AB38" s="7">
        <v>0.75911140900000007</v>
      </c>
      <c r="AC38" s="7">
        <v>0.19280470700000002</v>
      </c>
      <c r="AD38" s="7">
        <v>0.21418753300000004</v>
      </c>
      <c r="AE38" s="7">
        <v>0.43070750200000002</v>
      </c>
      <c r="AF38" s="7">
        <v>0.33927130700000002</v>
      </c>
      <c r="AG38" s="8">
        <v>7.3615964999999992E-2</v>
      </c>
      <c r="AH38" s="8">
        <v>6.8384376999999982E-2</v>
      </c>
      <c r="AI38" s="8">
        <v>0.15015742699999998</v>
      </c>
      <c r="AJ38" s="8">
        <v>2.7848331999999996E-2</v>
      </c>
    </row>
    <row r="39" spans="1:36" x14ac:dyDescent="0.25">
      <c r="A39" s="1" t="s">
        <v>43</v>
      </c>
      <c r="B39" s="13" t="s">
        <v>41</v>
      </c>
      <c r="C39" s="16">
        <v>2</v>
      </c>
      <c r="D39" s="20">
        <v>6.93</v>
      </c>
      <c r="E39" s="21">
        <v>9.6199999999999992</v>
      </c>
      <c r="F39" s="2">
        <f t="shared" si="0"/>
        <v>13.833884285900002</v>
      </c>
      <c r="G39" s="3">
        <f t="shared" si="1"/>
        <v>0.14719267400000002</v>
      </c>
      <c r="H39" s="4">
        <f t="shared" si="2"/>
        <v>0.29929474889999996</v>
      </c>
      <c r="I39" s="5">
        <f t="shared" si="3"/>
        <v>13.387396863000001</v>
      </c>
      <c r="J39" s="6">
        <f t="shared" si="4"/>
        <v>6.3603214999999995</v>
      </c>
      <c r="K39" s="7">
        <f t="shared" si="5"/>
        <v>6.3754915920000013</v>
      </c>
      <c r="L39" s="8">
        <f t="shared" si="6"/>
        <v>0.65158377099999987</v>
      </c>
      <c r="M39" s="3">
        <v>3.1665064E-2</v>
      </c>
      <c r="N39" s="3">
        <v>6.4447977000000004E-2</v>
      </c>
      <c r="O39" s="3">
        <v>5.1079632999999999E-2</v>
      </c>
      <c r="P39" s="4">
        <v>3.36062034E-2</v>
      </c>
      <c r="Q39" s="4">
        <v>3.4301458799999997E-2</v>
      </c>
      <c r="R39" s="4">
        <v>2.8452286800000001E-2</v>
      </c>
      <c r="S39" s="4">
        <v>1.8732035699999997E-2</v>
      </c>
      <c r="T39" s="4">
        <v>0.17657173799999998</v>
      </c>
      <c r="U39" s="4">
        <v>7.6310261999999992E-3</v>
      </c>
      <c r="V39" s="6">
        <v>3.9844681499999997</v>
      </c>
      <c r="W39" s="6">
        <v>1.172223</v>
      </c>
      <c r="X39" s="6">
        <v>0.96625164999999991</v>
      </c>
      <c r="Y39" s="6">
        <v>0.23737869999999997</v>
      </c>
      <c r="Z39" s="7">
        <v>0.74166842100000008</v>
      </c>
      <c r="AA39" s="7">
        <v>1.4896383120000003</v>
      </c>
      <c r="AB39" s="7">
        <v>0.84369789800000017</v>
      </c>
      <c r="AC39" s="7">
        <v>0.73143279000000005</v>
      </c>
      <c r="AD39" s="7">
        <v>0.49933026700000005</v>
      </c>
      <c r="AE39" s="7">
        <v>1.2977508460000002</v>
      </c>
      <c r="AF39" s="7">
        <v>0.77197305800000005</v>
      </c>
      <c r="AG39" s="8">
        <v>0.16035774299999997</v>
      </c>
      <c r="AH39" s="8">
        <v>0.14321286799999999</v>
      </c>
      <c r="AI39" s="8">
        <v>0.20435983299999999</v>
      </c>
      <c r="AJ39" s="8">
        <v>0.143653327</v>
      </c>
    </row>
    <row r="40" spans="1:36" x14ac:dyDescent="0.25">
      <c r="A40" s="1" t="s">
        <v>43</v>
      </c>
      <c r="B40" s="13" t="s">
        <v>41</v>
      </c>
      <c r="C40" s="16">
        <v>3</v>
      </c>
      <c r="D40" s="20">
        <v>29.44</v>
      </c>
      <c r="E40" s="21">
        <v>11.87</v>
      </c>
      <c r="F40" s="2">
        <f t="shared" si="0"/>
        <v>13.995883429999999</v>
      </c>
      <c r="G40" s="3">
        <f t="shared" si="1"/>
        <v>0.15538845699999998</v>
      </c>
      <c r="H40" s="4">
        <f t="shared" si="2"/>
        <v>0.26557032599999997</v>
      </c>
      <c r="I40" s="5">
        <f t="shared" si="3"/>
        <v>13.574924647</v>
      </c>
      <c r="J40" s="6">
        <f t="shared" si="4"/>
        <v>6.4694850999999991</v>
      </c>
      <c r="K40" s="7">
        <f t="shared" si="5"/>
        <v>6.5073585700000001</v>
      </c>
      <c r="L40" s="8">
        <f t="shared" si="6"/>
        <v>0.59808097699999985</v>
      </c>
      <c r="M40" s="3">
        <v>3.7606387999999998E-2</v>
      </c>
      <c r="N40" s="3">
        <v>5.9721373000000001E-2</v>
      </c>
      <c r="O40" s="3">
        <v>5.8060695999999995E-2</v>
      </c>
      <c r="P40" s="4">
        <v>2.41083297E-2</v>
      </c>
      <c r="Q40" s="4">
        <v>2.7782886599999997E-2</v>
      </c>
      <c r="R40" s="4">
        <v>2.5009916399999998E-2</v>
      </c>
      <c r="S40" s="4">
        <v>2.0968737299999998E-2</v>
      </c>
      <c r="T40" s="4">
        <v>0.16057065779999999</v>
      </c>
      <c r="U40" s="4">
        <v>7.1297981999999998E-3</v>
      </c>
      <c r="V40" s="6">
        <v>4.2799106999999994</v>
      </c>
      <c r="W40" s="6">
        <v>1.1493072499999999</v>
      </c>
      <c r="X40" s="6">
        <v>0.76958439999999995</v>
      </c>
      <c r="Y40" s="6">
        <v>0.27068274999999997</v>
      </c>
      <c r="Z40" s="7">
        <v>0.67956366300000004</v>
      </c>
      <c r="AA40" s="7">
        <v>1.4996744370000001</v>
      </c>
      <c r="AB40" s="7">
        <v>1.021860811</v>
      </c>
      <c r="AC40" s="7">
        <v>0.61853023600000001</v>
      </c>
      <c r="AD40" s="7">
        <v>0.46634527500000006</v>
      </c>
      <c r="AE40" s="7">
        <v>1.4235880390000002</v>
      </c>
      <c r="AF40" s="7">
        <v>0.79779610900000009</v>
      </c>
      <c r="AG40" s="8">
        <v>0.12225517499999998</v>
      </c>
      <c r="AH40" s="8">
        <v>0.10823428999999998</v>
      </c>
      <c r="AI40" s="8">
        <v>0.18306176999999996</v>
      </c>
      <c r="AJ40" s="8">
        <v>0.18452974199999997</v>
      </c>
    </row>
    <row r="41" spans="1:36" x14ac:dyDescent="0.25">
      <c r="A41" s="1" t="s">
        <v>43</v>
      </c>
      <c r="B41" s="13" t="s">
        <v>41</v>
      </c>
      <c r="C41" s="16">
        <v>4</v>
      </c>
      <c r="D41" s="20">
        <v>7.36</v>
      </c>
      <c r="E41" s="21">
        <v>9.3699999999999992</v>
      </c>
      <c r="F41" s="2">
        <f t="shared" si="0"/>
        <v>13.731478970600001</v>
      </c>
      <c r="G41" s="3">
        <f t="shared" si="1"/>
        <v>0.163758564</v>
      </c>
      <c r="H41" s="4">
        <f t="shared" si="2"/>
        <v>0.28011603059999995</v>
      </c>
      <c r="I41" s="5">
        <f t="shared" si="3"/>
        <v>13.287604376000001</v>
      </c>
      <c r="J41" s="6">
        <f t="shared" si="4"/>
        <v>6.0132585499999998</v>
      </c>
      <c r="K41" s="7">
        <f t="shared" si="5"/>
        <v>6.1244027480000005</v>
      </c>
      <c r="L41" s="8">
        <f t="shared" si="6"/>
        <v>1.1499430779999997</v>
      </c>
      <c r="M41" s="3">
        <v>4.2624845999999994E-2</v>
      </c>
      <c r="N41" s="3">
        <v>8.360843300000001E-2</v>
      </c>
      <c r="O41" s="3">
        <v>3.7525284999999999E-2</v>
      </c>
      <c r="P41" s="4">
        <v>3.2183430299999996E-2</v>
      </c>
      <c r="Q41" s="4">
        <v>3.7483802999999996E-2</v>
      </c>
      <c r="R41" s="4">
        <v>3.0912386399999998E-2</v>
      </c>
      <c r="S41" s="4">
        <v>2.1877127999999999E-2</v>
      </c>
      <c r="T41" s="4">
        <v>0.15057960749999999</v>
      </c>
      <c r="U41" s="4">
        <v>7.079675399999999E-3</v>
      </c>
      <c r="V41" s="6">
        <v>3.3003665499999997</v>
      </c>
      <c r="W41" s="6">
        <v>1.1673239499999999</v>
      </c>
      <c r="X41" s="6">
        <v>1.2771017999999998</v>
      </c>
      <c r="Y41" s="6">
        <v>0.26846625000000002</v>
      </c>
      <c r="Z41" s="7">
        <v>0.529320236</v>
      </c>
      <c r="AA41" s="7">
        <v>1.3374501070000002</v>
      </c>
      <c r="AB41" s="7">
        <v>1.022513666</v>
      </c>
      <c r="AC41" s="7">
        <v>0.59901027700000009</v>
      </c>
      <c r="AD41" s="7">
        <v>0.42523000800000005</v>
      </c>
      <c r="AE41" s="7">
        <v>1.2804700580000001</v>
      </c>
      <c r="AF41" s="7">
        <v>0.93040839600000014</v>
      </c>
      <c r="AG41" s="8">
        <v>0.27211300899999996</v>
      </c>
      <c r="AH41" s="8">
        <v>0.12655799099999998</v>
      </c>
      <c r="AI41" s="8">
        <v>0.40252156199999994</v>
      </c>
      <c r="AJ41" s="8">
        <v>0.34875051599999995</v>
      </c>
    </row>
    <row r="42" spans="1:36" x14ac:dyDescent="0.25">
      <c r="A42" s="1" t="s">
        <v>43</v>
      </c>
      <c r="B42" s="13" t="s">
        <v>41</v>
      </c>
      <c r="C42" s="16">
        <v>5</v>
      </c>
      <c r="D42" s="20">
        <v>8.91</v>
      </c>
      <c r="E42" s="21">
        <v>11.18</v>
      </c>
      <c r="F42" s="2">
        <f t="shared" si="0"/>
        <v>7.7266815055000011</v>
      </c>
      <c r="G42" s="3">
        <f t="shared" si="1"/>
        <v>0.15556394899999998</v>
      </c>
      <c r="H42" s="4">
        <f t="shared" si="2"/>
        <v>7.9522033500000006E-2</v>
      </c>
      <c r="I42" s="5">
        <f t="shared" si="3"/>
        <v>7.4915955230000009</v>
      </c>
      <c r="J42" s="6">
        <f t="shared" si="4"/>
        <v>3.0752592000000001</v>
      </c>
      <c r="K42" s="7">
        <f t="shared" si="5"/>
        <v>3.9614803460000005</v>
      </c>
      <c r="L42" s="8">
        <f t="shared" si="6"/>
        <v>0.45485597699999997</v>
      </c>
      <c r="M42" s="3">
        <v>6.1235830999999998E-2</v>
      </c>
      <c r="N42" s="3">
        <v>6.8281498999999996E-2</v>
      </c>
      <c r="O42" s="3">
        <v>2.6046619E-2</v>
      </c>
      <c r="P42" s="4">
        <v>1.9302777899999998E-2</v>
      </c>
      <c r="Q42" s="4">
        <v>9.2076830999999991E-3</v>
      </c>
      <c r="R42" s="4">
        <v>2.6655236999999998E-2</v>
      </c>
      <c r="S42" s="4">
        <v>1.2353002199999999E-2</v>
      </c>
      <c r="T42" s="4">
        <v>9.4684464000000003E-3</v>
      </c>
      <c r="U42" s="4">
        <v>2.5348868999999995E-3</v>
      </c>
      <c r="V42" s="6">
        <v>2.07737075</v>
      </c>
      <c r="W42" s="6">
        <v>0.41606434999999997</v>
      </c>
      <c r="X42" s="6">
        <v>0.3807219</v>
      </c>
      <c r="Y42" s="6">
        <v>0.20110219999999998</v>
      </c>
      <c r="Z42" s="7">
        <v>0.329411169</v>
      </c>
      <c r="AA42" s="7">
        <v>0.82863195100000009</v>
      </c>
      <c r="AB42" s="7">
        <v>0.95932460100000017</v>
      </c>
      <c r="AC42" s="7">
        <v>0.34084221400000003</v>
      </c>
      <c r="AD42" s="7">
        <v>0.30566346700000002</v>
      </c>
      <c r="AE42" s="7">
        <v>0.7358884240000001</v>
      </c>
      <c r="AF42" s="7">
        <v>0.46171852000000008</v>
      </c>
      <c r="AG42" s="8">
        <v>0.10062786299999998</v>
      </c>
      <c r="AH42" s="8">
        <v>9.8347046999999993E-2</v>
      </c>
      <c r="AI42" s="8">
        <v>0.19871306099999997</v>
      </c>
      <c r="AJ42" s="8">
        <v>5.7168005999999993E-2</v>
      </c>
    </row>
    <row r="43" spans="1:36" x14ac:dyDescent="0.25">
      <c r="A43" s="1" t="s">
        <v>43</v>
      </c>
      <c r="B43" s="13" t="s">
        <v>41</v>
      </c>
      <c r="C43" s="16">
        <v>6</v>
      </c>
      <c r="D43" s="20">
        <v>30.55</v>
      </c>
      <c r="E43" s="21">
        <v>12.75</v>
      </c>
      <c r="F43" s="2">
        <f t="shared" si="0"/>
        <v>9.9429495092</v>
      </c>
      <c r="G43" s="3">
        <f t="shared" si="1"/>
        <v>0.10237534599999999</v>
      </c>
      <c r="H43" s="4">
        <f t="shared" si="2"/>
        <v>0.28975605119999992</v>
      </c>
      <c r="I43" s="5">
        <f t="shared" si="3"/>
        <v>9.550818112</v>
      </c>
      <c r="J43" s="6">
        <f t="shared" si="4"/>
        <v>4.6756554000000001</v>
      </c>
      <c r="K43" s="7">
        <f t="shared" si="5"/>
        <v>4.1870875700000001</v>
      </c>
      <c r="L43" s="8">
        <f t="shared" si="6"/>
        <v>0.68807514199999997</v>
      </c>
      <c r="M43" s="3">
        <v>2.1012757999999999E-2</v>
      </c>
      <c r="N43" s="3">
        <v>4.0522737999999996E-2</v>
      </c>
      <c r="O43" s="3">
        <v>4.0839849999999997E-2</v>
      </c>
      <c r="P43" s="4">
        <v>3.30115905E-2</v>
      </c>
      <c r="Q43" s="4">
        <v>3.3844116600000002E-2</v>
      </c>
      <c r="R43" s="4">
        <v>2.3811164999999999E-2</v>
      </c>
      <c r="S43" s="4">
        <v>1.72823301E-2</v>
      </c>
      <c r="T43" s="4">
        <v>0.17571159899999997</v>
      </c>
      <c r="U43" s="4">
        <v>6.0952499999999991E-3</v>
      </c>
      <c r="V43" s="6">
        <v>2.5534184</v>
      </c>
      <c r="W43" s="6">
        <v>0.76140350000000001</v>
      </c>
      <c r="X43" s="6">
        <v>1.1192245999999999</v>
      </c>
      <c r="Y43" s="6">
        <v>0.24160889999999999</v>
      </c>
      <c r="Z43" s="7">
        <v>0.36404735700000002</v>
      </c>
      <c r="AA43" s="7">
        <v>0.91333198000000004</v>
      </c>
      <c r="AB43" s="7">
        <v>0.84410177600000014</v>
      </c>
      <c r="AC43" s="7">
        <v>0.34429869600000007</v>
      </c>
      <c r="AD43" s="7">
        <v>0.32727823900000003</v>
      </c>
      <c r="AE43" s="7">
        <v>0.91607153800000019</v>
      </c>
      <c r="AF43" s="7">
        <v>0.47795798400000006</v>
      </c>
      <c r="AG43" s="8">
        <v>0.13971110099999998</v>
      </c>
      <c r="AH43" s="8">
        <v>0.14109718199999999</v>
      </c>
      <c r="AI43" s="8">
        <v>0.27681988799999996</v>
      </c>
      <c r="AJ43" s="8">
        <v>0.13044697099999999</v>
      </c>
    </row>
    <row r="44" spans="1:36" x14ac:dyDescent="0.25">
      <c r="A44" s="1" t="s">
        <v>43</v>
      </c>
      <c r="B44" s="13" t="s">
        <v>43</v>
      </c>
      <c r="C44" s="16">
        <v>1</v>
      </c>
      <c r="D44" s="20">
        <v>18.27</v>
      </c>
      <c r="E44" s="21">
        <v>10.16</v>
      </c>
      <c r="F44" s="2">
        <f t="shared" si="0"/>
        <v>16.1135358786</v>
      </c>
      <c r="G44" s="3">
        <f t="shared" si="1"/>
        <v>0.154760073</v>
      </c>
      <c r="H44" s="4">
        <f t="shared" si="2"/>
        <v>0.38946424859999995</v>
      </c>
      <c r="I44" s="5">
        <f t="shared" si="3"/>
        <v>15.569311556999999</v>
      </c>
      <c r="J44" s="6">
        <f t="shared" si="4"/>
        <v>7.371308749999999</v>
      </c>
      <c r="K44" s="7">
        <f t="shared" si="5"/>
        <v>7.4726140140000004</v>
      </c>
      <c r="L44" s="8">
        <f t="shared" si="6"/>
        <v>0.72538879299999981</v>
      </c>
      <c r="M44" s="3">
        <v>3.2396743000000006E-2</v>
      </c>
      <c r="N44" s="3">
        <v>6.3641618999999996E-2</v>
      </c>
      <c r="O44" s="3">
        <v>5.8721711000000003E-2</v>
      </c>
      <c r="P44" s="4">
        <v>3.9702644100000004E-2</v>
      </c>
      <c r="Q44" s="4">
        <v>3.5356305599999999E-2</v>
      </c>
      <c r="R44" s="4">
        <v>2.3023034999999997E-2</v>
      </c>
      <c r="S44" s="4">
        <v>1.8524853899999999E-2</v>
      </c>
      <c r="T44" s="4">
        <v>0.26470156859999999</v>
      </c>
      <c r="U44" s="4">
        <v>8.1558414000000006E-3</v>
      </c>
      <c r="V44" s="6">
        <v>4.15487085</v>
      </c>
      <c r="W44" s="6">
        <v>1.6029532999999998</v>
      </c>
      <c r="X44" s="6">
        <v>1.3578109999999999</v>
      </c>
      <c r="Y44" s="6">
        <v>0.2556736</v>
      </c>
      <c r="Z44" s="7">
        <v>0.8149771440000001</v>
      </c>
      <c r="AA44" s="7">
        <v>1.6429100130000001</v>
      </c>
      <c r="AB44" s="7">
        <v>1.2307963080000002</v>
      </c>
      <c r="AC44" s="7">
        <v>0.83750510200000006</v>
      </c>
      <c r="AD44" s="7">
        <v>0.50692933699999998</v>
      </c>
      <c r="AE44" s="7">
        <v>1.6214047260000002</v>
      </c>
      <c r="AF44" s="7">
        <v>0.81809138400000003</v>
      </c>
      <c r="AG44" s="8">
        <v>0.18549962799999997</v>
      </c>
      <c r="AH44" s="8">
        <v>0.11226110299999997</v>
      </c>
      <c r="AI44" s="8">
        <v>0.20681454099999996</v>
      </c>
      <c r="AJ44" s="8">
        <v>0.22081352099999998</v>
      </c>
    </row>
    <row r="45" spans="1:36" x14ac:dyDescent="0.25">
      <c r="A45" s="1" t="s">
        <v>43</v>
      </c>
      <c r="B45" s="13" t="s">
        <v>43</v>
      </c>
      <c r="C45" s="16">
        <v>2</v>
      </c>
      <c r="D45" s="20">
        <v>49.03</v>
      </c>
      <c r="E45" s="21">
        <v>10.14</v>
      </c>
      <c r="F45" s="2">
        <f t="shared" si="0"/>
        <v>16.898272259200002</v>
      </c>
      <c r="G45" s="3">
        <f t="shared" si="1"/>
        <v>0.15988241</v>
      </c>
      <c r="H45" s="4">
        <f t="shared" si="2"/>
        <v>0.57519802619999993</v>
      </c>
      <c r="I45" s="5">
        <f t="shared" si="3"/>
        <v>16.163191823000002</v>
      </c>
      <c r="J45" s="6">
        <f t="shared" si="4"/>
        <v>7.8064934999999993</v>
      </c>
      <c r="K45" s="7">
        <f t="shared" si="5"/>
        <v>7.5928163790000003</v>
      </c>
      <c r="L45" s="8">
        <f t="shared" si="6"/>
        <v>0.76388194399999987</v>
      </c>
      <c r="M45" s="3">
        <v>2.5533647999999999E-2</v>
      </c>
      <c r="N45" s="3">
        <v>5.7790157999999994E-2</v>
      </c>
      <c r="O45" s="3">
        <v>7.6558604000000002E-2</v>
      </c>
      <c r="P45" s="4">
        <v>4.3823259899999994E-2</v>
      </c>
      <c r="Q45" s="4">
        <v>3.5855322299999999E-2</v>
      </c>
      <c r="R45" s="4">
        <v>2.4618119399999999E-2</v>
      </c>
      <c r="S45" s="4">
        <v>2.2482683999999999E-2</v>
      </c>
      <c r="T45" s="4">
        <v>0.43533239399999996</v>
      </c>
      <c r="U45" s="4">
        <v>1.3086246599999999E-2</v>
      </c>
      <c r="V45" s="6">
        <v>4.4213883999999997</v>
      </c>
      <c r="W45" s="6">
        <v>1.7132712999999999</v>
      </c>
      <c r="X45" s="6">
        <v>1.2573580500000001</v>
      </c>
      <c r="Y45" s="6">
        <v>0.41447575000000003</v>
      </c>
      <c r="Z45" s="7">
        <v>0.65869744399999997</v>
      </c>
      <c r="AA45" s="7">
        <v>1.6617000720000001</v>
      </c>
      <c r="AB45" s="7">
        <v>1.2714209200000002</v>
      </c>
      <c r="AC45" s="7">
        <v>0.84456404600000012</v>
      </c>
      <c r="AD45" s="7">
        <v>0.53126663600000001</v>
      </c>
      <c r="AE45" s="7">
        <v>1.7175585080000002</v>
      </c>
      <c r="AF45" s="7">
        <v>0.9076087530000001</v>
      </c>
      <c r="AG45" s="8">
        <v>0.14319669199999999</v>
      </c>
      <c r="AH45" s="8">
        <v>0.12468730399999998</v>
      </c>
      <c r="AI45" s="8">
        <v>0.21596678699999999</v>
      </c>
      <c r="AJ45" s="8">
        <v>0.28003116099999992</v>
      </c>
    </row>
    <row r="46" spans="1:36" x14ac:dyDescent="0.25">
      <c r="A46" s="1" t="s">
        <v>43</v>
      </c>
      <c r="B46" s="13" t="s">
        <v>43</v>
      </c>
      <c r="C46" s="16">
        <v>3</v>
      </c>
      <c r="D46" s="20">
        <v>11.33</v>
      </c>
      <c r="E46" s="21">
        <v>8.82</v>
      </c>
      <c r="F46" s="2">
        <f t="shared" si="0"/>
        <v>17.759934922499998</v>
      </c>
      <c r="G46" s="3">
        <f t="shared" si="1"/>
        <v>0.17548207199999999</v>
      </c>
      <c r="H46" s="4">
        <f t="shared" si="2"/>
        <v>0.41305241249999997</v>
      </c>
      <c r="I46" s="5">
        <f t="shared" si="3"/>
        <v>17.171400437999999</v>
      </c>
      <c r="J46" s="6">
        <f t="shared" si="4"/>
        <v>8.175704549999999</v>
      </c>
      <c r="K46" s="7">
        <f t="shared" si="5"/>
        <v>8.3103972890000009</v>
      </c>
      <c r="L46" s="8">
        <f t="shared" si="6"/>
        <v>0.6852985989999999</v>
      </c>
      <c r="M46" s="3">
        <v>3.3852436E-2</v>
      </c>
      <c r="N46" s="3">
        <v>7.0647647999999993E-2</v>
      </c>
      <c r="O46" s="3">
        <v>7.0981987999999996E-2</v>
      </c>
      <c r="P46" s="4">
        <v>4.33299132E-2</v>
      </c>
      <c r="Q46" s="4">
        <v>3.5932434299999996E-2</v>
      </c>
      <c r="R46" s="4">
        <v>2.6647072199999997E-2</v>
      </c>
      <c r="S46" s="4">
        <v>2.0395613699999999E-2</v>
      </c>
      <c r="T46" s="4">
        <v>0.27851482259999999</v>
      </c>
      <c r="U46" s="4">
        <v>8.2325565E-3</v>
      </c>
      <c r="V46" s="6">
        <v>4.5342108499999991</v>
      </c>
      <c r="W46" s="6">
        <v>1.9767507499999999</v>
      </c>
      <c r="X46" s="6">
        <v>1.3496177499999999</v>
      </c>
      <c r="Y46" s="6">
        <v>0.31512519999999999</v>
      </c>
      <c r="Z46" s="7">
        <v>0.80291514100000005</v>
      </c>
      <c r="AA46" s="7">
        <v>2.0359100700000003</v>
      </c>
      <c r="AB46" s="7">
        <v>1.2889150010000001</v>
      </c>
      <c r="AC46" s="7">
        <v>1.039599003</v>
      </c>
      <c r="AD46" s="7">
        <v>0.48735017500000005</v>
      </c>
      <c r="AE46" s="7">
        <v>1.7205940810000002</v>
      </c>
      <c r="AF46" s="7">
        <v>0.93511381800000015</v>
      </c>
      <c r="AG46" s="8">
        <v>0.16310665199999996</v>
      </c>
      <c r="AH46" s="8">
        <v>0.10898377799999999</v>
      </c>
      <c r="AI46" s="8">
        <v>0.18831559999999997</v>
      </c>
      <c r="AJ46" s="8">
        <v>0.22489256899999999</v>
      </c>
    </row>
    <row r="47" spans="1:36" x14ac:dyDescent="0.25">
      <c r="A47" s="1" t="s">
        <v>43</v>
      </c>
      <c r="B47" s="13" t="s">
        <v>43</v>
      </c>
      <c r="C47" s="16">
        <v>4</v>
      </c>
      <c r="D47" s="20">
        <v>27.31</v>
      </c>
      <c r="E47" s="21">
        <v>10.94</v>
      </c>
      <c r="F47" s="2">
        <f t="shared" si="0"/>
        <v>9.4008870110000018</v>
      </c>
      <c r="G47" s="3">
        <f t="shared" si="1"/>
        <v>6.7199930999999991E-2</v>
      </c>
      <c r="H47" s="4">
        <f t="shared" si="2"/>
        <v>0.12884507999999997</v>
      </c>
      <c r="I47" s="5">
        <f t="shared" si="3"/>
        <v>9.2048420000000011</v>
      </c>
      <c r="J47" s="6">
        <f t="shared" si="4"/>
        <v>3.6749121499999999</v>
      </c>
      <c r="K47" s="7">
        <f t="shared" si="5"/>
        <v>4.7576771630000003</v>
      </c>
      <c r="L47" s="8">
        <f t="shared" si="6"/>
        <v>0.77225268699999994</v>
      </c>
      <c r="M47" s="3">
        <v>1.2110773E-2</v>
      </c>
      <c r="N47" s="3">
        <v>2.3352992E-2</v>
      </c>
      <c r="O47" s="3">
        <v>3.1736165999999996E-2</v>
      </c>
      <c r="P47" s="4">
        <v>1.74945582E-2</v>
      </c>
      <c r="Q47" s="4">
        <v>2.1787598699999997E-2</v>
      </c>
      <c r="R47" s="4">
        <v>4.5494322299999994E-2</v>
      </c>
      <c r="S47" s="4">
        <v>2.3405306399999996E-2</v>
      </c>
      <c r="T47" s="4">
        <v>1.5464017799999999E-2</v>
      </c>
      <c r="U47" s="4">
        <v>5.1992765999999994E-3</v>
      </c>
      <c r="V47" s="6">
        <v>2.1312908500000001</v>
      </c>
      <c r="W47" s="6">
        <v>0.82205499999999998</v>
      </c>
      <c r="X47" s="6">
        <v>0.57900374999999993</v>
      </c>
      <c r="Y47" s="6">
        <v>0.14256254999999998</v>
      </c>
      <c r="Z47" s="7">
        <v>0.40087081200000008</v>
      </c>
      <c r="AA47" s="7">
        <v>1.3727894320000003</v>
      </c>
      <c r="AB47" s="7">
        <v>0.59086783700000001</v>
      </c>
      <c r="AC47" s="7">
        <v>0.35561782300000006</v>
      </c>
      <c r="AD47" s="7">
        <v>0.31462258400000004</v>
      </c>
      <c r="AE47" s="7">
        <v>1.0592706190000001</v>
      </c>
      <c r="AF47" s="7">
        <v>0.66363805600000014</v>
      </c>
      <c r="AG47" s="8">
        <v>0.10724081399999999</v>
      </c>
      <c r="AH47" s="8">
        <v>0.14937154299999997</v>
      </c>
      <c r="AI47" s="8">
        <v>0.11178323699999998</v>
      </c>
      <c r="AJ47" s="8">
        <v>0.40385709299999994</v>
      </c>
    </row>
    <row r="48" spans="1:36" x14ac:dyDescent="0.25">
      <c r="A48" s="1" t="s">
        <v>43</v>
      </c>
      <c r="B48" s="13" t="s">
        <v>43</v>
      </c>
      <c r="C48" s="16">
        <v>5</v>
      </c>
      <c r="D48" s="20">
        <v>12.97</v>
      </c>
      <c r="E48" s="21">
        <v>9.43</v>
      </c>
      <c r="F48" s="2">
        <f t="shared" si="0"/>
        <v>9.2862042763999995</v>
      </c>
      <c r="G48" s="3">
        <f t="shared" si="1"/>
        <v>0.17563858399999999</v>
      </c>
      <c r="H48" s="4">
        <f t="shared" si="2"/>
        <v>0.12418105139999998</v>
      </c>
      <c r="I48" s="5">
        <f t="shared" si="3"/>
        <v>8.986384640999999</v>
      </c>
      <c r="J48" s="6">
        <f t="shared" si="4"/>
        <v>3.9536815499999998</v>
      </c>
      <c r="K48" s="7">
        <f t="shared" si="5"/>
        <v>4.614796805000001</v>
      </c>
      <c r="L48" s="8">
        <f t="shared" si="6"/>
        <v>0.4179062859999999</v>
      </c>
      <c r="M48" s="3">
        <v>3.4847353000000005E-2</v>
      </c>
      <c r="N48" s="3">
        <v>9.7341046999999986E-2</v>
      </c>
      <c r="O48" s="3">
        <v>4.3450184000000003E-2</v>
      </c>
      <c r="P48" s="4">
        <v>2.4163668899999997E-2</v>
      </c>
      <c r="Q48" s="4">
        <v>1.0233215999999998E-2</v>
      </c>
      <c r="R48" s="4">
        <v>3.5204916599999997E-2</v>
      </c>
      <c r="S48" s="4">
        <v>1.6899888599999996E-2</v>
      </c>
      <c r="T48" s="4">
        <v>3.3326502299999991E-2</v>
      </c>
      <c r="U48" s="4">
        <v>4.3528589999999997E-3</v>
      </c>
      <c r="V48" s="6">
        <v>2.5581009999999997</v>
      </c>
      <c r="W48" s="6">
        <v>0.71817264999999997</v>
      </c>
      <c r="X48" s="6">
        <v>0.53812524999999989</v>
      </c>
      <c r="Y48" s="6">
        <v>0.13928264999999998</v>
      </c>
      <c r="Z48" s="7">
        <v>0.43533182400000003</v>
      </c>
      <c r="AA48" s="7">
        <v>0.94400237800000009</v>
      </c>
      <c r="AB48" s="7">
        <v>0.9568145560000002</v>
      </c>
      <c r="AC48" s="7">
        <v>0.35699084600000003</v>
      </c>
      <c r="AD48" s="7">
        <v>0.33150192700000003</v>
      </c>
      <c r="AE48" s="7">
        <v>1.0506310360000002</v>
      </c>
      <c r="AF48" s="7">
        <v>0.53952423800000004</v>
      </c>
      <c r="AG48" s="8">
        <v>5.7578808999999995E-2</v>
      </c>
      <c r="AH48" s="8">
        <v>0.12904269199999999</v>
      </c>
      <c r="AI48" s="8">
        <v>0.17585199199999996</v>
      </c>
      <c r="AJ48" s="8">
        <v>5.5432792999999987E-2</v>
      </c>
    </row>
    <row r="49" spans="1:36" x14ac:dyDescent="0.25">
      <c r="A49" s="1" t="s">
        <v>43</v>
      </c>
      <c r="B49" s="13" t="s">
        <v>43</v>
      </c>
      <c r="C49" s="16">
        <v>6</v>
      </c>
      <c r="D49" s="20">
        <v>36.26</v>
      </c>
      <c r="E49" s="21">
        <v>21.39</v>
      </c>
      <c r="F49" s="2">
        <f t="shared" si="0"/>
        <v>13.734696567199999</v>
      </c>
      <c r="G49" s="3">
        <f t="shared" si="1"/>
        <v>0.15842898</v>
      </c>
      <c r="H49" s="4">
        <f t="shared" si="2"/>
        <v>0.24496305119999998</v>
      </c>
      <c r="I49" s="5">
        <f t="shared" si="3"/>
        <v>13.331304535999999</v>
      </c>
      <c r="J49" s="6">
        <f t="shared" si="4"/>
        <v>6.3244161500000002</v>
      </c>
      <c r="K49" s="7">
        <f t="shared" si="5"/>
        <v>6.2516575689999998</v>
      </c>
      <c r="L49" s="8">
        <f t="shared" si="6"/>
        <v>0.75523081699999994</v>
      </c>
      <c r="M49" s="3">
        <v>2.5648185E-2</v>
      </c>
      <c r="N49" s="3">
        <v>7.3779859000000003E-2</v>
      </c>
      <c r="O49" s="3">
        <v>5.9000935999999997E-2</v>
      </c>
      <c r="P49" s="4">
        <v>3.3847348499999992E-2</v>
      </c>
      <c r="Q49" s="4">
        <v>2.0282780699999999E-2</v>
      </c>
      <c r="R49" s="4">
        <v>4.9583242799999996E-2</v>
      </c>
      <c r="S49" s="4">
        <v>1.44778914E-2</v>
      </c>
      <c r="T49" s="4">
        <v>0.12133680929999999</v>
      </c>
      <c r="U49" s="4">
        <v>5.4349784999999998E-3</v>
      </c>
      <c r="V49" s="6">
        <v>3.7282069499999997</v>
      </c>
      <c r="W49" s="6">
        <v>1.4553292</v>
      </c>
      <c r="X49" s="6">
        <v>0.95742139999999998</v>
      </c>
      <c r="Y49" s="6">
        <v>0.1834586</v>
      </c>
      <c r="Z49" s="7">
        <v>0.51175640900000008</v>
      </c>
      <c r="AA49" s="7">
        <v>1.527478761</v>
      </c>
      <c r="AB49" s="7">
        <v>0.93668553600000004</v>
      </c>
      <c r="AC49" s="7">
        <v>0.72272913800000005</v>
      </c>
      <c r="AD49" s="7">
        <v>0.32534238200000004</v>
      </c>
      <c r="AE49" s="7">
        <v>1.4333686990000001</v>
      </c>
      <c r="AF49" s="7">
        <v>0.79429664400000011</v>
      </c>
      <c r="AG49" s="8">
        <v>9.0648618999999986E-2</v>
      </c>
      <c r="AH49" s="8">
        <v>0.14763936299999997</v>
      </c>
      <c r="AI49" s="8">
        <v>0.28999456599999995</v>
      </c>
      <c r="AJ49" s="8">
        <v>0.22694826899999995</v>
      </c>
    </row>
    <row r="50" spans="1:36" x14ac:dyDescent="0.25">
      <c r="A50" s="1" t="s">
        <v>43</v>
      </c>
      <c r="B50" s="13" t="s">
        <v>44</v>
      </c>
      <c r="C50" s="16">
        <v>1</v>
      </c>
      <c r="D50" s="20">
        <f>SUM(8.68,2.64)</f>
        <v>11.32</v>
      </c>
      <c r="E50" s="21">
        <v>8.83</v>
      </c>
      <c r="F50" s="2">
        <f t="shared" si="0"/>
        <v>5.7571937062000007</v>
      </c>
      <c r="G50" s="3">
        <f t="shared" si="1"/>
        <v>0.154107672</v>
      </c>
      <c r="H50" s="4">
        <f t="shared" si="2"/>
        <v>6.1715455199999998E-2</v>
      </c>
      <c r="I50" s="5">
        <f t="shared" si="3"/>
        <v>5.5413705790000005</v>
      </c>
      <c r="J50" s="6">
        <f t="shared" si="4"/>
        <v>2.4467897999999999</v>
      </c>
      <c r="K50" s="7">
        <f t="shared" si="5"/>
        <v>2.7750700680000002</v>
      </c>
      <c r="L50" s="8">
        <f t="shared" si="6"/>
        <v>0.319510711</v>
      </c>
      <c r="M50" s="3">
        <v>6.4037279000000003E-2</v>
      </c>
      <c r="N50" s="3">
        <v>6.5589915999999998E-2</v>
      </c>
      <c r="O50" s="3">
        <v>2.4480477E-2</v>
      </c>
      <c r="P50" s="4">
        <v>1.3258444499999999E-2</v>
      </c>
      <c r="Q50" s="4">
        <v>6.4357901999999995E-3</v>
      </c>
      <c r="R50" s="4">
        <v>2.6999009099999999E-2</v>
      </c>
      <c r="S50" s="4">
        <v>8.2795040999999979E-3</v>
      </c>
      <c r="T50" s="4">
        <v>3.8872385999999997E-3</v>
      </c>
      <c r="U50" s="4">
        <v>2.8554686999999997E-3</v>
      </c>
      <c r="V50" s="6">
        <v>1.7704485499999998</v>
      </c>
      <c r="W50" s="6">
        <v>0.24894739999999999</v>
      </c>
      <c r="X50" s="6">
        <v>0.30043129999999996</v>
      </c>
      <c r="Y50" s="6">
        <v>0.12696254999999998</v>
      </c>
      <c r="Z50" s="7">
        <v>0.19143979400000002</v>
      </c>
      <c r="AA50" s="7">
        <v>0.604428568</v>
      </c>
      <c r="AB50" s="7">
        <v>0.79917399800000011</v>
      </c>
      <c r="AC50" s="7">
        <v>0.13471683200000001</v>
      </c>
      <c r="AD50" s="7">
        <v>0.19806971900000003</v>
      </c>
      <c r="AE50" s="7">
        <v>0.50106175200000003</v>
      </c>
      <c r="AF50" s="7">
        <v>0.34617940500000005</v>
      </c>
      <c r="AG50" s="8">
        <v>3.3575983999999996E-2</v>
      </c>
      <c r="AH50" s="8">
        <v>7.4680547999999985E-2</v>
      </c>
      <c r="AI50" s="8">
        <v>0.18010796499999998</v>
      </c>
      <c r="AJ50" s="8">
        <v>3.1146213999999998E-2</v>
      </c>
    </row>
    <row r="51" spans="1:36" x14ac:dyDescent="0.25">
      <c r="A51" s="1" t="s">
        <v>43</v>
      </c>
      <c r="B51" s="13" t="s">
        <v>44</v>
      </c>
      <c r="C51" s="16">
        <v>2</v>
      </c>
      <c r="D51" s="20">
        <f>SUM(17.29,4.53)</f>
        <v>21.82</v>
      </c>
      <c r="E51" s="21">
        <f>SUM(7.05,9.44)</f>
        <v>16.489999999999998</v>
      </c>
      <c r="F51" s="2">
        <f t="shared" si="0"/>
        <v>4.4490924386999993</v>
      </c>
      <c r="G51" s="3">
        <f t="shared" si="1"/>
        <v>0.10427028000000002</v>
      </c>
      <c r="H51" s="4">
        <f t="shared" si="2"/>
        <v>5.9285009699999995E-2</v>
      </c>
      <c r="I51" s="5">
        <f t="shared" si="3"/>
        <v>4.2855371489999996</v>
      </c>
      <c r="J51" s="6">
        <f t="shared" si="4"/>
        <v>1.9349746000000001</v>
      </c>
      <c r="K51" s="7">
        <f t="shared" si="5"/>
        <v>2.0638968690000001</v>
      </c>
      <c r="L51" s="8">
        <f t="shared" si="6"/>
        <v>0.28666567999999992</v>
      </c>
      <c r="M51" s="3">
        <v>3.4062018999999999E-2</v>
      </c>
      <c r="N51" s="3">
        <v>4.5095604000000004E-2</v>
      </c>
      <c r="O51" s="3">
        <v>2.5112657000000004E-2</v>
      </c>
      <c r="P51" s="4">
        <v>1.3798682099999999E-2</v>
      </c>
      <c r="Q51" s="4">
        <v>1.1181069899999998E-2</v>
      </c>
      <c r="R51" s="4">
        <v>1.6274714400000001E-2</v>
      </c>
      <c r="S51" s="4">
        <v>7.2315179999999993E-3</v>
      </c>
      <c r="T51" s="4">
        <v>6.8701121999999995E-3</v>
      </c>
      <c r="U51" s="4">
        <v>3.9289130999999996E-3</v>
      </c>
      <c r="V51" s="6">
        <v>1.25285095</v>
      </c>
      <c r="W51" s="6">
        <v>0.19306690000000001</v>
      </c>
      <c r="X51" s="6">
        <v>0.24446369999999998</v>
      </c>
      <c r="Y51" s="6">
        <v>0.24459304999999998</v>
      </c>
      <c r="Z51" s="7">
        <v>0.17362131300000003</v>
      </c>
      <c r="AA51" s="7">
        <v>0.41679317500000002</v>
      </c>
      <c r="AB51" s="7">
        <v>0.51779105999999997</v>
      </c>
      <c r="AC51" s="7">
        <v>8.9436269000000013E-2</v>
      </c>
      <c r="AD51" s="7">
        <v>0.19286228800000005</v>
      </c>
      <c r="AE51" s="7">
        <v>0.34881515500000004</v>
      </c>
      <c r="AF51" s="7">
        <v>0.32457760900000004</v>
      </c>
      <c r="AG51" s="8">
        <v>3.9026284999999994E-2</v>
      </c>
      <c r="AH51" s="8">
        <v>7.6452493999999982E-2</v>
      </c>
      <c r="AI51" s="8">
        <v>0.13797049599999997</v>
      </c>
      <c r="AJ51" s="8">
        <v>3.3216404999999997E-2</v>
      </c>
    </row>
    <row r="52" spans="1:36" x14ac:dyDescent="0.25">
      <c r="A52" s="1" t="s">
        <v>43</v>
      </c>
      <c r="B52" s="13" t="s">
        <v>44</v>
      </c>
      <c r="C52" s="16">
        <v>3</v>
      </c>
      <c r="D52" s="20">
        <v>8.49</v>
      </c>
      <c r="E52" s="21">
        <v>4.9000000000000004</v>
      </c>
      <c r="F52" s="2">
        <f t="shared" si="0"/>
        <v>18.382495476399995</v>
      </c>
      <c r="G52" s="3">
        <f t="shared" si="1"/>
        <v>0.109742433</v>
      </c>
      <c r="H52" s="4">
        <f t="shared" si="2"/>
        <v>0.49297542839999992</v>
      </c>
      <c r="I52" s="5">
        <f t="shared" si="3"/>
        <v>17.779777614999997</v>
      </c>
      <c r="J52" s="6">
        <f t="shared" si="4"/>
        <v>9.4880330999999991</v>
      </c>
      <c r="K52" s="7">
        <f t="shared" si="5"/>
        <v>7.251124237</v>
      </c>
      <c r="L52" s="8">
        <f t="shared" si="6"/>
        <v>1.0406202779999998</v>
      </c>
      <c r="M52" s="3">
        <v>1.1823956E-2</v>
      </c>
      <c r="N52" s="3">
        <v>4.0957672000000001E-2</v>
      </c>
      <c r="O52" s="3">
        <v>5.6960804999999996E-2</v>
      </c>
      <c r="P52" s="4">
        <v>5.4027502199999994E-2</v>
      </c>
      <c r="Q52" s="4">
        <v>5.4311795999999996E-2</v>
      </c>
      <c r="R52" s="4">
        <v>2.6979957899999997E-2</v>
      </c>
      <c r="S52" s="4">
        <v>2.1387580199999999E-2</v>
      </c>
      <c r="T52" s="4">
        <v>0.32704452269999995</v>
      </c>
      <c r="U52" s="4">
        <v>9.2240693999999998E-3</v>
      </c>
      <c r="V52" s="6">
        <v>5.1734150000000003</v>
      </c>
      <c r="W52" s="6">
        <v>1.8759961999999999</v>
      </c>
      <c r="X52" s="6">
        <v>2.1666293999999997</v>
      </c>
      <c r="Y52" s="6">
        <v>0.27199250000000003</v>
      </c>
      <c r="Z52" s="7">
        <v>0.63465778200000011</v>
      </c>
      <c r="AA52" s="7">
        <v>1.8572078420000002</v>
      </c>
      <c r="AB52" s="7">
        <v>1.2074459960000001</v>
      </c>
      <c r="AC52" s="7">
        <v>0.76442508100000006</v>
      </c>
      <c r="AD52" s="7">
        <v>0.48562274500000008</v>
      </c>
      <c r="AE52" s="7">
        <v>1.4809143850000002</v>
      </c>
      <c r="AF52" s="7">
        <v>0.82085040600000014</v>
      </c>
      <c r="AG52" s="8">
        <v>0.24250587399999998</v>
      </c>
      <c r="AH52" s="8">
        <v>0.13078969999999998</v>
      </c>
      <c r="AI52" s="8">
        <v>0.38768715899999995</v>
      </c>
      <c r="AJ52" s="8">
        <v>0.27963754499999993</v>
      </c>
    </row>
    <row r="53" spans="1:36" x14ac:dyDescent="0.25">
      <c r="A53" s="1" t="s">
        <v>43</v>
      </c>
      <c r="B53" s="13" t="s">
        <v>44</v>
      </c>
      <c r="C53" s="16">
        <v>4</v>
      </c>
      <c r="D53" s="20">
        <v>61.94</v>
      </c>
      <c r="E53" s="21">
        <v>8.1</v>
      </c>
      <c r="F53" s="2">
        <f t="shared" si="0"/>
        <v>12.291083965400002</v>
      </c>
      <c r="G53" s="3">
        <f t="shared" si="1"/>
        <v>0.17642654599999999</v>
      </c>
      <c r="H53" s="4">
        <f t="shared" si="2"/>
        <v>0.13729916339999998</v>
      </c>
      <c r="I53" s="5">
        <f t="shared" si="3"/>
        <v>11.977358256000002</v>
      </c>
      <c r="J53" s="6">
        <f t="shared" si="4"/>
        <v>5.3368100499999995</v>
      </c>
      <c r="K53" s="7">
        <f t="shared" si="5"/>
        <v>6.125284305000001</v>
      </c>
      <c r="L53" s="8">
        <f t="shared" si="6"/>
        <v>0.51526390099999997</v>
      </c>
      <c r="M53" s="3">
        <v>4.6881548999999995E-2</v>
      </c>
      <c r="N53" s="3">
        <v>7.6282809999999993E-2</v>
      </c>
      <c r="O53" s="3">
        <v>5.3262187000000003E-2</v>
      </c>
      <c r="P53" s="4">
        <v>2.7481866299999998E-2</v>
      </c>
      <c r="Q53" s="4">
        <v>2.0652861599999999E-2</v>
      </c>
      <c r="R53" s="4">
        <v>2.1319029899999998E-2</v>
      </c>
      <c r="S53" s="4">
        <v>1.2816184499999999E-2</v>
      </c>
      <c r="T53" s="4">
        <v>5.0768839799999993E-2</v>
      </c>
      <c r="U53" s="4">
        <v>4.2603812999999994E-3</v>
      </c>
      <c r="V53" s="6">
        <v>3.3654276499999995</v>
      </c>
      <c r="W53" s="6">
        <v>0.90690859999999995</v>
      </c>
      <c r="X53" s="6">
        <v>0.76201905000000003</v>
      </c>
      <c r="Y53" s="6">
        <v>0.30245474999999999</v>
      </c>
      <c r="Z53" s="7">
        <v>0.60355998700000013</v>
      </c>
      <c r="AA53" s="7">
        <v>1.2747549410000001</v>
      </c>
      <c r="AB53" s="7">
        <v>1.095205218</v>
      </c>
      <c r="AC53" s="7">
        <v>0.46159687000000005</v>
      </c>
      <c r="AD53" s="7">
        <v>0.46431858600000003</v>
      </c>
      <c r="AE53" s="7">
        <v>1.5535953940000002</v>
      </c>
      <c r="AF53" s="7">
        <v>0.67225330900000002</v>
      </c>
      <c r="AG53" s="8">
        <v>9.6028823999999985E-2</v>
      </c>
      <c r="AH53" s="8">
        <v>0.126854888</v>
      </c>
      <c r="AI53" s="8">
        <v>0.20519255999999997</v>
      </c>
      <c r="AJ53" s="8">
        <v>8.7187628999999989E-2</v>
      </c>
    </row>
    <row r="54" spans="1:36" x14ac:dyDescent="0.25">
      <c r="A54" s="1" t="s">
        <v>43</v>
      </c>
      <c r="B54" s="13" t="s">
        <v>44</v>
      </c>
      <c r="C54" s="16">
        <v>5</v>
      </c>
      <c r="D54" s="20">
        <v>18.04</v>
      </c>
      <c r="E54" s="21">
        <v>8.5500000000000007</v>
      </c>
      <c r="F54" s="2">
        <f t="shared" si="0"/>
        <v>8.3209342045000003</v>
      </c>
      <c r="G54" s="3">
        <f t="shared" si="1"/>
        <v>0.17358575100000001</v>
      </c>
      <c r="H54" s="4">
        <f t="shared" si="2"/>
        <v>0.13773989249999999</v>
      </c>
      <c r="I54" s="5">
        <f t="shared" si="3"/>
        <v>8.0096085610000003</v>
      </c>
      <c r="J54" s="6">
        <f t="shared" si="4"/>
        <v>3.5732378499999999</v>
      </c>
      <c r="K54" s="7">
        <f t="shared" si="5"/>
        <v>3.89434901</v>
      </c>
      <c r="L54" s="8">
        <f t="shared" si="6"/>
        <v>0.54202170100000002</v>
      </c>
      <c r="M54" s="3">
        <v>5.9091528999999997E-2</v>
      </c>
      <c r="N54" s="3">
        <v>8.0128960999999999E-2</v>
      </c>
      <c r="O54" s="3">
        <v>3.4365261000000001E-2</v>
      </c>
      <c r="P54" s="4">
        <v>2.5425300599999996E-2</v>
      </c>
      <c r="Q54" s="4">
        <v>1.6255663199999996E-2</v>
      </c>
      <c r="R54" s="4">
        <v>2.21977098E-2</v>
      </c>
      <c r="S54" s="4">
        <v>1.25646066E-2</v>
      </c>
      <c r="T54" s="4">
        <v>5.6983726799999995E-2</v>
      </c>
      <c r="U54" s="4">
        <v>4.3128854999999995E-3</v>
      </c>
      <c r="V54" s="6">
        <v>2.1649452499999997</v>
      </c>
      <c r="W54" s="6">
        <v>0.54709655000000001</v>
      </c>
      <c r="X54" s="6">
        <v>0.56257370000000007</v>
      </c>
      <c r="Y54" s="6">
        <v>0.29862234999999998</v>
      </c>
      <c r="Z54" s="7">
        <v>0.29560950000000003</v>
      </c>
      <c r="AA54" s="7">
        <v>0.78675839900000011</v>
      </c>
      <c r="AB54" s="7">
        <v>0.74308767100000006</v>
      </c>
      <c r="AC54" s="7">
        <v>0.30391251800000002</v>
      </c>
      <c r="AD54" s="7">
        <v>0.46190342800000006</v>
      </c>
      <c r="AE54" s="7">
        <v>0.85090282200000011</v>
      </c>
      <c r="AF54" s="7">
        <v>0.45217467200000006</v>
      </c>
      <c r="AG54" s="8">
        <v>5.2850698999999994E-2</v>
      </c>
      <c r="AH54" s="8">
        <v>9.7065772999999994E-2</v>
      </c>
      <c r="AI54" s="8">
        <v>0.29814086699999998</v>
      </c>
      <c r="AJ54" s="8">
        <v>9.3964361999999982E-2</v>
      </c>
    </row>
    <row r="55" spans="1:36" x14ac:dyDescent="0.25">
      <c r="A55" s="1" t="s">
        <v>43</v>
      </c>
      <c r="B55" s="13" t="s">
        <v>44</v>
      </c>
      <c r="C55" s="16">
        <v>6</v>
      </c>
      <c r="D55" s="20">
        <v>20.23</v>
      </c>
      <c r="E55" s="21">
        <v>9.81</v>
      </c>
      <c r="F55" s="2">
        <f t="shared" si="0"/>
        <v>8.2793794526999989</v>
      </c>
      <c r="G55" s="3">
        <f t="shared" si="1"/>
        <v>0.12119248299999999</v>
      </c>
      <c r="H55" s="4">
        <f t="shared" si="2"/>
        <v>0.1587317067</v>
      </c>
      <c r="I55" s="5">
        <f t="shared" si="3"/>
        <v>7.9994552629999998</v>
      </c>
      <c r="J55" s="6">
        <f t="shared" si="4"/>
        <v>3.7074433500000001</v>
      </c>
      <c r="K55" s="7">
        <f t="shared" si="5"/>
        <v>3.9092584340000003</v>
      </c>
      <c r="L55" s="8">
        <f t="shared" si="6"/>
        <v>0.38275347900000001</v>
      </c>
      <c r="M55" s="3">
        <v>4.0793786999999998E-2</v>
      </c>
      <c r="N55" s="3">
        <v>5.2159887000000002E-2</v>
      </c>
      <c r="O55" s="3">
        <v>2.8238808999999997E-2</v>
      </c>
      <c r="P55" s="4">
        <v>2.6006929199999997E-2</v>
      </c>
      <c r="Q55" s="4">
        <v>1.7994198599999997E-2</v>
      </c>
      <c r="R55" s="4">
        <v>2.0314249199999999E-2</v>
      </c>
      <c r="S55" s="4">
        <v>1.1338809299999999E-2</v>
      </c>
      <c r="T55" s="4">
        <v>7.8496046999999985E-2</v>
      </c>
      <c r="U55" s="4">
        <v>4.5814733999999992E-3</v>
      </c>
      <c r="V55" s="6">
        <v>2.24587805</v>
      </c>
      <c r="W55" s="6">
        <v>0.59525699999999993</v>
      </c>
      <c r="X55" s="6">
        <v>0.58079514999999993</v>
      </c>
      <c r="Y55" s="6">
        <v>0.28551314999999999</v>
      </c>
      <c r="Z55" s="7">
        <v>0.45615668200000004</v>
      </c>
      <c r="AA55" s="7">
        <v>0.85239100700000003</v>
      </c>
      <c r="AB55" s="7">
        <v>0.78957013600000003</v>
      </c>
      <c r="AC55" s="7">
        <v>0.36578127500000007</v>
      </c>
      <c r="AD55" s="7">
        <v>0.27720791</v>
      </c>
      <c r="AE55" s="7">
        <v>0.71404495000000012</v>
      </c>
      <c r="AF55" s="7">
        <v>0.45410647400000004</v>
      </c>
      <c r="AG55" s="8">
        <v>9.3110740999999997E-2</v>
      </c>
      <c r="AH55" s="8">
        <v>6.2686043999999982E-2</v>
      </c>
      <c r="AI55" s="8">
        <v>0.13934680399999999</v>
      </c>
      <c r="AJ55" s="8">
        <v>8.7609889999999996E-2</v>
      </c>
    </row>
    <row r="56" spans="1:36" x14ac:dyDescent="0.25">
      <c r="A56" s="1" t="s">
        <v>40</v>
      </c>
      <c r="B56" s="13" t="s">
        <v>41</v>
      </c>
      <c r="C56" s="16">
        <v>1</v>
      </c>
      <c r="D56" s="22">
        <v>0</v>
      </c>
      <c r="E56" s="21">
        <v>10.06</v>
      </c>
      <c r="F56" s="2">
        <f t="shared" si="0"/>
        <v>7.0714073270000011</v>
      </c>
      <c r="G56" s="3">
        <f t="shared" si="1"/>
        <v>0.128493213</v>
      </c>
      <c r="H56" s="4">
        <f t="shared" si="2"/>
        <v>5.8547285999999997E-2</v>
      </c>
      <c r="I56" s="5">
        <f t="shared" si="3"/>
        <v>6.884366828000001</v>
      </c>
      <c r="J56" s="6">
        <f t="shared" si="4"/>
        <v>3.1487794000000005</v>
      </c>
      <c r="K56" s="7">
        <f t="shared" si="5"/>
        <v>3.4830446830000006</v>
      </c>
      <c r="L56" s="8">
        <f t="shared" si="6"/>
        <v>0.25254274499999996</v>
      </c>
      <c r="M56" s="3">
        <v>3.9266261999999996E-2</v>
      </c>
      <c r="N56" s="3">
        <v>7.1809735E-2</v>
      </c>
      <c r="O56" s="3">
        <v>1.7417215999999999E-2</v>
      </c>
      <c r="P56" s="4">
        <v>6.6798836999999991E-3</v>
      </c>
      <c r="Q56" s="4">
        <v>5.9057585999999999E-3</v>
      </c>
      <c r="R56" s="4">
        <v>3.0094262099999998E-2</v>
      </c>
      <c r="S56" s="4">
        <v>7.7743070999999999E-3</v>
      </c>
      <c r="T56" s="4">
        <v>4.1453936999999996E-3</v>
      </c>
      <c r="U56" s="4">
        <v>3.9476807999999997E-3</v>
      </c>
      <c r="V56" s="6">
        <v>2.4681663500000002</v>
      </c>
      <c r="W56" s="6">
        <v>0.32953375000000001</v>
      </c>
      <c r="X56" s="6">
        <v>0.25587899999999997</v>
      </c>
      <c r="Y56" s="6">
        <v>9.5200300000000002E-2</v>
      </c>
      <c r="Z56" s="7">
        <v>0.35030739500000002</v>
      </c>
      <c r="AA56" s="7">
        <v>0.76539341500000013</v>
      </c>
      <c r="AB56" s="7">
        <v>0.833733952</v>
      </c>
      <c r="AC56" s="7">
        <v>0.22727788400000004</v>
      </c>
      <c r="AD56" s="7">
        <v>0.37869077300000004</v>
      </c>
      <c r="AE56" s="7">
        <v>0.52733734100000007</v>
      </c>
      <c r="AF56" s="7">
        <v>0.40030392300000006</v>
      </c>
      <c r="AG56" s="8">
        <v>5.8352560999999997E-2</v>
      </c>
      <c r="AH56" s="8">
        <v>7.0803362999999994E-2</v>
      </c>
      <c r="AI56" s="8">
        <v>9.9182806999999984E-2</v>
      </c>
      <c r="AJ56" s="8">
        <v>2.4204013999999996E-2</v>
      </c>
    </row>
    <row r="57" spans="1:36" x14ac:dyDescent="0.25">
      <c r="A57" s="1" t="s">
        <v>40</v>
      </c>
      <c r="B57" s="13" t="s">
        <v>41</v>
      </c>
      <c r="C57" s="16">
        <v>2</v>
      </c>
      <c r="D57" s="22">
        <v>0</v>
      </c>
      <c r="E57" s="21">
        <v>11.27</v>
      </c>
      <c r="F57" s="2">
        <f t="shared" si="0"/>
        <v>9.6500022649000012</v>
      </c>
      <c r="G57" s="3">
        <f t="shared" si="1"/>
        <v>0.13815775600000002</v>
      </c>
      <c r="H57" s="4">
        <f t="shared" si="2"/>
        <v>0.22851670590000001</v>
      </c>
      <c r="I57" s="5">
        <f t="shared" si="3"/>
        <v>9.2833278030000006</v>
      </c>
      <c r="J57" s="6">
        <f t="shared" si="4"/>
        <v>4.4436365999999996</v>
      </c>
      <c r="K57" s="7">
        <f t="shared" si="5"/>
        <v>4.3848247789999997</v>
      </c>
      <c r="L57" s="8">
        <f t="shared" si="6"/>
        <v>0.45486642399999988</v>
      </c>
      <c r="M57" s="3">
        <v>2.9231608999999999E-2</v>
      </c>
      <c r="N57" s="3">
        <v>7.5742610000000002E-2</v>
      </c>
      <c r="O57" s="3">
        <v>3.3183536999999999E-2</v>
      </c>
      <c r="P57" s="4">
        <v>2.3917364099999998E-2</v>
      </c>
      <c r="Q57" s="4">
        <v>1.9299999599999999E-2</v>
      </c>
      <c r="R57" s="4">
        <v>2.4255976499999998E-2</v>
      </c>
      <c r="S57" s="4">
        <v>1.3075303499999998E-2</v>
      </c>
      <c r="T57" s="4">
        <v>0.14281584659999999</v>
      </c>
      <c r="U57" s="4">
        <v>5.1522156000000001E-3</v>
      </c>
      <c r="V57" s="6">
        <v>2.9150380999999999</v>
      </c>
      <c r="W57" s="6">
        <v>0.76505975000000004</v>
      </c>
      <c r="X57" s="6">
        <v>0.61782954999999995</v>
      </c>
      <c r="Y57" s="6">
        <v>0.14570919999999998</v>
      </c>
      <c r="Z57" s="7">
        <v>0.46221890700000007</v>
      </c>
      <c r="AA57" s="7">
        <v>0.98153951300000009</v>
      </c>
      <c r="AB57" s="7">
        <v>0.88080763600000012</v>
      </c>
      <c r="AC57" s="7">
        <v>0.30938595700000004</v>
      </c>
      <c r="AD57" s="7">
        <v>0.38510010600000005</v>
      </c>
      <c r="AE57" s="7">
        <v>0.86290643300000014</v>
      </c>
      <c r="AF57" s="7">
        <v>0.50286622700000005</v>
      </c>
      <c r="AG57" s="8">
        <v>6.8534679000000001E-2</v>
      </c>
      <c r="AH57" s="8">
        <v>9.9529242999999976E-2</v>
      </c>
      <c r="AI57" s="8">
        <v>0.14592268499999997</v>
      </c>
      <c r="AJ57" s="8">
        <v>0.14087981699999996</v>
      </c>
    </row>
    <row r="58" spans="1:36" x14ac:dyDescent="0.25">
      <c r="A58" s="1" t="s">
        <v>40</v>
      </c>
      <c r="B58" s="13" t="s">
        <v>41</v>
      </c>
      <c r="C58" s="16">
        <v>3</v>
      </c>
      <c r="D58" s="22">
        <v>0</v>
      </c>
      <c r="E58" s="21">
        <v>10.14</v>
      </c>
      <c r="F58" s="2">
        <f t="shared" si="0"/>
        <v>14.716174531300002</v>
      </c>
      <c r="G58" s="3">
        <f t="shared" si="1"/>
        <v>0.139476136</v>
      </c>
      <c r="H58" s="4">
        <f t="shared" si="2"/>
        <v>0.39834069029999991</v>
      </c>
      <c r="I58" s="5">
        <f t="shared" si="3"/>
        <v>14.178357705000002</v>
      </c>
      <c r="J58" s="6">
        <f t="shared" si="4"/>
        <v>6.3635851500000005</v>
      </c>
      <c r="K58" s="7">
        <f t="shared" si="5"/>
        <v>7.0120722550000014</v>
      </c>
      <c r="L58" s="8">
        <f t="shared" si="6"/>
        <v>0.80270029999999981</v>
      </c>
      <c r="M58" s="3">
        <v>3.1893846000000003E-2</v>
      </c>
      <c r="N58" s="3">
        <v>4.3339005E-2</v>
      </c>
      <c r="O58" s="3">
        <v>6.4243284999999997E-2</v>
      </c>
      <c r="P58" s="4">
        <v>3.6821943900000001E-2</v>
      </c>
      <c r="Q58" s="4">
        <v>3.0194507699999998E-2</v>
      </c>
      <c r="R58" s="4">
        <v>3.1342285800000001E-2</v>
      </c>
      <c r="S58" s="4">
        <v>2.0144375999999999E-2</v>
      </c>
      <c r="T58" s="4">
        <v>0.26632834829999996</v>
      </c>
      <c r="U58" s="4">
        <v>1.3509228599999999E-2</v>
      </c>
      <c r="V58" s="6">
        <v>3.6672037999999998</v>
      </c>
      <c r="W58" s="6">
        <v>1.44141725</v>
      </c>
      <c r="X58" s="6">
        <v>0.96803589999999995</v>
      </c>
      <c r="Y58" s="6">
        <v>0.28692820000000002</v>
      </c>
      <c r="Z58" s="7">
        <v>0.67146420600000012</v>
      </c>
      <c r="AA58" s="7">
        <v>1.7837717920000002</v>
      </c>
      <c r="AB58" s="7">
        <v>1.1143723920000002</v>
      </c>
      <c r="AC58" s="7">
        <v>0.62596061800000002</v>
      </c>
      <c r="AD58" s="7">
        <v>0.50601290700000001</v>
      </c>
      <c r="AE58" s="7">
        <v>1.4637284840000002</v>
      </c>
      <c r="AF58" s="7">
        <v>0.84676185600000009</v>
      </c>
      <c r="AG58" s="8">
        <v>0.13703801699999996</v>
      </c>
      <c r="AH58" s="8">
        <v>0.15530543899999999</v>
      </c>
      <c r="AI58" s="8">
        <v>0.268246608</v>
      </c>
      <c r="AJ58" s="8">
        <v>0.24211023599999995</v>
      </c>
    </row>
    <row r="59" spans="1:36" x14ac:dyDescent="0.25">
      <c r="A59" s="1" t="s">
        <v>40</v>
      </c>
      <c r="B59" s="13" t="s">
        <v>41</v>
      </c>
      <c r="C59" s="16">
        <v>4</v>
      </c>
      <c r="D59" s="22">
        <v>0</v>
      </c>
      <c r="E59" s="21">
        <v>10.039999999999999</v>
      </c>
      <c r="F59" s="2">
        <f t="shared" si="0"/>
        <v>6.2495390109000004</v>
      </c>
      <c r="G59" s="3">
        <f t="shared" si="1"/>
        <v>0.11212697800000002</v>
      </c>
      <c r="H59" s="4">
        <f t="shared" si="2"/>
        <v>6.9822477899999999E-2</v>
      </c>
      <c r="I59" s="5">
        <f t="shared" si="3"/>
        <v>6.0675895550000005</v>
      </c>
      <c r="J59" s="6">
        <f t="shared" si="4"/>
        <v>2.75207465</v>
      </c>
      <c r="K59" s="7">
        <f t="shared" si="5"/>
        <v>2.9617484810000008</v>
      </c>
      <c r="L59" s="8">
        <f t="shared" si="6"/>
        <v>0.35376642399999997</v>
      </c>
      <c r="M59" s="3">
        <v>3.4348836000000001E-2</v>
      </c>
      <c r="N59" s="3">
        <v>5.8197863000000002E-2</v>
      </c>
      <c r="O59" s="3">
        <v>1.9580278999999999E-2</v>
      </c>
      <c r="P59" s="4">
        <v>8.2390769999999992E-3</v>
      </c>
      <c r="Q59" s="4">
        <v>8.9488475999999987E-3</v>
      </c>
      <c r="R59" s="4">
        <v>2.15580771E-2</v>
      </c>
      <c r="S59" s="4">
        <v>9.0945098999999988E-3</v>
      </c>
      <c r="T59" s="4">
        <v>1.8333661499999997E-2</v>
      </c>
      <c r="U59" s="4">
        <v>3.6483047999999996E-3</v>
      </c>
      <c r="V59" s="6">
        <v>1.94437945</v>
      </c>
      <c r="W59" s="6">
        <v>0.35047675</v>
      </c>
      <c r="X59" s="6">
        <v>0.35070944999999998</v>
      </c>
      <c r="Y59" s="6">
        <v>0.10650900000000001</v>
      </c>
      <c r="Z59" s="7">
        <v>0.32331731499999999</v>
      </c>
      <c r="AA59" s="7">
        <v>0.67024284000000012</v>
      </c>
      <c r="AB59" s="7">
        <v>0.63217368900000004</v>
      </c>
      <c r="AC59" s="7">
        <v>0.20953401500000002</v>
      </c>
      <c r="AD59" s="7">
        <v>0.19612737400000002</v>
      </c>
      <c r="AE59" s="7">
        <v>0.56821255200000009</v>
      </c>
      <c r="AF59" s="7">
        <v>0.36214069600000004</v>
      </c>
      <c r="AG59" s="8">
        <v>6.8507381999999992E-2</v>
      </c>
      <c r="AH59" s="8">
        <v>7.4326023999999991E-2</v>
      </c>
      <c r="AI59" s="8">
        <v>8.649037599999998E-2</v>
      </c>
      <c r="AJ59" s="8">
        <v>0.12444264199999998</v>
      </c>
    </row>
    <row r="60" spans="1:36" x14ac:dyDescent="0.25">
      <c r="A60" s="1" t="s">
        <v>40</v>
      </c>
      <c r="B60" s="13" t="s">
        <v>41</v>
      </c>
      <c r="C60" s="16">
        <v>5</v>
      </c>
      <c r="D60" s="22">
        <v>0</v>
      </c>
      <c r="E60" s="21">
        <v>10.54</v>
      </c>
      <c r="F60" s="2">
        <f t="shared" si="0"/>
        <v>8.2377310290000008</v>
      </c>
      <c r="G60" s="3">
        <f t="shared" si="1"/>
        <v>0.11591414500000001</v>
      </c>
      <c r="H60" s="4">
        <f t="shared" si="2"/>
        <v>9.3624740999999984E-2</v>
      </c>
      <c r="I60" s="5">
        <f t="shared" si="3"/>
        <v>8.0281921430000001</v>
      </c>
      <c r="J60" s="6">
        <f t="shared" si="4"/>
        <v>3.8238577</v>
      </c>
      <c r="K60" s="7">
        <f t="shared" si="5"/>
        <v>3.8415610200000008</v>
      </c>
      <c r="L60" s="8">
        <f t="shared" si="6"/>
        <v>0.36277342299999993</v>
      </c>
      <c r="M60" s="3">
        <v>3.1449714000000004E-2</v>
      </c>
      <c r="N60" s="3">
        <v>6.0564012E-2</v>
      </c>
      <c r="O60" s="3">
        <v>2.3900419000000003E-2</v>
      </c>
      <c r="P60" s="4">
        <v>1.28926161E-2</v>
      </c>
      <c r="Q60" s="4">
        <v>1.20863421E-2</v>
      </c>
      <c r="R60" s="4">
        <v>1.7706219299999996E-2</v>
      </c>
      <c r="S60" s="4">
        <v>9.5415326999999991E-3</v>
      </c>
      <c r="T60" s="4">
        <v>3.8264448599999994E-2</v>
      </c>
      <c r="U60" s="4">
        <v>3.1335821999999998E-3</v>
      </c>
      <c r="V60" s="6">
        <v>2.8247219000000001</v>
      </c>
      <c r="W60" s="6">
        <v>0.49581609999999993</v>
      </c>
      <c r="X60" s="6">
        <v>0.39945164999999999</v>
      </c>
      <c r="Y60" s="6">
        <v>0.10386805</v>
      </c>
      <c r="Z60" s="7">
        <v>0.44501759700000004</v>
      </c>
      <c r="AA60" s="7">
        <v>0.87764716900000006</v>
      </c>
      <c r="AB60" s="7">
        <v>0.71842597200000013</v>
      </c>
      <c r="AC60" s="7">
        <v>0.27806513700000007</v>
      </c>
      <c r="AD60" s="7">
        <v>0.30574537800000001</v>
      </c>
      <c r="AE60" s="7">
        <v>0.78021768400000002</v>
      </c>
      <c r="AF60" s="7">
        <v>0.43644208300000004</v>
      </c>
      <c r="AG60" s="8">
        <v>4.6195959999999994E-2</v>
      </c>
      <c r="AH60" s="8">
        <v>8.5424107999999985E-2</v>
      </c>
      <c r="AI60" s="8">
        <v>0.16126562099999997</v>
      </c>
      <c r="AJ60" s="8">
        <v>6.9887733999999993E-2</v>
      </c>
    </row>
    <row r="61" spans="1:36" x14ac:dyDescent="0.25">
      <c r="A61" s="1" t="s">
        <v>40</v>
      </c>
      <c r="B61" s="13" t="s">
        <v>41</v>
      </c>
      <c r="C61" s="16">
        <v>6</v>
      </c>
      <c r="D61" s="22">
        <v>0</v>
      </c>
      <c r="E61" s="21">
        <v>11.28</v>
      </c>
      <c r="F61" s="2">
        <f t="shared" si="0"/>
        <v>10.160035134999999</v>
      </c>
      <c r="G61" s="3">
        <f t="shared" si="1"/>
        <v>0.104515779</v>
      </c>
      <c r="H61" s="4">
        <f t="shared" si="2"/>
        <v>0.104226507</v>
      </c>
      <c r="I61" s="5">
        <f t="shared" si="3"/>
        <v>9.9512928489999997</v>
      </c>
      <c r="J61" s="6">
        <f t="shared" si="4"/>
        <v>4.4213006499999992</v>
      </c>
      <c r="K61" s="7">
        <f t="shared" si="5"/>
        <v>5.204113199</v>
      </c>
      <c r="L61" s="8">
        <f t="shared" si="6"/>
        <v>0.32587899999999997</v>
      </c>
      <c r="M61" s="3">
        <v>2.5932812E-2</v>
      </c>
      <c r="N61" s="3">
        <v>4.3858545999999998E-2</v>
      </c>
      <c r="O61" s="3">
        <v>3.4724420999999998E-2</v>
      </c>
      <c r="P61" s="4">
        <v>1.01858148E-2</v>
      </c>
      <c r="Q61" s="4">
        <v>1.1185662599999998E-2</v>
      </c>
      <c r="R61" s="4">
        <v>2.5901240399999997E-2</v>
      </c>
      <c r="S61" s="4">
        <v>1.01371095E-2</v>
      </c>
      <c r="T61" s="4">
        <v>4.3777559699999996E-2</v>
      </c>
      <c r="U61" s="4">
        <v>3.0391199999999998E-3</v>
      </c>
      <c r="V61" s="6">
        <v>2.85069135</v>
      </c>
      <c r="W61" s="6">
        <v>0.82236764999999989</v>
      </c>
      <c r="X61" s="6">
        <v>0.62888929999999998</v>
      </c>
      <c r="Y61" s="6">
        <v>0.11935235</v>
      </c>
      <c r="Z61" s="7">
        <v>0.58025671300000015</v>
      </c>
      <c r="AA61" s="7">
        <v>1.214459524</v>
      </c>
      <c r="AB61" s="7">
        <v>0.9674062160000001</v>
      </c>
      <c r="AC61" s="7">
        <v>0.44580994400000001</v>
      </c>
      <c r="AD61" s="7">
        <v>0.31104607400000001</v>
      </c>
      <c r="AE61" s="7">
        <v>1.1169821900000001</v>
      </c>
      <c r="AF61" s="7">
        <v>0.5681525380000001</v>
      </c>
      <c r="AG61" s="8">
        <v>5.7499613999999991E-2</v>
      </c>
      <c r="AH61" s="8">
        <v>7.0781457999999992E-2</v>
      </c>
      <c r="AI61" s="8">
        <v>9.0218269999999989E-2</v>
      </c>
      <c r="AJ61" s="8">
        <v>0.10737965799999998</v>
      </c>
    </row>
    <row r="62" spans="1:36" x14ac:dyDescent="0.25">
      <c r="A62" s="1" t="s">
        <v>40</v>
      </c>
      <c r="B62" s="13" t="s">
        <v>43</v>
      </c>
      <c r="C62" s="16">
        <v>1</v>
      </c>
      <c r="D62" s="22">
        <v>0</v>
      </c>
      <c r="E62" s="21">
        <f>SUM(14.1,21.75)</f>
        <v>35.85</v>
      </c>
      <c r="F62" s="2">
        <f t="shared" si="0"/>
        <v>5.4259996072000005</v>
      </c>
      <c r="G62" s="3">
        <f t="shared" si="1"/>
        <v>9.6499138000000012E-2</v>
      </c>
      <c r="H62" s="4">
        <f t="shared" si="2"/>
        <v>5.2714330199999992E-2</v>
      </c>
      <c r="I62" s="5">
        <f t="shared" si="3"/>
        <v>5.2767861390000004</v>
      </c>
      <c r="J62" s="6">
        <f t="shared" si="4"/>
        <v>2.5213786000000002</v>
      </c>
      <c r="K62" s="7">
        <f t="shared" si="5"/>
        <v>2.5956833560000003</v>
      </c>
      <c r="L62" s="8">
        <f t="shared" si="6"/>
        <v>0.15972418299999999</v>
      </c>
      <c r="M62" s="3">
        <v>3.6593001999999999E-2</v>
      </c>
      <c r="N62" s="3">
        <v>4.3768391000000004E-2</v>
      </c>
      <c r="O62" s="3">
        <v>1.6137745000000002E-2</v>
      </c>
      <c r="P62" s="4">
        <v>1.21097025E-2</v>
      </c>
      <c r="Q62" s="4">
        <v>3.1589837999999996E-3</v>
      </c>
      <c r="R62" s="4">
        <v>1.32294708E-2</v>
      </c>
      <c r="S62" s="4">
        <v>4.7580938999999996E-3</v>
      </c>
      <c r="T62" s="4">
        <v>8.733954599999998E-3</v>
      </c>
      <c r="U62" s="4">
        <v>1.0724124599999999E-2</v>
      </c>
      <c r="V62" s="6">
        <v>1.9219414499999998</v>
      </c>
      <c r="W62" s="6">
        <v>0.20844719999999997</v>
      </c>
      <c r="X62" s="6">
        <v>0.23903685</v>
      </c>
      <c r="Y62" s="6">
        <v>0.15195310000000001</v>
      </c>
      <c r="Z62" s="7">
        <v>0.23104660100000005</v>
      </c>
      <c r="AA62" s="7">
        <v>0.56413971000000007</v>
      </c>
      <c r="AB62" s="7">
        <v>0.60798318100000004</v>
      </c>
      <c r="AC62" s="7">
        <v>0.137395565</v>
      </c>
      <c r="AD62" s="7">
        <v>0.24543941800000002</v>
      </c>
      <c r="AE62" s="7">
        <v>0.522644895</v>
      </c>
      <c r="AF62" s="7">
        <v>0.28703398600000002</v>
      </c>
      <c r="AG62" s="8">
        <v>2.4883742999999996E-2</v>
      </c>
      <c r="AH62" s="8">
        <v>5.0280736999999992E-2</v>
      </c>
      <c r="AI62" s="8">
        <v>7.9568732999999989E-2</v>
      </c>
      <c r="AJ62" s="8">
        <v>4.9909699999999991E-3</v>
      </c>
    </row>
    <row r="63" spans="1:36" x14ac:dyDescent="0.25">
      <c r="A63" s="1" t="s">
        <v>40</v>
      </c>
      <c r="B63" s="13" t="s">
        <v>43</v>
      </c>
      <c r="C63" s="16">
        <v>2</v>
      </c>
      <c r="D63" s="22">
        <v>0</v>
      </c>
      <c r="E63" s="21">
        <v>10.08</v>
      </c>
      <c r="F63" s="2">
        <f t="shared" si="0"/>
        <v>15.852493192799999</v>
      </c>
      <c r="G63" s="3">
        <f t="shared" si="1"/>
        <v>0.14665809499999999</v>
      </c>
      <c r="H63" s="4">
        <f t="shared" si="2"/>
        <v>0.41460990479999998</v>
      </c>
      <c r="I63" s="5">
        <f t="shared" si="3"/>
        <v>15.291225192999999</v>
      </c>
      <c r="J63" s="6">
        <f t="shared" si="4"/>
        <v>7.4430869499999996</v>
      </c>
      <c r="K63" s="7">
        <f t="shared" si="5"/>
        <v>7.0014351789999996</v>
      </c>
      <c r="L63" s="8">
        <f t="shared" si="6"/>
        <v>0.84670306399999984</v>
      </c>
      <c r="M63" s="3">
        <v>3.7537038000000002E-2</v>
      </c>
      <c r="N63" s="3">
        <v>4.0033930000000002E-2</v>
      </c>
      <c r="O63" s="3">
        <v>6.9087126999999998E-2</v>
      </c>
      <c r="P63" s="4">
        <v>4.3526321999999992E-2</v>
      </c>
      <c r="Q63" s="4">
        <v>2.8853155799999995E-2</v>
      </c>
      <c r="R63" s="4">
        <v>4.1268981599999997E-2</v>
      </c>
      <c r="S63" s="4">
        <v>1.69955982E-2</v>
      </c>
      <c r="T63" s="4">
        <v>0.27067015080000001</v>
      </c>
      <c r="U63" s="4">
        <v>1.3295696399999999E-2</v>
      </c>
      <c r="V63" s="6">
        <v>4.21021965</v>
      </c>
      <c r="W63" s="6">
        <v>1.7909397999999999</v>
      </c>
      <c r="X63" s="6">
        <v>1.1639718999999999</v>
      </c>
      <c r="Y63" s="6">
        <v>0.27795560000000002</v>
      </c>
      <c r="Z63" s="7">
        <v>0.89868207600000005</v>
      </c>
      <c r="AA63" s="7">
        <v>1.4105820320000002</v>
      </c>
      <c r="AB63" s="7">
        <v>1.0937811020000001</v>
      </c>
      <c r="AC63" s="7">
        <v>0.67567572900000006</v>
      </c>
      <c r="AD63" s="7">
        <v>0.48090678000000003</v>
      </c>
      <c r="AE63" s="7">
        <v>1.5616940400000001</v>
      </c>
      <c r="AF63" s="7">
        <v>0.88011342000000015</v>
      </c>
      <c r="AG63" s="8">
        <v>0.11866848399999998</v>
      </c>
      <c r="AH63" s="8">
        <v>0.14578013399999998</v>
      </c>
      <c r="AI63" s="8">
        <v>0.31654780699999996</v>
      </c>
      <c r="AJ63" s="8">
        <v>0.26570663899999991</v>
      </c>
    </row>
    <row r="64" spans="1:36" x14ac:dyDescent="0.25">
      <c r="A64" s="1" t="s">
        <v>40</v>
      </c>
      <c r="B64" s="13" t="s">
        <v>43</v>
      </c>
      <c r="C64" s="16">
        <v>3</v>
      </c>
      <c r="D64" s="22">
        <v>0</v>
      </c>
      <c r="E64" s="21">
        <v>9.83</v>
      </c>
      <c r="F64" s="2">
        <f t="shared" si="0"/>
        <v>9.7097004097000017</v>
      </c>
      <c r="G64" s="3">
        <f t="shared" si="1"/>
        <v>0.11557571699999999</v>
      </c>
      <c r="H64" s="4">
        <f t="shared" si="2"/>
        <v>0.26097881669999995</v>
      </c>
      <c r="I64" s="5">
        <f t="shared" si="3"/>
        <v>9.3331458760000015</v>
      </c>
      <c r="J64" s="6">
        <f t="shared" si="4"/>
        <v>4.8085485500000003</v>
      </c>
      <c r="K64" s="7">
        <f t="shared" si="5"/>
        <v>3.9513266260000006</v>
      </c>
      <c r="L64" s="8">
        <f t="shared" si="6"/>
        <v>0.57327069999999991</v>
      </c>
      <c r="M64" s="3">
        <v>2.790571E-2</v>
      </c>
      <c r="N64" s="3">
        <v>5.1427916000000004E-2</v>
      </c>
      <c r="O64" s="3">
        <v>3.6242090999999997E-2</v>
      </c>
      <c r="P64" s="4">
        <v>3.9730370399999999E-2</v>
      </c>
      <c r="Q64" s="4">
        <v>2.9964419099999997E-2</v>
      </c>
      <c r="R64" s="4">
        <v>3.3213102299999998E-2</v>
      </c>
      <c r="S64" s="4">
        <v>2.24563752E-2</v>
      </c>
      <c r="T64" s="4">
        <v>0.11877051059999999</v>
      </c>
      <c r="U64" s="4">
        <v>1.6844039099999999E-2</v>
      </c>
      <c r="V64" s="6">
        <v>2.9469797500000001</v>
      </c>
      <c r="W64" s="6">
        <v>0.80158065000000001</v>
      </c>
      <c r="X64" s="6">
        <v>0.7882809999999999</v>
      </c>
      <c r="Y64" s="6">
        <v>0.27170715000000001</v>
      </c>
      <c r="Z64" s="7">
        <v>0.38787372600000003</v>
      </c>
      <c r="AA64" s="7">
        <v>0.93504812700000017</v>
      </c>
      <c r="AB64" s="7">
        <v>0.86419430100000016</v>
      </c>
      <c r="AC64" s="7">
        <v>0.28316065000000001</v>
      </c>
      <c r="AD64" s="7">
        <v>0.28796988000000007</v>
      </c>
      <c r="AE64" s="7">
        <v>0.7336200570000001</v>
      </c>
      <c r="AF64" s="7">
        <v>0.45945988500000007</v>
      </c>
      <c r="AG64" s="8">
        <v>0.10180466699999999</v>
      </c>
      <c r="AH64" s="8">
        <v>9.6055783999999991E-2</v>
      </c>
      <c r="AI64" s="8">
        <v>0.18847533799999996</v>
      </c>
      <c r="AJ64" s="8">
        <v>0.18693491099999998</v>
      </c>
    </row>
    <row r="65" spans="1:36" x14ac:dyDescent="0.25">
      <c r="A65" s="1" t="s">
        <v>40</v>
      </c>
      <c r="B65" s="13" t="s">
        <v>43</v>
      </c>
      <c r="C65" s="16">
        <v>4</v>
      </c>
      <c r="D65" s="22">
        <v>0</v>
      </c>
      <c r="E65" s="21">
        <v>11.43</v>
      </c>
      <c r="F65" s="2">
        <f t="shared" si="0"/>
        <v>9.1963941243000011</v>
      </c>
      <c r="G65" s="3">
        <f t="shared" si="1"/>
        <v>0.14323125599999997</v>
      </c>
      <c r="H65" s="4">
        <f t="shared" si="2"/>
        <v>0.10047064229999998</v>
      </c>
      <c r="I65" s="5">
        <f t="shared" si="3"/>
        <v>8.9526922260000017</v>
      </c>
      <c r="J65" s="6">
        <f t="shared" si="4"/>
        <v>4.1044048499999999</v>
      </c>
      <c r="K65" s="7">
        <f t="shared" si="5"/>
        <v>4.4667090160000011</v>
      </c>
      <c r="L65" s="8">
        <f t="shared" si="6"/>
        <v>0.38157836000000001</v>
      </c>
      <c r="M65" s="3">
        <v>3.5054965E-2</v>
      </c>
      <c r="N65" s="3">
        <v>7.6164403999999991E-2</v>
      </c>
      <c r="O65" s="3">
        <v>3.2011887000000003E-2</v>
      </c>
      <c r="P65" s="4">
        <v>1.8112928399999999E-2</v>
      </c>
      <c r="Q65" s="4">
        <v>9.9180773999999992E-3</v>
      </c>
      <c r="R65" s="4">
        <v>2.3853179699999998E-2</v>
      </c>
      <c r="S65" s="4">
        <v>8.2748546999999988E-3</v>
      </c>
      <c r="T65" s="4">
        <v>3.7059176699999995E-2</v>
      </c>
      <c r="U65" s="4">
        <v>3.2524253999999999E-3</v>
      </c>
      <c r="V65" s="6">
        <v>2.9117679499999998</v>
      </c>
      <c r="W65" s="6">
        <v>0.60189999999999999</v>
      </c>
      <c r="X65" s="6">
        <v>0.40979509999999997</v>
      </c>
      <c r="Y65" s="6">
        <v>0.18094180000000001</v>
      </c>
      <c r="Z65" s="7">
        <v>0.53312869200000013</v>
      </c>
      <c r="AA65" s="7">
        <v>0.94283859300000006</v>
      </c>
      <c r="AB65" s="7">
        <v>0.88996301500000008</v>
      </c>
      <c r="AC65" s="7">
        <v>0.31367939100000003</v>
      </c>
      <c r="AD65" s="7">
        <v>0.34442034600000004</v>
      </c>
      <c r="AE65" s="7">
        <v>0.9343060620000001</v>
      </c>
      <c r="AF65" s="7">
        <v>0.50837291699999998</v>
      </c>
      <c r="AG65" s="8">
        <v>5.7409634999999994E-2</v>
      </c>
      <c r="AH65" s="8">
        <v>9.9116080999999981E-2</v>
      </c>
      <c r="AI65" s="8">
        <v>0.14781190699999999</v>
      </c>
      <c r="AJ65" s="8">
        <v>7.724073699999999E-2</v>
      </c>
    </row>
    <row r="66" spans="1:36" x14ac:dyDescent="0.25">
      <c r="A66" s="1" t="s">
        <v>40</v>
      </c>
      <c r="B66" s="13" t="s">
        <v>43</v>
      </c>
      <c r="C66" s="16">
        <v>5</v>
      </c>
      <c r="D66" s="22">
        <v>0</v>
      </c>
      <c r="E66" s="21">
        <v>12.32</v>
      </c>
      <c r="F66" s="2">
        <f t="shared" si="0"/>
        <v>10.394142943</v>
      </c>
      <c r="G66" s="3">
        <f t="shared" si="1"/>
        <v>0.17052953300000001</v>
      </c>
      <c r="H66" s="4">
        <f t="shared" si="2"/>
        <v>0.17519562899999999</v>
      </c>
      <c r="I66" s="5">
        <f t="shared" si="3"/>
        <v>10.048417780999999</v>
      </c>
      <c r="J66" s="6">
        <f t="shared" si="4"/>
        <v>4.522252149999999</v>
      </c>
      <c r="K66" s="7">
        <f t="shared" si="5"/>
        <v>5.1102196740000005</v>
      </c>
      <c r="L66" s="8">
        <f t="shared" si="6"/>
        <v>0.41594595699999992</v>
      </c>
      <c r="M66" s="3">
        <v>5.2734835000000008E-2</v>
      </c>
      <c r="N66" s="3">
        <v>8.6898470000000005E-2</v>
      </c>
      <c r="O66" s="3">
        <v>3.0896228000000001E-2</v>
      </c>
      <c r="P66" s="4">
        <v>2.0963804399999997E-2</v>
      </c>
      <c r="Q66" s="4">
        <v>1.92662631E-2</v>
      </c>
      <c r="R66" s="4">
        <v>3.3803973000000001E-2</v>
      </c>
      <c r="S66" s="4">
        <v>1.2900157199999998E-2</v>
      </c>
      <c r="T66" s="4">
        <v>8.1856372499999996E-2</v>
      </c>
      <c r="U66" s="4">
        <v>6.4050588000000002E-3</v>
      </c>
      <c r="V66" s="6">
        <v>3.2202748499999996</v>
      </c>
      <c r="W66" s="6">
        <v>0.56461339999999993</v>
      </c>
      <c r="X66" s="6">
        <v>0.58050784999999994</v>
      </c>
      <c r="Y66" s="6">
        <v>0.15685604999999997</v>
      </c>
      <c r="Z66" s="7">
        <v>0.60395575500000009</v>
      </c>
      <c r="AA66" s="7">
        <v>1.0204293960000002</v>
      </c>
      <c r="AB66" s="7">
        <v>1.256926728</v>
      </c>
      <c r="AC66" s="7">
        <v>0.38329482000000004</v>
      </c>
      <c r="AD66" s="7">
        <v>0.34160942000000005</v>
      </c>
      <c r="AE66" s="7">
        <v>0.94254176700000003</v>
      </c>
      <c r="AF66" s="7">
        <v>0.56146178800000002</v>
      </c>
      <c r="AG66" s="8">
        <v>6.2871393999999983E-2</v>
      </c>
      <c r="AH66" s="8">
        <v>9.4867858999999985E-2</v>
      </c>
      <c r="AI66" s="8">
        <v>0.15841325299999998</v>
      </c>
      <c r="AJ66" s="8">
        <v>9.9793450999999991E-2</v>
      </c>
    </row>
    <row r="67" spans="1:36" x14ac:dyDescent="0.25">
      <c r="A67" s="1" t="s">
        <v>40</v>
      </c>
      <c r="B67" s="13" t="s">
        <v>43</v>
      </c>
      <c r="C67" s="16">
        <v>6</v>
      </c>
      <c r="D67" s="22">
        <v>0</v>
      </c>
      <c r="E67" s="21">
        <v>11.5</v>
      </c>
      <c r="F67" s="2">
        <f t="shared" ref="F67:F91" si="7">SUM(G67:I67)</f>
        <v>13.568169528200002</v>
      </c>
      <c r="G67" s="3">
        <f t="shared" ref="G67:G91" si="8">SUM(M67:O67)</f>
        <v>0.13727409099999999</v>
      </c>
      <c r="H67" s="4">
        <f t="shared" ref="H67:H91" si="9">SUM(P67:U67)</f>
        <v>0.38408160419999993</v>
      </c>
      <c r="I67" s="5">
        <f t="shared" ref="I67:I91" si="10">SUM(J67:L67)</f>
        <v>13.046813833000002</v>
      </c>
      <c r="J67" s="6">
        <f t="shared" ref="J67:J91" si="11">SUM(V67:Y67)</f>
        <v>6.7192586499999996</v>
      </c>
      <c r="K67" s="7">
        <f t="shared" ref="K67:K91" si="12">SUM(Z67:AF67)</f>
        <v>5.3169565500000004</v>
      </c>
      <c r="L67" s="8">
        <f t="shared" ref="L67:L91" si="13">SUM(AG67:AJ67)</f>
        <v>1.0105986329999999</v>
      </c>
      <c r="M67" s="3">
        <v>2.8032145999999997E-2</v>
      </c>
      <c r="N67" s="3">
        <v>7.1584018999999999E-2</v>
      </c>
      <c r="O67" s="3">
        <v>3.7657926000000001E-2</v>
      </c>
      <c r="P67" s="4">
        <v>4.5496760400000003E-2</v>
      </c>
      <c r="Q67" s="4">
        <v>4.2741877499999997E-2</v>
      </c>
      <c r="R67" s="4">
        <v>3.7317558599999995E-2</v>
      </c>
      <c r="S67" s="4">
        <v>2.5305776999999998E-2</v>
      </c>
      <c r="T67" s="4">
        <v>0.22023459359999997</v>
      </c>
      <c r="U67" s="4">
        <v>1.2985037099999999E-2</v>
      </c>
      <c r="V67" s="6">
        <v>3.48474035</v>
      </c>
      <c r="W67" s="6">
        <v>1.5102307999999998</v>
      </c>
      <c r="X67" s="6">
        <v>1.4597784499999999</v>
      </c>
      <c r="Y67" s="6">
        <v>0.26450905000000002</v>
      </c>
      <c r="Z67" s="7">
        <v>0.6100885370000001</v>
      </c>
      <c r="AA67" s="7">
        <v>1.189154702</v>
      </c>
      <c r="AB67" s="7">
        <v>0.86375717200000013</v>
      </c>
      <c r="AC67" s="7">
        <v>0.53574173400000002</v>
      </c>
      <c r="AD67" s="7">
        <v>0.33295442800000008</v>
      </c>
      <c r="AE67" s="7">
        <v>1.127759569</v>
      </c>
      <c r="AF67" s="7">
        <v>0.65750040800000009</v>
      </c>
      <c r="AG67" s="8">
        <v>0.23985267299999996</v>
      </c>
      <c r="AH67" s="8">
        <v>0.16163632099999997</v>
      </c>
      <c r="AI67" s="8">
        <v>0.39538592399999994</v>
      </c>
      <c r="AJ67" s="8">
        <v>0.21372371499999998</v>
      </c>
    </row>
    <row r="68" spans="1:36" x14ac:dyDescent="0.25">
      <c r="A68" s="1" t="s">
        <v>40</v>
      </c>
      <c r="B68" s="13" t="s">
        <v>44</v>
      </c>
      <c r="C68" s="16">
        <v>1</v>
      </c>
      <c r="D68" s="22">
        <v>0</v>
      </c>
      <c r="E68" s="21">
        <f>SUM(7.25,7.72)</f>
        <v>14.969999999999999</v>
      </c>
      <c r="F68" s="2">
        <f t="shared" si="7"/>
        <v>10.665654782600001</v>
      </c>
      <c r="G68" s="3">
        <f t="shared" si="8"/>
        <v>0.17565515499999998</v>
      </c>
      <c r="H68" s="4">
        <f t="shared" si="9"/>
        <v>0.1048784436</v>
      </c>
      <c r="I68" s="5">
        <f t="shared" si="10"/>
        <v>10.385121184000001</v>
      </c>
      <c r="J68" s="6">
        <f t="shared" si="11"/>
        <v>4.8710960999999999</v>
      </c>
      <c r="K68" s="7">
        <f t="shared" si="12"/>
        <v>5.0084051120000002</v>
      </c>
      <c r="L68" s="8">
        <f t="shared" si="13"/>
        <v>0.50561997199999997</v>
      </c>
      <c r="M68" s="3">
        <v>5.6275042999999997E-2</v>
      </c>
      <c r="N68" s="3">
        <v>7.9126452E-2</v>
      </c>
      <c r="O68" s="3">
        <v>4.0253659999999997E-2</v>
      </c>
      <c r="P68" s="4">
        <v>1.9359988200000001E-2</v>
      </c>
      <c r="Q68" s="4">
        <v>1.7065792799999997E-2</v>
      </c>
      <c r="R68" s="4">
        <v>3.4081519499999997E-2</v>
      </c>
      <c r="S68" s="4">
        <v>1.69239861E-2</v>
      </c>
      <c r="T68" s="4">
        <v>1.3958009099999998E-2</v>
      </c>
      <c r="U68" s="4">
        <v>3.4891479E-3</v>
      </c>
      <c r="V68" s="6">
        <v>3.3816464499999999</v>
      </c>
      <c r="W68" s="6">
        <v>0.67898544999999999</v>
      </c>
      <c r="X68" s="6">
        <v>0.64270959999999999</v>
      </c>
      <c r="Y68" s="6">
        <v>0.16775459999999998</v>
      </c>
      <c r="Z68" s="7">
        <v>0.29373609000000006</v>
      </c>
      <c r="AA68" s="7">
        <v>1.3658115880000004</v>
      </c>
      <c r="AB68" s="7">
        <v>0.80868540600000005</v>
      </c>
      <c r="AC68" s="7">
        <v>0.35808569600000006</v>
      </c>
      <c r="AD68" s="7">
        <v>0.36625733200000005</v>
      </c>
      <c r="AE68" s="7">
        <v>1.1985963640000001</v>
      </c>
      <c r="AF68" s="7">
        <v>0.61723263600000011</v>
      </c>
      <c r="AG68" s="8">
        <v>6.3698728999999996E-2</v>
      </c>
      <c r="AH68" s="8">
        <v>0.145035364</v>
      </c>
      <c r="AI68" s="8">
        <v>0.20857165899999999</v>
      </c>
      <c r="AJ68" s="8">
        <v>8.8314219999999985E-2</v>
      </c>
    </row>
    <row r="69" spans="1:36" x14ac:dyDescent="0.25">
      <c r="A69" s="1" t="s">
        <v>40</v>
      </c>
      <c r="B69" s="13" t="s">
        <v>44</v>
      </c>
      <c r="C69" s="16">
        <v>2</v>
      </c>
      <c r="D69" s="22">
        <v>0</v>
      </c>
      <c r="E69" s="21">
        <v>10.220000000000001</v>
      </c>
      <c r="F69" s="2">
        <f t="shared" si="7"/>
        <v>8.1906535909000002</v>
      </c>
      <c r="G69" s="3">
        <f t="shared" si="8"/>
        <v>0.176035996</v>
      </c>
      <c r="H69" s="4">
        <f t="shared" si="9"/>
        <v>7.926869789999999E-2</v>
      </c>
      <c r="I69" s="5">
        <f t="shared" si="10"/>
        <v>7.9353488970000008</v>
      </c>
      <c r="J69" s="6">
        <f t="shared" si="11"/>
        <v>3.4568885000000003</v>
      </c>
      <c r="K69" s="7">
        <f t="shared" si="12"/>
        <v>4.1446747030000006</v>
      </c>
      <c r="L69" s="8">
        <f t="shared" si="13"/>
        <v>0.33378569399999991</v>
      </c>
      <c r="M69" s="3">
        <v>4.2523448999999998E-2</v>
      </c>
      <c r="N69" s="3">
        <v>9.7448430000000003E-2</v>
      </c>
      <c r="O69" s="3">
        <v>3.6064117E-2</v>
      </c>
      <c r="P69" s="4">
        <v>1.2347558999999999E-2</v>
      </c>
      <c r="Q69" s="4">
        <v>1.8159819299999998E-2</v>
      </c>
      <c r="R69" s="4">
        <v>3.1295054699999998E-2</v>
      </c>
      <c r="S69" s="4">
        <v>1.0508437799999999E-2</v>
      </c>
      <c r="T69" s="4">
        <v>4.3044371999999996E-3</v>
      </c>
      <c r="U69" s="4">
        <v>2.6533898999999998E-3</v>
      </c>
      <c r="V69" s="6">
        <v>2.5441363999999997</v>
      </c>
      <c r="W69" s="6">
        <v>0.38611039999999996</v>
      </c>
      <c r="X69" s="6">
        <v>0.29136640000000003</v>
      </c>
      <c r="Y69" s="6">
        <v>0.23527529999999999</v>
      </c>
      <c r="Z69" s="7">
        <v>0.42997841300000006</v>
      </c>
      <c r="AA69" s="7">
        <v>0.80811446200000014</v>
      </c>
      <c r="AB69" s="7">
        <v>0.92612550500000013</v>
      </c>
      <c r="AC69" s="7">
        <v>0.34008149600000004</v>
      </c>
      <c r="AD69" s="7">
        <v>0.32361738500000004</v>
      </c>
      <c r="AE69" s="7">
        <v>0.80230689100000008</v>
      </c>
      <c r="AF69" s="7">
        <v>0.51445055100000003</v>
      </c>
      <c r="AG69" s="8">
        <v>4.699060599999999E-2</v>
      </c>
      <c r="AH69" s="8">
        <v>0.11664345099999998</v>
      </c>
      <c r="AI69" s="8">
        <v>0.12423336499999998</v>
      </c>
      <c r="AJ69" s="8">
        <v>4.5918271999999996E-2</v>
      </c>
    </row>
    <row r="70" spans="1:36" x14ac:dyDescent="0.25">
      <c r="A70" s="1" t="s">
        <v>40</v>
      </c>
      <c r="B70" s="13" t="s">
        <v>44</v>
      </c>
      <c r="C70" s="16">
        <v>3</v>
      </c>
      <c r="D70" s="22">
        <v>0</v>
      </c>
      <c r="E70" s="21">
        <v>7.61</v>
      </c>
      <c r="F70" s="2">
        <f t="shared" si="7"/>
        <v>16.874648603100002</v>
      </c>
      <c r="G70" s="3">
        <f t="shared" si="8"/>
        <v>0.14578654800000002</v>
      </c>
      <c r="H70" s="4">
        <f t="shared" si="9"/>
        <v>0.53773900110000006</v>
      </c>
      <c r="I70" s="5">
        <f t="shared" si="10"/>
        <v>16.191123054000002</v>
      </c>
      <c r="J70" s="6">
        <f t="shared" si="11"/>
        <v>7.4690589999999997</v>
      </c>
      <c r="K70" s="7">
        <f t="shared" si="12"/>
        <v>7.9803543509999999</v>
      </c>
      <c r="L70" s="8">
        <f t="shared" si="13"/>
        <v>0.74170970299999994</v>
      </c>
      <c r="M70" s="3">
        <v>3.0906958999999998E-2</v>
      </c>
      <c r="N70" s="3">
        <v>4.1096956000000004E-2</v>
      </c>
      <c r="O70" s="3">
        <v>7.3782633E-2</v>
      </c>
      <c r="P70" s="4">
        <v>4.1650459200000003E-2</v>
      </c>
      <c r="Q70" s="4">
        <v>3.1756649399999996E-2</v>
      </c>
      <c r="R70" s="4">
        <v>3.6214516799999999E-2</v>
      </c>
      <c r="S70" s="4">
        <v>1.7648215199999998E-2</v>
      </c>
      <c r="T70" s="4">
        <v>0.3910583124</v>
      </c>
      <c r="U70" s="4">
        <v>1.9410848099999999E-2</v>
      </c>
      <c r="V70" s="6">
        <v>4.3564598999999999</v>
      </c>
      <c r="W70" s="6">
        <v>1.80914175</v>
      </c>
      <c r="X70" s="6">
        <v>1.0792105999999999</v>
      </c>
      <c r="Y70" s="6">
        <v>0.22424674999999999</v>
      </c>
      <c r="Z70" s="7">
        <v>0.6100666400000001</v>
      </c>
      <c r="AA70" s="7">
        <v>2.3741846580000003</v>
      </c>
      <c r="AB70" s="7">
        <v>1.1660071400000001</v>
      </c>
      <c r="AC70" s="7">
        <v>0.85840943800000014</v>
      </c>
      <c r="AD70" s="7">
        <v>0.46079235800000001</v>
      </c>
      <c r="AE70" s="7">
        <v>1.5383291300000002</v>
      </c>
      <c r="AF70" s="7">
        <v>0.97256498700000005</v>
      </c>
      <c r="AG70" s="8">
        <v>0.116183446</v>
      </c>
      <c r="AH70" s="8">
        <v>0.13540558899999999</v>
      </c>
      <c r="AI70" s="8">
        <v>0.265864355</v>
      </c>
      <c r="AJ70" s="8">
        <v>0.22425631299999998</v>
      </c>
    </row>
    <row r="71" spans="1:36" x14ac:dyDescent="0.25">
      <c r="A71" s="1" t="s">
        <v>40</v>
      </c>
      <c r="B71" s="13" t="s">
        <v>44</v>
      </c>
      <c r="C71" s="16">
        <v>4</v>
      </c>
      <c r="D71" s="22">
        <v>0</v>
      </c>
      <c r="E71" s="21">
        <v>27.07</v>
      </c>
      <c r="F71" s="2">
        <f t="shared" si="7"/>
        <v>22.087492165800001</v>
      </c>
      <c r="G71" s="3">
        <f t="shared" si="8"/>
        <v>0.159416378</v>
      </c>
      <c r="H71" s="4">
        <f t="shared" si="9"/>
        <v>0.77219128979999985</v>
      </c>
      <c r="I71" s="5">
        <f t="shared" si="10"/>
        <v>21.155884498000002</v>
      </c>
      <c r="J71" s="6">
        <f t="shared" si="11"/>
        <v>10.587721299999998</v>
      </c>
      <c r="K71" s="7">
        <f t="shared" si="12"/>
        <v>9.545956600000002</v>
      </c>
      <c r="L71" s="8">
        <f t="shared" si="13"/>
        <v>1.0222065979999999</v>
      </c>
      <c r="M71" s="3">
        <v>3.6907704999999999E-2</v>
      </c>
      <c r="N71" s="3">
        <v>4.7103980000000004E-2</v>
      </c>
      <c r="O71" s="3">
        <v>7.5404692999999995E-2</v>
      </c>
      <c r="P71" s="4">
        <v>6.3847772099999991E-2</v>
      </c>
      <c r="Q71" s="4">
        <v>5.2871048999999996E-2</v>
      </c>
      <c r="R71" s="4">
        <v>3.4074715499999998E-2</v>
      </c>
      <c r="S71" s="4">
        <v>8.4713201999999984E-3</v>
      </c>
      <c r="T71" s="4">
        <v>0.59449638149999995</v>
      </c>
      <c r="U71" s="4">
        <v>1.8430051499999999E-2</v>
      </c>
      <c r="V71" s="6">
        <v>5.862650949999999</v>
      </c>
      <c r="W71" s="6">
        <v>2.2491293499999996</v>
      </c>
      <c r="X71" s="6">
        <v>2.1191735500000002</v>
      </c>
      <c r="Y71" s="6">
        <v>0.35676744999999999</v>
      </c>
      <c r="Z71" s="7">
        <v>0.63699346200000007</v>
      </c>
      <c r="AA71" s="7">
        <v>2.8869272430000001</v>
      </c>
      <c r="AB71" s="7">
        <v>1.6253964680000001</v>
      </c>
      <c r="AC71" s="7">
        <v>0.96098715100000021</v>
      </c>
      <c r="AD71" s="7">
        <v>0.56873402500000014</v>
      </c>
      <c r="AE71" s="7">
        <v>1.8648685480000002</v>
      </c>
      <c r="AF71" s="7">
        <v>1.0020497030000002</v>
      </c>
      <c r="AG71" s="8">
        <v>0.20451148299999997</v>
      </c>
      <c r="AH71" s="8">
        <v>9.0778700999999989E-2</v>
      </c>
      <c r="AI71" s="8">
        <v>0.35379439499999993</v>
      </c>
      <c r="AJ71" s="8">
        <v>0.37312201899999997</v>
      </c>
    </row>
    <row r="72" spans="1:36" x14ac:dyDescent="0.25">
      <c r="A72" s="1" t="s">
        <v>40</v>
      </c>
      <c r="B72" s="13" t="s">
        <v>44</v>
      </c>
      <c r="C72" s="16">
        <v>5</v>
      </c>
      <c r="D72" s="22">
        <v>0</v>
      </c>
      <c r="E72" s="21">
        <v>8.2200000000000006</v>
      </c>
      <c r="F72" s="2">
        <f t="shared" si="7"/>
        <v>8.8907919755000009</v>
      </c>
      <c r="G72" s="3">
        <f t="shared" si="8"/>
        <v>0.1755139</v>
      </c>
      <c r="H72" s="4">
        <f t="shared" si="9"/>
        <v>7.2467419500000005E-2</v>
      </c>
      <c r="I72" s="5">
        <f t="shared" si="10"/>
        <v>8.642810656</v>
      </c>
      <c r="J72" s="6">
        <f t="shared" si="11"/>
        <v>3.9457210000000003</v>
      </c>
      <c r="K72" s="7">
        <f t="shared" si="12"/>
        <v>4.2446442400000004</v>
      </c>
      <c r="L72" s="8">
        <f t="shared" si="13"/>
        <v>0.45244541599999999</v>
      </c>
      <c r="M72" s="3">
        <v>6.2853876000000003E-2</v>
      </c>
      <c r="N72" s="3">
        <v>8.2677536999999995E-2</v>
      </c>
      <c r="O72" s="3">
        <v>2.9982487000000002E-2</v>
      </c>
      <c r="P72" s="4">
        <v>1.2499174799999999E-2</v>
      </c>
      <c r="Q72" s="4">
        <v>1.3157121599999998E-2</v>
      </c>
      <c r="R72" s="4">
        <v>3.3223478399999999E-2</v>
      </c>
      <c r="S72" s="4">
        <v>3.9740462999999998E-3</v>
      </c>
      <c r="T72" s="4">
        <v>5.9101811999999997E-3</v>
      </c>
      <c r="U72" s="4">
        <v>3.7034171999999997E-3</v>
      </c>
      <c r="V72" s="6">
        <v>3.0085776499999999</v>
      </c>
      <c r="W72" s="6">
        <v>0.39379794999999995</v>
      </c>
      <c r="X72" s="6">
        <v>0.35391719999999999</v>
      </c>
      <c r="Y72" s="6">
        <v>0.18942819999999999</v>
      </c>
      <c r="Z72" s="7">
        <v>0.40566868800000006</v>
      </c>
      <c r="AA72" s="7">
        <v>0.90045573300000015</v>
      </c>
      <c r="AB72" s="7">
        <v>0.95034196500000012</v>
      </c>
      <c r="AC72" s="7">
        <v>0.33962571400000002</v>
      </c>
      <c r="AD72" s="7">
        <v>0.45309191300000001</v>
      </c>
      <c r="AE72" s="7">
        <v>0.70414831700000013</v>
      </c>
      <c r="AF72" s="7">
        <v>0.49131191000000007</v>
      </c>
      <c r="AG72" s="8">
        <v>5.0547977999999993E-2</v>
      </c>
      <c r="AH72" s="8">
        <v>0.12419730599999998</v>
      </c>
      <c r="AI72" s="8">
        <v>0.22342729299999997</v>
      </c>
      <c r="AJ72" s="8">
        <v>5.4272838999999989E-2</v>
      </c>
    </row>
    <row r="73" spans="1:36" x14ac:dyDescent="0.25">
      <c r="A73" s="1" t="s">
        <v>40</v>
      </c>
      <c r="B73" s="13" t="s">
        <v>44</v>
      </c>
      <c r="C73" s="16">
        <v>6</v>
      </c>
      <c r="D73" s="22">
        <v>0</v>
      </c>
      <c r="E73" s="21">
        <v>10.14</v>
      </c>
      <c r="F73" s="2">
        <f t="shared" si="7"/>
        <v>13.4631750266</v>
      </c>
      <c r="G73" s="3">
        <f t="shared" si="8"/>
        <v>0.191370449</v>
      </c>
      <c r="H73" s="4">
        <f t="shared" si="9"/>
        <v>0.18691030259999997</v>
      </c>
      <c r="I73" s="5">
        <f t="shared" si="10"/>
        <v>13.084894275</v>
      </c>
      <c r="J73" s="6">
        <f t="shared" si="11"/>
        <v>6.3039463499999995</v>
      </c>
      <c r="K73" s="7">
        <f t="shared" si="12"/>
        <v>6.1229210510000014</v>
      </c>
      <c r="L73" s="8">
        <f t="shared" si="13"/>
        <v>0.65802687399999993</v>
      </c>
      <c r="M73" s="3">
        <v>3.7263945E-2</v>
      </c>
      <c r="N73" s="3">
        <v>0.10335077200000001</v>
      </c>
      <c r="O73" s="3">
        <v>5.0755731999999998E-2</v>
      </c>
      <c r="P73" s="4">
        <v>2.51389656E-2</v>
      </c>
      <c r="Q73" s="4">
        <v>1.69830108E-2</v>
      </c>
      <c r="R73" s="4">
        <v>3.6698167800000001E-2</v>
      </c>
      <c r="S73" s="4">
        <v>1.1106849599999998E-2</v>
      </c>
      <c r="T73" s="4">
        <v>9.2419298999999996E-2</v>
      </c>
      <c r="U73" s="4">
        <v>4.5640098000000002E-3</v>
      </c>
      <c r="V73" s="6">
        <v>3.9618143499999996</v>
      </c>
      <c r="W73" s="6">
        <v>1.2255022</v>
      </c>
      <c r="X73" s="6">
        <v>0.83079619999999998</v>
      </c>
      <c r="Y73" s="6">
        <v>0.28583359999999997</v>
      </c>
      <c r="Z73" s="7">
        <v>0.5574148980000001</v>
      </c>
      <c r="AA73" s="7">
        <v>1.3175757410000002</v>
      </c>
      <c r="AB73" s="7">
        <v>1.2092845330000002</v>
      </c>
      <c r="AC73" s="7">
        <v>0.44717323500000006</v>
      </c>
      <c r="AD73" s="7">
        <v>0.64787708200000005</v>
      </c>
      <c r="AE73" s="7">
        <v>1.2386938260000002</v>
      </c>
      <c r="AF73" s="7">
        <v>0.70490173600000006</v>
      </c>
      <c r="AG73" s="8">
        <v>9.370284999999999E-2</v>
      </c>
      <c r="AH73" s="8">
        <v>0.12577446599999997</v>
      </c>
      <c r="AI73" s="8">
        <v>0.24473512899999997</v>
      </c>
      <c r="AJ73" s="8">
        <v>0.19381442899999995</v>
      </c>
    </row>
    <row r="74" spans="1:36" x14ac:dyDescent="0.25">
      <c r="A74" s="1" t="s">
        <v>44</v>
      </c>
      <c r="B74" s="13" t="s">
        <v>41</v>
      </c>
      <c r="C74" s="16">
        <v>1</v>
      </c>
      <c r="D74" s="20">
        <f>SUM(4.37,7.47)</f>
        <v>11.84</v>
      </c>
      <c r="E74" s="21">
        <v>9.25</v>
      </c>
      <c r="F74" s="2">
        <f t="shared" si="7"/>
        <v>11.866708465199999</v>
      </c>
      <c r="G74" s="3">
        <f t="shared" si="8"/>
        <v>0.14717829299999999</v>
      </c>
      <c r="H74" s="4">
        <f t="shared" si="9"/>
        <v>0.1176919632</v>
      </c>
      <c r="I74" s="5">
        <f t="shared" si="10"/>
        <v>11.601838208999999</v>
      </c>
      <c r="J74" s="6">
        <f t="shared" si="11"/>
        <v>5.1590889999999989</v>
      </c>
      <c r="K74" s="7">
        <f t="shared" si="12"/>
        <v>5.8628544370000002</v>
      </c>
      <c r="L74" s="8">
        <f t="shared" si="13"/>
        <v>0.57989477199999995</v>
      </c>
      <c r="M74" s="3">
        <v>3.1223121999999999E-2</v>
      </c>
      <c r="N74" s="3">
        <v>6.2422373000000003E-2</v>
      </c>
      <c r="O74" s="3">
        <v>5.3532797999999999E-2</v>
      </c>
      <c r="P74" s="4">
        <v>1.9023757199999998E-2</v>
      </c>
      <c r="Q74" s="4">
        <v>1.3729734899999999E-2</v>
      </c>
      <c r="R74" s="4">
        <v>4.6016585999999998E-2</v>
      </c>
      <c r="S74" s="4">
        <v>1.8876847500000002E-2</v>
      </c>
      <c r="T74" s="4">
        <v>1.7230449599999999E-2</v>
      </c>
      <c r="U74" s="4">
        <v>2.8145879999999998E-3</v>
      </c>
      <c r="V74" s="6">
        <v>3.1127693999999995</v>
      </c>
      <c r="W74" s="6">
        <v>1.1527073999999999</v>
      </c>
      <c r="X74" s="6">
        <v>0.76249614999999993</v>
      </c>
      <c r="Y74" s="6">
        <v>0.13111605000000001</v>
      </c>
      <c r="Z74" s="7">
        <v>0.77673606100000003</v>
      </c>
      <c r="AA74" s="7">
        <v>1.2984126220000001</v>
      </c>
      <c r="AB74" s="7">
        <v>0.6798791420000001</v>
      </c>
      <c r="AC74" s="7">
        <v>0.55312876300000002</v>
      </c>
      <c r="AD74" s="7">
        <v>0.41514116800000006</v>
      </c>
      <c r="AE74" s="7">
        <v>1.372812951</v>
      </c>
      <c r="AF74" s="7">
        <v>0.76674373000000007</v>
      </c>
      <c r="AG74" s="8">
        <v>6.6332046999999991E-2</v>
      </c>
      <c r="AH74" s="8">
        <v>0.13622989099999999</v>
      </c>
      <c r="AI74" s="8">
        <v>0.23318377999999995</v>
      </c>
      <c r="AJ74" s="8">
        <v>0.14414905399999997</v>
      </c>
    </row>
    <row r="75" spans="1:36" x14ac:dyDescent="0.25">
      <c r="A75" s="1" t="s">
        <v>44</v>
      </c>
      <c r="B75" s="13" t="s">
        <v>41</v>
      </c>
      <c r="C75" s="16">
        <v>2</v>
      </c>
      <c r="D75" s="20">
        <f>SUM(3.43,4.06)</f>
        <v>7.49</v>
      </c>
      <c r="E75" s="21">
        <f>SUM(5.42,5.11)</f>
        <v>10.530000000000001</v>
      </c>
      <c r="F75" s="2">
        <f t="shared" si="7"/>
        <v>8.4513674922000011</v>
      </c>
      <c r="G75" s="3">
        <f t="shared" si="8"/>
        <v>0.150973782</v>
      </c>
      <c r="H75" s="4">
        <f t="shared" si="9"/>
        <v>8.8161469199999995E-2</v>
      </c>
      <c r="I75" s="5">
        <f t="shared" si="10"/>
        <v>8.2122322410000006</v>
      </c>
      <c r="J75" s="6">
        <f t="shared" si="11"/>
        <v>3.56914285</v>
      </c>
      <c r="K75" s="7">
        <f t="shared" si="12"/>
        <v>4.2360257430000008</v>
      </c>
      <c r="L75" s="8">
        <f t="shared" si="13"/>
        <v>0.40706364799999994</v>
      </c>
      <c r="M75" s="3">
        <v>5.2785350999999994E-2</v>
      </c>
      <c r="N75" s="3">
        <v>5.7806875000000001E-2</v>
      </c>
      <c r="O75" s="3">
        <v>4.0381555999999999E-2</v>
      </c>
      <c r="P75" s="4">
        <v>1.7867984399999998E-2</v>
      </c>
      <c r="Q75" s="4">
        <v>1.4333192999999999E-2</v>
      </c>
      <c r="R75" s="4">
        <v>2.7169222499999996E-2</v>
      </c>
      <c r="S75" s="4">
        <v>1.2597889499999999E-2</v>
      </c>
      <c r="T75" s="4">
        <v>1.2658842E-2</v>
      </c>
      <c r="U75" s="4">
        <v>3.5343377999999996E-3</v>
      </c>
      <c r="V75" s="6">
        <v>2.4459636499999995</v>
      </c>
      <c r="W75" s="6">
        <v>0.5140304</v>
      </c>
      <c r="X75" s="6">
        <v>0.43205500000000002</v>
      </c>
      <c r="Y75" s="6">
        <v>0.1770938</v>
      </c>
      <c r="Z75" s="7">
        <v>0.44093745600000006</v>
      </c>
      <c r="AA75" s="7">
        <v>0.91161184900000014</v>
      </c>
      <c r="AB75" s="7">
        <v>0.84963847300000006</v>
      </c>
      <c r="AC75" s="7">
        <v>0.32751180700000004</v>
      </c>
      <c r="AD75" s="7">
        <v>0.30450779200000005</v>
      </c>
      <c r="AE75" s="7">
        <v>0.87117214500000006</v>
      </c>
      <c r="AF75" s="7">
        <v>0.53064622100000003</v>
      </c>
      <c r="AG75" s="8">
        <v>4.8625055999999993E-2</v>
      </c>
      <c r="AH75" s="8">
        <v>0.10196979699999999</v>
      </c>
      <c r="AI75" s="8">
        <v>0.20773421399999997</v>
      </c>
      <c r="AJ75" s="8">
        <v>4.8734580999999992E-2</v>
      </c>
    </row>
    <row r="76" spans="1:36" x14ac:dyDescent="0.25">
      <c r="A76" s="1" t="s">
        <v>44</v>
      </c>
      <c r="B76" s="13" t="s">
        <v>41</v>
      </c>
      <c r="C76" s="16">
        <v>3</v>
      </c>
      <c r="D76" s="20">
        <f>SUM(18.93,10.76)</f>
        <v>29.689999999999998</v>
      </c>
      <c r="E76" s="21">
        <f>SUM(4.63,6.6)</f>
        <v>11.23</v>
      </c>
      <c r="F76" s="2">
        <f t="shared" si="7"/>
        <v>5.9485822280999994</v>
      </c>
      <c r="G76" s="3">
        <f t="shared" si="8"/>
        <v>0.14475316000000002</v>
      </c>
      <c r="H76" s="4">
        <f t="shared" si="9"/>
        <v>4.3878599099999999E-2</v>
      </c>
      <c r="I76" s="5">
        <f t="shared" si="10"/>
        <v>5.7599504689999996</v>
      </c>
      <c r="J76" s="6">
        <f t="shared" si="11"/>
        <v>2.7477404499999998</v>
      </c>
      <c r="K76" s="7">
        <f t="shared" si="12"/>
        <v>2.3587464620000005</v>
      </c>
      <c r="L76" s="8">
        <f t="shared" si="13"/>
        <v>0.65346355699999981</v>
      </c>
      <c r="M76" s="3">
        <v>5.2164997000000005E-2</v>
      </c>
      <c r="N76" s="3">
        <v>7.4487302000000005E-2</v>
      </c>
      <c r="O76" s="3">
        <v>1.8100860999999999E-2</v>
      </c>
      <c r="P76" s="4">
        <v>9.9896327999999986E-3</v>
      </c>
      <c r="Q76" s="4">
        <v>4.3190657999999998E-3</v>
      </c>
      <c r="R76" s="4">
        <v>1.8229390199999997E-2</v>
      </c>
      <c r="S76" s="4">
        <v>5.9741387999999998E-3</v>
      </c>
      <c r="T76" s="4">
        <v>3.7737252E-3</v>
      </c>
      <c r="U76" s="4">
        <v>1.5926463E-3</v>
      </c>
      <c r="V76" s="6">
        <v>1.9454681999999999</v>
      </c>
      <c r="W76" s="6">
        <v>0.27361685000000002</v>
      </c>
      <c r="X76" s="6">
        <v>0.43919849999999999</v>
      </c>
      <c r="Y76" s="6">
        <v>8.9456899999999992E-2</v>
      </c>
      <c r="Z76" s="7">
        <v>0.17804450700000002</v>
      </c>
      <c r="AA76" s="7">
        <v>0.65139438900000002</v>
      </c>
      <c r="AB76" s="7">
        <v>0.39111204900000007</v>
      </c>
      <c r="AC76" s="7">
        <v>8.1518476000000006E-2</v>
      </c>
      <c r="AD76" s="7">
        <v>0.24875640800000001</v>
      </c>
      <c r="AE76" s="7">
        <v>0.5001680300000001</v>
      </c>
      <c r="AF76" s="7">
        <v>0.30775260300000001</v>
      </c>
      <c r="AG76" s="8">
        <v>7.4030137999999995E-2</v>
      </c>
      <c r="AH76" s="8">
        <v>7.1460175999999986E-2</v>
      </c>
      <c r="AI76" s="8">
        <v>0.20527984299999996</v>
      </c>
      <c r="AJ76" s="8">
        <v>0.30269339999999995</v>
      </c>
    </row>
    <row r="77" spans="1:36" x14ac:dyDescent="0.25">
      <c r="A77" s="1" t="s">
        <v>44</v>
      </c>
      <c r="B77" s="13" t="s">
        <v>41</v>
      </c>
      <c r="C77" s="16">
        <v>4</v>
      </c>
      <c r="D77" s="20">
        <v>34.01</v>
      </c>
      <c r="E77" s="21">
        <v>10.42</v>
      </c>
      <c r="F77" s="2">
        <f t="shared" si="7"/>
        <v>7.9715173281</v>
      </c>
      <c r="G77" s="3">
        <f t="shared" si="8"/>
        <v>0.167246431</v>
      </c>
      <c r="H77" s="4">
        <f t="shared" si="9"/>
        <v>6.7895018099999996E-2</v>
      </c>
      <c r="I77" s="5">
        <f t="shared" si="10"/>
        <v>7.7363758789999997</v>
      </c>
      <c r="J77" s="6">
        <f t="shared" si="11"/>
        <v>3.5783468499999995</v>
      </c>
      <c r="K77" s="7">
        <f t="shared" si="12"/>
        <v>3.7442402090000004</v>
      </c>
      <c r="L77" s="8">
        <f t="shared" si="13"/>
        <v>0.41378881999999995</v>
      </c>
      <c r="M77" s="3">
        <v>6.0043229999999996E-2</v>
      </c>
      <c r="N77" s="3">
        <v>7.5928906000000004E-2</v>
      </c>
      <c r="O77" s="3">
        <v>3.1274295000000001E-2</v>
      </c>
      <c r="P77" s="4">
        <v>1.5384240899999999E-2</v>
      </c>
      <c r="Q77" s="4">
        <v>1.01080224E-2</v>
      </c>
      <c r="R77" s="4">
        <v>2.3287200299999998E-2</v>
      </c>
      <c r="S77" s="4">
        <v>1.0496133899999998E-2</v>
      </c>
      <c r="T77" s="4">
        <v>4.9434461999999998E-3</v>
      </c>
      <c r="U77" s="4">
        <v>3.6759744E-3</v>
      </c>
      <c r="V77" s="6">
        <v>2.4115695499999998</v>
      </c>
      <c r="W77" s="6">
        <v>0.36575954999999999</v>
      </c>
      <c r="X77" s="6">
        <v>0.43039814999999998</v>
      </c>
      <c r="Y77" s="6">
        <v>0.37061959999999999</v>
      </c>
      <c r="Z77" s="7">
        <v>0.34519241800000006</v>
      </c>
      <c r="AA77" s="7">
        <v>0.62805705300000014</v>
      </c>
      <c r="AB77" s="7">
        <v>0.79113861000000008</v>
      </c>
      <c r="AC77" s="7">
        <v>0.25571154400000001</v>
      </c>
      <c r="AD77" s="7">
        <v>0.47892145200000003</v>
      </c>
      <c r="AE77" s="7">
        <v>0.8378522100000001</v>
      </c>
      <c r="AF77" s="7">
        <v>0.40736692200000002</v>
      </c>
      <c r="AG77" s="8">
        <v>3.7698167999999997E-2</v>
      </c>
      <c r="AH77" s="8">
        <v>0.10989300399999999</v>
      </c>
      <c r="AI77" s="8">
        <v>0.21599003999999997</v>
      </c>
      <c r="AJ77" s="8">
        <v>5.0207607999999994E-2</v>
      </c>
    </row>
    <row r="78" spans="1:36" x14ac:dyDescent="0.25">
      <c r="A78" s="1" t="s">
        <v>44</v>
      </c>
      <c r="B78" s="13" t="s">
        <v>41</v>
      </c>
      <c r="C78" s="16">
        <v>5</v>
      </c>
      <c r="D78" s="20">
        <v>9.24</v>
      </c>
      <c r="E78" s="21">
        <v>12.67</v>
      </c>
      <c r="F78" s="2">
        <f t="shared" si="7"/>
        <v>15.565459082599999</v>
      </c>
      <c r="G78" s="3">
        <f t="shared" si="8"/>
        <v>0.199991311</v>
      </c>
      <c r="H78" s="4">
        <f t="shared" si="9"/>
        <v>0.36075703859999997</v>
      </c>
      <c r="I78" s="5">
        <f t="shared" si="10"/>
        <v>15.004710732999998</v>
      </c>
      <c r="J78" s="6">
        <f t="shared" si="11"/>
        <v>7.4140416999999985</v>
      </c>
      <c r="K78" s="7">
        <f t="shared" si="12"/>
        <v>6.6823131670000011</v>
      </c>
      <c r="L78" s="8">
        <f t="shared" si="13"/>
        <v>0.90835586599999985</v>
      </c>
      <c r="M78" s="3">
        <v>6.3915660999999999E-2</v>
      </c>
      <c r="N78" s="3">
        <v>8.5564030000000013E-2</v>
      </c>
      <c r="O78" s="3">
        <v>5.0511619999999993E-2</v>
      </c>
      <c r="P78" s="4">
        <v>4.8710743199999997E-2</v>
      </c>
      <c r="Q78" s="4">
        <v>2.9416186799999997E-2</v>
      </c>
      <c r="R78" s="4">
        <v>4.00002624E-2</v>
      </c>
      <c r="S78" s="4">
        <v>2.58911478E-2</v>
      </c>
      <c r="T78" s="4">
        <v>0.21193201259999997</v>
      </c>
      <c r="U78" s="4">
        <v>4.8066857999999992E-3</v>
      </c>
      <c r="V78" s="6">
        <v>4.9652667999999993</v>
      </c>
      <c r="W78" s="6">
        <v>1.0330560499999999</v>
      </c>
      <c r="X78" s="6">
        <v>0.96416189999999991</v>
      </c>
      <c r="Y78" s="6">
        <v>0.45155694999999996</v>
      </c>
      <c r="Z78" s="7">
        <v>0.76561644000000018</v>
      </c>
      <c r="AA78" s="7">
        <v>1.3243686770000003</v>
      </c>
      <c r="AB78" s="7">
        <v>1.1035131020000002</v>
      </c>
      <c r="AC78" s="7">
        <v>0.46155632000000002</v>
      </c>
      <c r="AD78" s="7">
        <v>0.53851778700000008</v>
      </c>
      <c r="AE78" s="7">
        <v>1.6935366880000002</v>
      </c>
      <c r="AF78" s="7">
        <v>0.79520415300000014</v>
      </c>
      <c r="AG78" s="8">
        <v>0.15101846199999996</v>
      </c>
      <c r="AH78" s="8">
        <v>0.17282236199999998</v>
      </c>
      <c r="AI78" s="8">
        <v>0.39595477999999995</v>
      </c>
      <c r="AJ78" s="8">
        <v>0.18856026199999998</v>
      </c>
    </row>
    <row r="79" spans="1:36" x14ac:dyDescent="0.25">
      <c r="A79" s="1" t="s">
        <v>44</v>
      </c>
      <c r="B79" s="13" t="s">
        <v>41</v>
      </c>
      <c r="C79" s="16">
        <v>6</v>
      </c>
      <c r="D79" s="20">
        <v>7.12</v>
      </c>
      <c r="E79" s="21">
        <v>24.65</v>
      </c>
      <c r="F79" s="2">
        <f t="shared" si="7"/>
        <v>9.0028230308000001</v>
      </c>
      <c r="G79" s="3">
        <f t="shared" si="8"/>
        <v>0.170203296</v>
      </c>
      <c r="H79" s="4">
        <f t="shared" si="9"/>
        <v>0.10051231679999999</v>
      </c>
      <c r="I79" s="5">
        <f t="shared" si="10"/>
        <v>8.732107418</v>
      </c>
      <c r="J79" s="6">
        <f t="shared" si="11"/>
        <v>4.0443806000000002</v>
      </c>
      <c r="K79" s="7">
        <f t="shared" si="12"/>
        <v>4.2301711339999999</v>
      </c>
      <c r="L79" s="8">
        <f t="shared" si="13"/>
        <v>0.45755568399999996</v>
      </c>
      <c r="M79" s="3">
        <v>6.4597991999999993E-2</v>
      </c>
      <c r="N79" s="3">
        <v>7.3806868999999997E-2</v>
      </c>
      <c r="O79" s="3">
        <v>3.1798435E-2</v>
      </c>
      <c r="P79" s="4">
        <v>1.8621300599999998E-2</v>
      </c>
      <c r="Q79" s="4">
        <v>7.4746475999999994E-3</v>
      </c>
      <c r="R79" s="4">
        <v>4.0745413799999991E-2</v>
      </c>
      <c r="S79" s="4">
        <v>2.0363691600000001E-2</v>
      </c>
      <c r="T79" s="4">
        <v>8.4821498999999995E-3</v>
      </c>
      <c r="U79" s="4">
        <v>4.8251133000000003E-3</v>
      </c>
      <c r="V79" s="6">
        <v>3.23753365</v>
      </c>
      <c r="W79" s="6">
        <v>0.4095182</v>
      </c>
      <c r="X79" s="6">
        <v>0.28562689999999996</v>
      </c>
      <c r="Y79" s="6">
        <v>0.11170184999999999</v>
      </c>
      <c r="Z79" s="7">
        <v>0.41206261200000005</v>
      </c>
      <c r="AA79" s="7">
        <v>0.87289795300000017</v>
      </c>
      <c r="AB79" s="7">
        <v>0.87008946000000009</v>
      </c>
      <c r="AC79" s="7">
        <v>0.21018119300000004</v>
      </c>
      <c r="AD79" s="7">
        <v>0.44890553100000008</v>
      </c>
      <c r="AE79" s="7">
        <v>0.89766346000000008</v>
      </c>
      <c r="AF79" s="7">
        <v>0.51837092500000004</v>
      </c>
      <c r="AG79" s="8">
        <v>4.286538899999999E-2</v>
      </c>
      <c r="AH79" s="8">
        <v>0.14232925399999999</v>
      </c>
      <c r="AI79" s="8">
        <v>0.22106391199999995</v>
      </c>
      <c r="AJ79" s="8">
        <v>5.129712899999999E-2</v>
      </c>
    </row>
    <row r="80" spans="1:36" x14ac:dyDescent="0.25">
      <c r="A80" s="1" t="s">
        <v>44</v>
      </c>
      <c r="B80" s="13" t="s">
        <v>43</v>
      </c>
      <c r="C80" s="16">
        <v>1</v>
      </c>
      <c r="D80" s="20">
        <v>16.89</v>
      </c>
      <c r="E80" s="21">
        <v>11</v>
      </c>
      <c r="F80" s="2">
        <f t="shared" si="7"/>
        <v>17.287975572400001</v>
      </c>
      <c r="G80" s="3">
        <f t="shared" si="8"/>
        <v>0.162258706</v>
      </c>
      <c r="H80" s="4">
        <f t="shared" si="9"/>
        <v>0.51479132039999997</v>
      </c>
      <c r="I80" s="5">
        <f t="shared" si="10"/>
        <v>16.610925546000001</v>
      </c>
      <c r="J80" s="6">
        <f t="shared" si="11"/>
        <v>8.4359762500000013</v>
      </c>
      <c r="K80" s="7">
        <f t="shared" si="12"/>
        <v>7.450073080000001</v>
      </c>
      <c r="L80" s="8">
        <f t="shared" si="13"/>
        <v>0.72487621599999996</v>
      </c>
      <c r="M80" s="3">
        <v>3.5738099000000002E-2</v>
      </c>
      <c r="N80" s="3">
        <v>6.0405674999999999E-2</v>
      </c>
      <c r="O80" s="3">
        <v>6.6114932000000001E-2</v>
      </c>
      <c r="P80" s="4">
        <v>4.3075670400000002E-2</v>
      </c>
      <c r="Q80" s="4">
        <v>4.3842934799999997E-2</v>
      </c>
      <c r="R80" s="4">
        <v>2.8481373899999999E-2</v>
      </c>
      <c r="S80" s="4">
        <v>2.0035001699999999E-2</v>
      </c>
      <c r="T80" s="4">
        <v>0.36860573609999997</v>
      </c>
      <c r="U80" s="4">
        <v>1.0750603499999999E-2</v>
      </c>
      <c r="V80" s="6">
        <v>4.9828343500000001</v>
      </c>
      <c r="W80" s="6">
        <v>1.7374955000000001</v>
      </c>
      <c r="X80" s="6">
        <v>1.4291978999999999</v>
      </c>
      <c r="Y80" s="6">
        <v>0.28644849999999999</v>
      </c>
      <c r="Z80" s="7">
        <v>0.72008771100000013</v>
      </c>
      <c r="AA80" s="7">
        <v>1.7640604370000001</v>
      </c>
      <c r="AB80" s="7">
        <v>1.1352751060000001</v>
      </c>
      <c r="AC80" s="7">
        <v>0.85010317600000007</v>
      </c>
      <c r="AD80" s="7">
        <v>0.49052686200000006</v>
      </c>
      <c r="AE80" s="7">
        <v>1.6095033010000002</v>
      </c>
      <c r="AF80" s="7">
        <v>0.88051648700000007</v>
      </c>
      <c r="AG80" s="8">
        <v>0.16752034099999996</v>
      </c>
      <c r="AH80" s="8">
        <v>0.11129020599999999</v>
      </c>
      <c r="AI80" s="8">
        <v>0.19887920199999998</v>
      </c>
      <c r="AJ80" s="8">
        <v>0.24718646699999997</v>
      </c>
    </row>
    <row r="81" spans="1:36" x14ac:dyDescent="0.25">
      <c r="A81" s="1" t="s">
        <v>44</v>
      </c>
      <c r="B81" s="13" t="s">
        <v>43</v>
      </c>
      <c r="C81" s="16">
        <v>2</v>
      </c>
      <c r="D81" s="20">
        <v>10.96</v>
      </c>
      <c r="E81" s="21">
        <v>7.88</v>
      </c>
      <c r="F81" s="2">
        <f t="shared" si="7"/>
        <v>15.6447044786</v>
      </c>
      <c r="G81" s="3">
        <f t="shared" si="8"/>
        <v>0.18523319300000002</v>
      </c>
      <c r="H81" s="4">
        <f t="shared" si="9"/>
        <v>0.31258755360000001</v>
      </c>
      <c r="I81" s="5">
        <f t="shared" si="10"/>
        <v>15.146883731999999</v>
      </c>
      <c r="J81" s="6">
        <f t="shared" si="11"/>
        <v>7.2489930499999993</v>
      </c>
      <c r="K81" s="7">
        <f t="shared" si="12"/>
        <v>7.2572691840000001</v>
      </c>
      <c r="L81" s="8">
        <f t="shared" si="13"/>
        <v>0.6406214979999999</v>
      </c>
      <c r="M81" s="3">
        <v>4.4315306999999998E-2</v>
      </c>
      <c r="N81" s="3">
        <v>7.1922957999999995E-2</v>
      </c>
      <c r="O81" s="3">
        <v>6.8994928000000011E-2</v>
      </c>
      <c r="P81" s="4">
        <v>3.6094936499999994E-2</v>
      </c>
      <c r="Q81" s="4">
        <v>2.5556390999999998E-2</v>
      </c>
      <c r="R81" s="4">
        <v>3.5747989199999997E-2</v>
      </c>
      <c r="S81" s="4">
        <v>1.8783689400000001E-2</v>
      </c>
      <c r="T81" s="4">
        <v>0.19072672290000001</v>
      </c>
      <c r="U81" s="4">
        <v>5.6778245999999991E-3</v>
      </c>
      <c r="V81" s="6">
        <v>4.9205987999999996</v>
      </c>
      <c r="W81" s="6">
        <v>1.2608108499999999</v>
      </c>
      <c r="X81" s="6">
        <v>0.83246604999999996</v>
      </c>
      <c r="Y81" s="6">
        <v>0.23511734999999997</v>
      </c>
      <c r="Z81" s="7">
        <v>0.82674799800000009</v>
      </c>
      <c r="AA81" s="7">
        <v>1.7255419920000001</v>
      </c>
      <c r="AB81" s="7">
        <v>1.1102395360000001</v>
      </c>
      <c r="AC81" s="7">
        <v>0.77241748600000004</v>
      </c>
      <c r="AD81" s="7">
        <v>0.51645128800000006</v>
      </c>
      <c r="AE81" s="7">
        <v>1.4510184920000002</v>
      </c>
      <c r="AF81" s="7">
        <v>0.85485239200000007</v>
      </c>
      <c r="AG81" s="8">
        <v>0.10749423799999998</v>
      </c>
      <c r="AH81" s="8">
        <v>0.13482965599999996</v>
      </c>
      <c r="AI81" s="8">
        <v>0.21678131599999997</v>
      </c>
      <c r="AJ81" s="8">
        <v>0.18151628799999997</v>
      </c>
    </row>
    <row r="82" spans="1:36" x14ac:dyDescent="0.25">
      <c r="A82" s="1" t="s">
        <v>44</v>
      </c>
      <c r="B82" s="13" t="s">
        <v>43</v>
      </c>
      <c r="C82" s="16">
        <v>3</v>
      </c>
      <c r="D82" s="20">
        <v>7.16</v>
      </c>
      <c r="E82" s="21">
        <v>8.36</v>
      </c>
      <c r="F82" s="2">
        <f t="shared" si="7"/>
        <v>17.100911015000001</v>
      </c>
      <c r="G82" s="3">
        <f t="shared" si="8"/>
        <v>0.15499929400000001</v>
      </c>
      <c r="H82" s="4">
        <f t="shared" si="9"/>
        <v>0.58152597299999997</v>
      </c>
      <c r="I82" s="5">
        <f t="shared" si="10"/>
        <v>16.364385748</v>
      </c>
      <c r="J82" s="6">
        <f t="shared" si="11"/>
        <v>8.3290427999999999</v>
      </c>
      <c r="K82" s="7">
        <f t="shared" si="12"/>
        <v>7.2151085380000008</v>
      </c>
      <c r="L82" s="8">
        <f t="shared" si="13"/>
        <v>0.82023440999999986</v>
      </c>
      <c r="M82" s="3">
        <v>2.0974141000000002E-2</v>
      </c>
      <c r="N82" s="3">
        <v>5.0275246000000003E-2</v>
      </c>
      <c r="O82" s="3">
        <v>8.3749906999999998E-2</v>
      </c>
      <c r="P82" s="4">
        <v>4.6902580199999995E-2</v>
      </c>
      <c r="Q82" s="4">
        <v>4.9184471699999996E-2</v>
      </c>
      <c r="R82" s="4">
        <v>4.0067905499999994E-2</v>
      </c>
      <c r="S82" s="4">
        <v>2.4771606299999999E-2</v>
      </c>
      <c r="T82" s="4">
        <v>0.40556693519999998</v>
      </c>
      <c r="U82" s="4">
        <v>1.5032474099999998E-2</v>
      </c>
      <c r="V82" s="6">
        <v>4.5855179499999998</v>
      </c>
      <c r="W82" s="6">
        <v>1.8548191999999999</v>
      </c>
      <c r="X82" s="6">
        <v>1.5583730499999999</v>
      </c>
      <c r="Y82" s="6">
        <v>0.33033259999999998</v>
      </c>
      <c r="Z82" s="7">
        <v>0.68001214600000004</v>
      </c>
      <c r="AA82" s="7">
        <v>1.774377979</v>
      </c>
      <c r="AB82" s="7">
        <v>0.85578017600000011</v>
      </c>
      <c r="AC82" s="7">
        <v>0.86005739000000003</v>
      </c>
      <c r="AD82" s="7">
        <v>0.39466504000000002</v>
      </c>
      <c r="AE82" s="7">
        <v>1.5892088370000002</v>
      </c>
      <c r="AF82" s="7">
        <v>1.0610069700000002</v>
      </c>
      <c r="AG82" s="8">
        <v>0.17071038299999997</v>
      </c>
      <c r="AH82" s="8">
        <v>0.13541401399999997</v>
      </c>
      <c r="AI82" s="8">
        <v>0.24769196699999999</v>
      </c>
      <c r="AJ82" s="8">
        <v>0.26641804599999996</v>
      </c>
    </row>
    <row r="83" spans="1:36" x14ac:dyDescent="0.25">
      <c r="A83" s="1" t="s">
        <v>44</v>
      </c>
      <c r="B83" s="13" t="s">
        <v>43</v>
      </c>
      <c r="C83" s="16">
        <v>4</v>
      </c>
      <c r="D83" s="20">
        <v>11.23</v>
      </c>
      <c r="E83" s="21">
        <v>22.55</v>
      </c>
      <c r="F83" s="2">
        <f t="shared" si="7"/>
        <v>9.1522902429000013</v>
      </c>
      <c r="G83" s="3">
        <f t="shared" si="8"/>
        <v>0.12099406900000001</v>
      </c>
      <c r="H83" s="4">
        <f t="shared" si="9"/>
        <v>9.0531585899999989E-2</v>
      </c>
      <c r="I83" s="5">
        <f t="shared" si="10"/>
        <v>8.9407645880000004</v>
      </c>
      <c r="J83" s="6">
        <f t="shared" si="11"/>
        <v>3.9865748000000001</v>
      </c>
      <c r="K83" s="7">
        <f t="shared" si="12"/>
        <v>4.5115662370000003</v>
      </c>
      <c r="L83" s="8">
        <f t="shared" si="13"/>
        <v>0.44262355099999989</v>
      </c>
      <c r="M83" s="3">
        <v>2.5970772000000003E-2</v>
      </c>
      <c r="N83" s="3">
        <v>4.2400882000000001E-2</v>
      </c>
      <c r="O83" s="3">
        <v>5.2622414999999999E-2</v>
      </c>
      <c r="P83" s="4">
        <v>1.5283201499999999E-2</v>
      </c>
      <c r="Q83" s="4">
        <v>2.0544167699999998E-2</v>
      </c>
      <c r="R83" s="4">
        <v>2.7244916999999997E-2</v>
      </c>
      <c r="S83" s="4">
        <v>1.6738407E-2</v>
      </c>
      <c r="T83" s="4">
        <v>7.4409677999999991E-3</v>
      </c>
      <c r="U83" s="4">
        <v>3.2799248999999999E-3</v>
      </c>
      <c r="V83" s="6">
        <v>2.6675980500000001</v>
      </c>
      <c r="W83" s="6">
        <v>0.64791805000000002</v>
      </c>
      <c r="X83" s="6">
        <v>0.44821335000000001</v>
      </c>
      <c r="Y83" s="6">
        <v>0.22284535</v>
      </c>
      <c r="Z83" s="7">
        <v>0.51605227600000003</v>
      </c>
      <c r="AA83" s="7">
        <v>0.95254139700000007</v>
      </c>
      <c r="AB83" s="7">
        <v>0.80114959400000008</v>
      </c>
      <c r="AC83" s="7">
        <v>0.38300610400000007</v>
      </c>
      <c r="AD83" s="7">
        <v>0.35169177200000001</v>
      </c>
      <c r="AE83" s="7">
        <v>0.946481605</v>
      </c>
      <c r="AF83" s="7">
        <v>0.56064348900000005</v>
      </c>
      <c r="AG83" s="8">
        <v>7.5072815999999987E-2</v>
      </c>
      <c r="AH83" s="8">
        <v>0.16477985699999997</v>
      </c>
      <c r="AI83" s="8">
        <v>0.15825351499999996</v>
      </c>
      <c r="AJ83" s="8">
        <v>4.4517362999999997E-2</v>
      </c>
    </row>
    <row r="84" spans="1:36" x14ac:dyDescent="0.25">
      <c r="A84" s="1" t="s">
        <v>44</v>
      </c>
      <c r="B84" s="13" t="s">
        <v>43</v>
      </c>
      <c r="C84" s="16">
        <v>5</v>
      </c>
      <c r="D84" s="20">
        <v>16.239999999999998</v>
      </c>
      <c r="E84" s="21">
        <v>10</v>
      </c>
      <c r="F84" s="2">
        <f t="shared" si="7"/>
        <v>11.754262037000002</v>
      </c>
      <c r="G84" s="3">
        <f t="shared" si="8"/>
        <v>0.17664423200000001</v>
      </c>
      <c r="H84" s="4">
        <f t="shared" si="9"/>
        <v>0.21044091599999998</v>
      </c>
      <c r="I84" s="5">
        <f t="shared" si="10"/>
        <v>11.367176889000001</v>
      </c>
      <c r="J84" s="6">
        <f t="shared" si="11"/>
        <v>5.5233424999999992</v>
      </c>
      <c r="K84" s="7">
        <f t="shared" si="12"/>
        <v>5.2019097120000009</v>
      </c>
      <c r="L84" s="8">
        <f t="shared" si="13"/>
        <v>0.64192467699999989</v>
      </c>
      <c r="M84" s="3">
        <v>5.7023658000000005E-2</v>
      </c>
      <c r="N84" s="3">
        <v>7.8059994999999993E-2</v>
      </c>
      <c r="O84" s="3">
        <v>4.1560579E-2</v>
      </c>
      <c r="P84" s="4">
        <v>3.3820869599999998E-2</v>
      </c>
      <c r="Q84" s="4">
        <v>1.8640181700000001E-2</v>
      </c>
      <c r="R84" s="4">
        <v>2.5266143699999997E-2</v>
      </c>
      <c r="S84" s="4">
        <v>1.2694733099999999E-2</v>
      </c>
      <c r="T84" s="4">
        <v>0.11711804579999999</v>
      </c>
      <c r="U84" s="4">
        <v>2.9009421000000001E-3</v>
      </c>
      <c r="V84" s="6">
        <v>3.3799291499999997</v>
      </c>
      <c r="W84" s="6">
        <v>0.88684244999999995</v>
      </c>
      <c r="X84" s="6">
        <v>0.91872819999999988</v>
      </c>
      <c r="Y84" s="6">
        <v>0.3378427</v>
      </c>
      <c r="Z84" s="7">
        <v>0.54492793100000003</v>
      </c>
      <c r="AA84" s="7">
        <v>1.1816813370000001</v>
      </c>
      <c r="AB84" s="7">
        <v>1.0331588520000001</v>
      </c>
      <c r="AC84" s="7">
        <v>0.35808975100000001</v>
      </c>
      <c r="AD84" s="7">
        <v>0.41255651100000007</v>
      </c>
      <c r="AE84" s="7">
        <v>1.1429439220000002</v>
      </c>
      <c r="AF84" s="7">
        <v>0.528551408</v>
      </c>
      <c r="AG84" s="8">
        <v>0.12011455099999997</v>
      </c>
      <c r="AH84" s="8">
        <v>0.13852755699999997</v>
      </c>
      <c r="AI84" s="8">
        <v>0.17084619399999998</v>
      </c>
      <c r="AJ84" s="8">
        <v>0.21243637499999998</v>
      </c>
    </row>
    <row r="85" spans="1:36" x14ac:dyDescent="0.25">
      <c r="A85" s="1" t="s">
        <v>44</v>
      </c>
      <c r="B85" s="13" t="s">
        <v>43</v>
      </c>
      <c r="C85" s="16">
        <v>6</v>
      </c>
      <c r="D85" s="20">
        <v>34.619999999999997</v>
      </c>
      <c r="E85" s="21">
        <v>12.21</v>
      </c>
      <c r="F85" s="2">
        <f t="shared" si="7"/>
        <v>13.0076550685</v>
      </c>
      <c r="G85" s="3">
        <f t="shared" si="8"/>
        <v>0.185714774</v>
      </c>
      <c r="H85" s="4">
        <f t="shared" si="9"/>
        <v>0.14957601749999996</v>
      </c>
      <c r="I85" s="5">
        <f t="shared" si="10"/>
        <v>12.672364277</v>
      </c>
      <c r="J85" s="6">
        <f t="shared" si="11"/>
        <v>6.3190100999999999</v>
      </c>
      <c r="K85" s="7">
        <f t="shared" si="12"/>
        <v>5.7586303940000008</v>
      </c>
      <c r="L85" s="8">
        <f t="shared" si="13"/>
        <v>0.59472378299999995</v>
      </c>
      <c r="M85" s="3">
        <v>5.7240103000000001E-2</v>
      </c>
      <c r="N85" s="3">
        <v>7.6717525000000009E-2</v>
      </c>
      <c r="O85" s="3">
        <v>5.1757145999999997E-2</v>
      </c>
      <c r="P85" s="4">
        <v>1.8466055999999998E-2</v>
      </c>
      <c r="Q85" s="4">
        <v>1.8619486199999997E-2</v>
      </c>
      <c r="R85" s="4">
        <v>3.8600622899999999E-2</v>
      </c>
      <c r="S85" s="4">
        <v>1.99606113E-2</v>
      </c>
      <c r="T85" s="4">
        <v>5.0275266299999996E-2</v>
      </c>
      <c r="U85" s="4">
        <v>3.6539747999999998E-3</v>
      </c>
      <c r="V85" s="6">
        <v>4.35000345</v>
      </c>
      <c r="W85" s="6">
        <v>0.99824399999999991</v>
      </c>
      <c r="X85" s="6">
        <v>0.72026499999999993</v>
      </c>
      <c r="Y85" s="6">
        <v>0.25049765000000002</v>
      </c>
      <c r="Z85" s="7">
        <v>0.68589838400000003</v>
      </c>
      <c r="AA85" s="7">
        <v>1.2317832950000003</v>
      </c>
      <c r="AB85" s="7">
        <v>0.78942983300000003</v>
      </c>
      <c r="AC85" s="7">
        <v>0.35025062500000004</v>
      </c>
      <c r="AD85" s="7">
        <v>0.45850614900000003</v>
      </c>
      <c r="AE85" s="7">
        <v>1.5265469220000003</v>
      </c>
      <c r="AF85" s="7">
        <v>0.71621518600000011</v>
      </c>
      <c r="AG85" s="8">
        <v>8.031451399999999E-2</v>
      </c>
      <c r="AH85" s="8">
        <v>0.13312039199999998</v>
      </c>
      <c r="AI85" s="8">
        <v>0.26177418599999996</v>
      </c>
      <c r="AJ85" s="8">
        <v>0.11951469099999998</v>
      </c>
    </row>
    <row r="86" spans="1:36" x14ac:dyDescent="0.25">
      <c r="A86" s="1" t="s">
        <v>44</v>
      </c>
      <c r="B86" s="13" t="s">
        <v>44</v>
      </c>
      <c r="C86" s="16">
        <v>1</v>
      </c>
      <c r="D86" s="20">
        <v>11.24</v>
      </c>
      <c r="E86" s="21">
        <v>9.16</v>
      </c>
      <c r="F86" s="2">
        <f t="shared" si="7"/>
        <v>11.965544020799999</v>
      </c>
      <c r="G86" s="3">
        <f t="shared" si="8"/>
        <v>0.14180994600000002</v>
      </c>
      <c r="H86" s="4">
        <f t="shared" si="9"/>
        <v>0.36255646979999995</v>
      </c>
      <c r="I86" s="5">
        <f t="shared" si="10"/>
        <v>11.461177605</v>
      </c>
      <c r="J86" s="6">
        <f t="shared" si="11"/>
        <v>5.499909999999999</v>
      </c>
      <c r="K86" s="7">
        <f t="shared" si="12"/>
        <v>5.3406150420000014</v>
      </c>
      <c r="L86" s="8">
        <f t="shared" si="13"/>
        <v>0.62065256299999993</v>
      </c>
      <c r="M86" s="3">
        <v>2.5483131999999999E-2</v>
      </c>
      <c r="N86" s="3">
        <v>5.1243080000000003E-2</v>
      </c>
      <c r="O86" s="3">
        <v>6.5083734000000004E-2</v>
      </c>
      <c r="P86" s="4">
        <v>3.8948930999999992E-2</v>
      </c>
      <c r="Q86" s="4">
        <v>3.2383978199999996E-2</v>
      </c>
      <c r="R86" s="4">
        <v>3.2260882500000004E-2</v>
      </c>
      <c r="S86" s="4">
        <v>2.3009256899999997E-2</v>
      </c>
      <c r="T86" s="4">
        <v>0.22543398359999997</v>
      </c>
      <c r="U86" s="4">
        <v>1.0519437600000001E-2</v>
      </c>
      <c r="V86" s="6">
        <v>3.1528964999999998</v>
      </c>
      <c r="W86" s="6">
        <v>1.16155195</v>
      </c>
      <c r="X86" s="6">
        <v>0.93201095</v>
      </c>
      <c r="Y86" s="6">
        <v>0.25345059999999997</v>
      </c>
      <c r="Z86" s="7">
        <v>0.48821794500000004</v>
      </c>
      <c r="AA86" s="7">
        <v>1.4057476610000001</v>
      </c>
      <c r="AB86" s="7">
        <v>0.49555749500000007</v>
      </c>
      <c r="AC86" s="7">
        <v>0.561121168</v>
      </c>
      <c r="AD86" s="7">
        <v>0.39462692300000002</v>
      </c>
      <c r="AE86" s="7">
        <v>1.2338748640000001</v>
      </c>
      <c r="AF86" s="7">
        <v>0.76146898600000013</v>
      </c>
      <c r="AG86" s="8">
        <v>0.10394124699999999</v>
      </c>
      <c r="AH86" s="8">
        <v>0.14705163499999999</v>
      </c>
      <c r="AI86" s="8">
        <v>0.23468545199999996</v>
      </c>
      <c r="AJ86" s="8">
        <v>0.13497422899999997</v>
      </c>
    </row>
    <row r="87" spans="1:36" x14ac:dyDescent="0.25">
      <c r="A87" s="1" t="s">
        <v>44</v>
      </c>
      <c r="B87" s="13" t="s">
        <v>44</v>
      </c>
      <c r="C87" s="16">
        <v>2</v>
      </c>
      <c r="D87" s="20">
        <v>12.66</v>
      </c>
      <c r="E87" s="21">
        <v>9.6</v>
      </c>
      <c r="F87" s="2">
        <f t="shared" si="7"/>
        <v>11.767332628100002</v>
      </c>
      <c r="G87" s="3">
        <f t="shared" si="8"/>
        <v>0.16777465899999999</v>
      </c>
      <c r="H87" s="4">
        <f t="shared" si="9"/>
        <v>0.1981258461</v>
      </c>
      <c r="I87" s="5">
        <f t="shared" si="10"/>
        <v>11.401432123000001</v>
      </c>
      <c r="J87" s="6">
        <f t="shared" si="11"/>
        <v>5.1104995499999992</v>
      </c>
      <c r="K87" s="7">
        <f t="shared" si="12"/>
        <v>5.7820463970000011</v>
      </c>
      <c r="L87" s="8">
        <f t="shared" si="13"/>
        <v>0.50888617599999997</v>
      </c>
      <c r="M87" s="3">
        <v>4.3338859E-2</v>
      </c>
      <c r="N87" s="3">
        <v>7.1527225E-2</v>
      </c>
      <c r="O87" s="3">
        <v>5.2908574999999999E-2</v>
      </c>
      <c r="P87" s="4">
        <v>2.7961094699999998E-2</v>
      </c>
      <c r="Q87" s="4">
        <v>1.80861093E-2</v>
      </c>
      <c r="R87" s="4">
        <v>3.6162182699999997E-2</v>
      </c>
      <c r="S87" s="4">
        <v>1.8795142799999998E-2</v>
      </c>
      <c r="T87" s="4">
        <v>9.230652269999999E-2</v>
      </c>
      <c r="U87" s="4">
        <v>4.8147938999999994E-3</v>
      </c>
      <c r="V87" s="6">
        <v>3.1666160499999996</v>
      </c>
      <c r="W87" s="6">
        <v>1.0027770999999999</v>
      </c>
      <c r="X87" s="6">
        <v>0.71407699999999996</v>
      </c>
      <c r="Y87" s="6">
        <v>0.22702939999999999</v>
      </c>
      <c r="Z87" s="7">
        <v>0.53822339400000008</v>
      </c>
      <c r="AA87" s="7">
        <v>1.2562941480000003</v>
      </c>
      <c r="AB87" s="7">
        <v>1.1424751640000002</v>
      </c>
      <c r="AC87" s="7">
        <v>0.40704252200000002</v>
      </c>
      <c r="AD87" s="7">
        <v>0.50505673800000006</v>
      </c>
      <c r="AE87" s="7">
        <v>1.2249806270000001</v>
      </c>
      <c r="AF87" s="7">
        <v>0.7079738040000001</v>
      </c>
      <c r="AG87" s="8">
        <v>7.4927231999999983E-2</v>
      </c>
      <c r="AH87" s="8">
        <v>0.12174428299999998</v>
      </c>
      <c r="AI87" s="8">
        <v>0.20755998499999997</v>
      </c>
      <c r="AJ87" s="8">
        <v>0.10465467599999997</v>
      </c>
    </row>
    <row r="88" spans="1:36" x14ac:dyDescent="0.25">
      <c r="A88" s="1" t="s">
        <v>44</v>
      </c>
      <c r="B88" s="13" t="s">
        <v>44</v>
      </c>
      <c r="C88" s="16">
        <v>3</v>
      </c>
      <c r="D88" s="20">
        <v>10.36</v>
      </c>
      <c r="E88" s="21">
        <v>8.68</v>
      </c>
      <c r="F88" s="2">
        <f t="shared" si="7"/>
        <v>15.654019099899998</v>
      </c>
      <c r="G88" s="3">
        <f t="shared" si="8"/>
        <v>0.16853969899999999</v>
      </c>
      <c r="H88" s="4">
        <f t="shared" si="9"/>
        <v>0.14324784389999998</v>
      </c>
      <c r="I88" s="5">
        <f t="shared" si="10"/>
        <v>15.342231556999998</v>
      </c>
      <c r="J88" s="6">
        <f t="shared" si="11"/>
        <v>7.022354299999999</v>
      </c>
      <c r="K88" s="7">
        <f t="shared" si="12"/>
        <v>7.7257027840000001</v>
      </c>
      <c r="L88" s="8">
        <f t="shared" si="13"/>
        <v>0.59417447299999981</v>
      </c>
      <c r="M88" s="3">
        <v>4.1276973999999994E-2</v>
      </c>
      <c r="N88" s="3">
        <v>6.5940024E-2</v>
      </c>
      <c r="O88" s="3">
        <v>6.1322701E-2</v>
      </c>
      <c r="P88" s="4">
        <v>2.9267519399999997E-2</v>
      </c>
      <c r="Q88" s="4">
        <v>1.21406607E-2</v>
      </c>
      <c r="R88" s="4">
        <v>3.3514916399999997E-2</v>
      </c>
      <c r="S88" s="4">
        <v>2.0714494499999996E-2</v>
      </c>
      <c r="T88" s="4">
        <v>4.2998274900000001E-2</v>
      </c>
      <c r="U88" s="4">
        <v>4.6119780000000001E-3</v>
      </c>
      <c r="V88" s="6">
        <v>4.6617161500000002</v>
      </c>
      <c r="W88" s="6">
        <v>1.4400151999999997</v>
      </c>
      <c r="X88" s="6">
        <v>0.75954579999999994</v>
      </c>
      <c r="Y88" s="6">
        <v>0.16107715</v>
      </c>
      <c r="Z88" s="7">
        <v>0.75430623400000019</v>
      </c>
      <c r="AA88" s="7">
        <v>1.7326195890000002</v>
      </c>
      <c r="AB88" s="7">
        <v>1.5878714980000002</v>
      </c>
      <c r="AC88" s="7">
        <v>0.79526660000000005</v>
      </c>
      <c r="AD88" s="7">
        <v>0.6335402240000001</v>
      </c>
      <c r="AE88" s="7">
        <v>1.3606455180000001</v>
      </c>
      <c r="AF88" s="7">
        <v>0.86145312100000015</v>
      </c>
      <c r="AG88" s="8">
        <v>9.5584320999999986E-2</v>
      </c>
      <c r="AH88" s="8">
        <v>0.14841142999999996</v>
      </c>
      <c r="AI88" s="8">
        <v>0.23536383299999997</v>
      </c>
      <c r="AJ88" s="8">
        <v>0.11481488899999998</v>
      </c>
    </row>
    <row r="89" spans="1:36" x14ac:dyDescent="0.25">
      <c r="A89" s="1" t="s">
        <v>44</v>
      </c>
      <c r="B89" s="13" t="s">
        <v>44</v>
      </c>
      <c r="C89" s="16">
        <v>4</v>
      </c>
      <c r="D89" s="20">
        <v>12.49</v>
      </c>
      <c r="E89" s="21">
        <v>8.31</v>
      </c>
      <c r="F89" s="2">
        <f t="shared" si="7"/>
        <v>9.8601551417999982</v>
      </c>
      <c r="G89" s="3">
        <f t="shared" si="8"/>
        <v>0.13978748099999999</v>
      </c>
      <c r="H89" s="4">
        <f t="shared" si="9"/>
        <v>0.14787552779999999</v>
      </c>
      <c r="I89" s="5">
        <f t="shared" si="10"/>
        <v>9.572492132999999</v>
      </c>
      <c r="J89" s="6">
        <f t="shared" si="11"/>
        <v>4.3624672000000002</v>
      </c>
      <c r="K89" s="7">
        <f t="shared" si="12"/>
        <v>4.7042890330000002</v>
      </c>
      <c r="L89" s="8">
        <f t="shared" si="13"/>
        <v>0.5057358999999999</v>
      </c>
      <c r="M89" s="3">
        <v>4.4172227000000001E-2</v>
      </c>
      <c r="N89" s="3">
        <v>5.5004842999999998E-2</v>
      </c>
      <c r="O89" s="3">
        <v>4.0610410999999999E-2</v>
      </c>
      <c r="P89" s="4">
        <v>1.97042139E-2</v>
      </c>
      <c r="Q89" s="4">
        <v>1.57770585E-2</v>
      </c>
      <c r="R89" s="4">
        <v>3.2980235399999995E-2</v>
      </c>
      <c r="S89" s="4">
        <v>1.5090137999999999E-2</v>
      </c>
      <c r="T89" s="4">
        <v>6.0867279899999994E-2</v>
      </c>
      <c r="U89" s="4">
        <v>3.4566020999999996E-3</v>
      </c>
      <c r="V89" s="6">
        <v>2.8876900000000001</v>
      </c>
      <c r="W89" s="6">
        <v>0.72292804999999993</v>
      </c>
      <c r="X89" s="6">
        <v>0.54621449999999994</v>
      </c>
      <c r="Y89" s="6">
        <v>0.20563465</v>
      </c>
      <c r="Z89" s="7">
        <v>0.45935526600000004</v>
      </c>
      <c r="AA89" s="7">
        <v>1.1435992100000001</v>
      </c>
      <c r="AB89" s="7">
        <v>0.90056765100000002</v>
      </c>
      <c r="AC89" s="7">
        <v>0.37251176400000002</v>
      </c>
      <c r="AD89" s="7">
        <v>0.32450056400000005</v>
      </c>
      <c r="AE89" s="7">
        <v>0.97391124700000009</v>
      </c>
      <c r="AF89" s="7">
        <v>0.52984333100000003</v>
      </c>
      <c r="AG89" s="8">
        <v>4.8669202999999994E-2</v>
      </c>
      <c r="AH89" s="8">
        <v>0.120691495</v>
      </c>
      <c r="AI89" s="8">
        <v>0.22899251099999998</v>
      </c>
      <c r="AJ89" s="8">
        <v>0.10738269099999997</v>
      </c>
    </row>
    <row r="90" spans="1:36" x14ac:dyDescent="0.25">
      <c r="A90" s="1" t="s">
        <v>44</v>
      </c>
      <c r="B90" s="13" t="s">
        <v>44</v>
      </c>
      <c r="C90" s="16">
        <v>5</v>
      </c>
      <c r="D90" s="20">
        <v>7.7</v>
      </c>
      <c r="E90" s="21">
        <v>9.64</v>
      </c>
      <c r="F90" s="2">
        <f t="shared" si="7"/>
        <v>8.2522216991000015</v>
      </c>
      <c r="G90" s="3">
        <f t="shared" si="8"/>
        <v>0.121365274</v>
      </c>
      <c r="H90" s="4">
        <f t="shared" si="9"/>
        <v>0.15986015010000001</v>
      </c>
      <c r="I90" s="5">
        <f t="shared" si="10"/>
        <v>7.970996275000001</v>
      </c>
      <c r="J90" s="6">
        <f t="shared" si="11"/>
        <v>3.8070194499999999</v>
      </c>
      <c r="K90" s="7">
        <f t="shared" si="12"/>
        <v>3.7773906450000005</v>
      </c>
      <c r="L90" s="8">
        <f t="shared" si="13"/>
        <v>0.38658617999999995</v>
      </c>
      <c r="M90" s="3">
        <v>3.8618094999999998E-2</v>
      </c>
      <c r="N90" s="3">
        <v>4.5843196999999995E-2</v>
      </c>
      <c r="O90" s="3">
        <v>3.6903982000000002E-2</v>
      </c>
      <c r="P90" s="4">
        <v>2.6638623899999998E-2</v>
      </c>
      <c r="Q90" s="4">
        <v>2.0051501399999998E-2</v>
      </c>
      <c r="R90" s="4">
        <v>2.1249799199999999E-2</v>
      </c>
      <c r="S90" s="4">
        <v>1.0014410699999999E-2</v>
      </c>
      <c r="T90" s="4">
        <v>7.7526080099999992E-2</v>
      </c>
      <c r="U90" s="4">
        <v>4.3797348E-3</v>
      </c>
      <c r="V90" s="6">
        <v>2.256046</v>
      </c>
      <c r="W90" s="6">
        <v>0.59987784999999993</v>
      </c>
      <c r="X90" s="6">
        <v>0.71430125</v>
      </c>
      <c r="Y90" s="6">
        <v>0.23679434999999999</v>
      </c>
      <c r="Z90" s="7">
        <v>0.41928051200000005</v>
      </c>
      <c r="AA90" s="7">
        <v>0.87996987300000007</v>
      </c>
      <c r="AB90" s="7">
        <v>0.64435409799999999</v>
      </c>
      <c r="AC90" s="7">
        <v>0.38299231700000003</v>
      </c>
      <c r="AD90" s="7">
        <v>0.25892634800000003</v>
      </c>
      <c r="AE90" s="7">
        <v>0.74884171600000016</v>
      </c>
      <c r="AF90" s="7">
        <v>0.44302578100000006</v>
      </c>
      <c r="AG90" s="8">
        <v>6.9671379999999991E-2</v>
      </c>
      <c r="AH90" s="8">
        <v>7.7023708999999982E-2</v>
      </c>
      <c r="AI90" s="8">
        <v>0.10791447699999999</v>
      </c>
      <c r="AJ90" s="8">
        <v>0.13197661399999999</v>
      </c>
    </row>
    <row r="91" spans="1:36" x14ac:dyDescent="0.25">
      <c r="A91" s="1" t="s">
        <v>44</v>
      </c>
      <c r="B91" s="13" t="s">
        <v>44</v>
      </c>
      <c r="C91" s="16">
        <v>6</v>
      </c>
      <c r="D91" s="20">
        <v>7.27</v>
      </c>
      <c r="E91" s="21">
        <v>11.66</v>
      </c>
      <c r="F91" s="2">
        <f t="shared" si="7"/>
        <v>9.5947695106999991</v>
      </c>
      <c r="G91" s="3">
        <f t="shared" si="8"/>
        <v>0.13568363999999999</v>
      </c>
      <c r="H91" s="4">
        <f t="shared" si="9"/>
        <v>0.13422653370000001</v>
      </c>
      <c r="I91" s="5">
        <f t="shared" si="10"/>
        <v>9.3248593369999995</v>
      </c>
      <c r="J91" s="6">
        <f t="shared" si="11"/>
        <v>4.6836347999999992</v>
      </c>
      <c r="K91" s="7">
        <f t="shared" si="12"/>
        <v>4.2212558110000007</v>
      </c>
      <c r="L91" s="8">
        <f t="shared" si="13"/>
        <v>0.4199687259999999</v>
      </c>
      <c r="M91" s="3">
        <v>4.3557274999999999E-2</v>
      </c>
      <c r="N91" s="3">
        <v>5.4316234000000005E-2</v>
      </c>
      <c r="O91" s="3">
        <v>3.7810131000000004E-2</v>
      </c>
      <c r="P91" s="4">
        <v>2.0071289699999998E-2</v>
      </c>
      <c r="Q91" s="4">
        <v>1.5561598499999999E-2</v>
      </c>
      <c r="R91" s="4">
        <v>3.6658137599999994E-2</v>
      </c>
      <c r="S91" s="4">
        <v>2.0045264399999999E-2</v>
      </c>
      <c r="T91" s="4">
        <v>3.7490040000000002E-2</v>
      </c>
      <c r="U91" s="4">
        <v>4.4002034999999998E-3</v>
      </c>
      <c r="V91" s="6">
        <v>3.4669192999999998</v>
      </c>
      <c r="W91" s="6">
        <v>0.53734199999999999</v>
      </c>
      <c r="X91" s="6">
        <v>0.52813604999999997</v>
      </c>
      <c r="Y91" s="6">
        <v>0.15123745</v>
      </c>
      <c r="Z91" s="7">
        <v>0.53214413800000016</v>
      </c>
      <c r="AA91" s="7">
        <v>0.97073050500000013</v>
      </c>
      <c r="AB91" s="7">
        <v>0.71989550400000002</v>
      </c>
      <c r="AC91" s="7">
        <v>0.332951995</v>
      </c>
      <c r="AD91" s="7">
        <v>0.29867913500000004</v>
      </c>
      <c r="AE91" s="7">
        <v>0.8706441840000001</v>
      </c>
      <c r="AF91" s="7">
        <v>0.49621035000000008</v>
      </c>
      <c r="AG91" s="8">
        <v>4.7242344999999991E-2</v>
      </c>
      <c r="AH91" s="8">
        <v>0.10606434699999999</v>
      </c>
      <c r="AI91" s="8">
        <v>0.15904816099999997</v>
      </c>
      <c r="AJ91" s="8">
        <v>0.10761387299999998</v>
      </c>
    </row>
    <row r="92" spans="1:36" s="11" customFormat="1" x14ac:dyDescent="0.25">
      <c r="D92" s="18"/>
      <c r="E92" s="1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s="11" customFormat="1" x14ac:dyDescent="0.25">
      <c r="D93" s="18"/>
      <c r="E93" s="1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1:36" s="11" customFormat="1" x14ac:dyDescent="0.25">
      <c r="D94" s="18"/>
      <c r="E94" s="1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s="11" customFormat="1" x14ac:dyDescent="0.25">
      <c r="D95" s="18"/>
      <c r="E95" s="18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1:36" s="11" customFormat="1" x14ac:dyDescent="0.25">
      <c r="D96" s="18"/>
      <c r="E96" s="1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4:36" s="11" customFormat="1" x14ac:dyDescent="0.25">
      <c r="D97" s="18"/>
      <c r="E97" s="18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4:36" s="11" customFormat="1" x14ac:dyDescent="0.25">
      <c r="D98" s="18"/>
      <c r="E98" s="1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4:36" s="11" customFormat="1" x14ac:dyDescent="0.25">
      <c r="D99" s="18"/>
      <c r="E99" s="18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 spans="4:36" s="11" customFormat="1" x14ac:dyDescent="0.25">
      <c r="D100" s="18"/>
      <c r="E100" s="1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4:36" s="11" customFormat="1" x14ac:dyDescent="0.25">
      <c r="D101" s="18"/>
      <c r="E101" s="18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4:36" s="11" customFormat="1" x14ac:dyDescent="0.25">
      <c r="D102" s="18"/>
      <c r="E102" s="18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 spans="4:36" s="11" customFormat="1" x14ac:dyDescent="0.25">
      <c r="D103" s="18"/>
      <c r="E103" s="18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4:36" s="11" customFormat="1" x14ac:dyDescent="0.25">
      <c r="D104" s="18"/>
      <c r="E104" s="1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4:36" s="11" customFormat="1" x14ac:dyDescent="0.25">
      <c r="D105" s="18"/>
      <c r="E105" s="18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4:36" s="11" customFormat="1" x14ac:dyDescent="0.25">
      <c r="D106" s="18"/>
      <c r="E106" s="1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4:36" s="11" customFormat="1" x14ac:dyDescent="0.25">
      <c r="D107" s="18"/>
      <c r="E107" s="1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4:36" s="11" customFormat="1" x14ac:dyDescent="0.25">
      <c r="D108" s="18"/>
      <c r="E108" s="18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4:36" s="11" customFormat="1" x14ac:dyDescent="0.25">
      <c r="D109" s="18"/>
      <c r="E109" s="18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4:36" s="11" customFormat="1" x14ac:dyDescent="0.25">
      <c r="D110" s="18"/>
      <c r="E110" s="1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4:36" s="11" customFormat="1" x14ac:dyDescent="0.25">
      <c r="D111" s="18"/>
      <c r="E111" s="18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4:36" s="11" customFormat="1" x14ac:dyDescent="0.25">
      <c r="D112" s="18"/>
      <c r="E112" s="1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4:36" s="11" customFormat="1" x14ac:dyDescent="0.25">
      <c r="D113" s="18"/>
      <c r="E113" s="18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4:36" s="11" customFormat="1" x14ac:dyDescent="0.25">
      <c r="D114" s="18"/>
      <c r="E114" s="18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4:36" s="11" customFormat="1" x14ac:dyDescent="0.25">
      <c r="D115" s="18"/>
      <c r="E115" s="18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4:36" s="11" customFormat="1" x14ac:dyDescent="0.25">
      <c r="D116" s="18"/>
      <c r="E116" s="18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4:36" s="11" customFormat="1" x14ac:dyDescent="0.25">
      <c r="D117" s="18"/>
      <c r="E117" s="1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4:36" s="11" customFormat="1" x14ac:dyDescent="0.25">
      <c r="D118" s="18"/>
      <c r="E118" s="18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4:36" s="11" customFormat="1" x14ac:dyDescent="0.25">
      <c r="D119" s="18"/>
      <c r="E119" s="18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4:36" s="11" customFormat="1" x14ac:dyDescent="0.25">
      <c r="D120" s="18"/>
      <c r="E120" s="18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4:36" s="11" customFormat="1" x14ac:dyDescent="0.25">
      <c r="D121" s="18"/>
      <c r="E121" s="18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4:36" s="11" customFormat="1" x14ac:dyDescent="0.25">
      <c r="D122" s="18"/>
      <c r="E122" s="18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4:36" s="11" customFormat="1" x14ac:dyDescent="0.25">
      <c r="D123" s="18"/>
      <c r="E123" s="18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4:36" s="11" customFormat="1" x14ac:dyDescent="0.25">
      <c r="D124" s="18"/>
      <c r="E124" s="18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4:36" s="11" customFormat="1" x14ac:dyDescent="0.25">
      <c r="D125" s="18"/>
      <c r="E125" s="1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4:36" s="11" customFormat="1" x14ac:dyDescent="0.25">
      <c r="D126" s="18"/>
      <c r="E126" s="18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4:36" s="11" customFormat="1" x14ac:dyDescent="0.25">
      <c r="D127" s="18"/>
      <c r="E127" s="18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4:36" s="11" customFormat="1" x14ac:dyDescent="0.25">
      <c r="D128" s="18"/>
      <c r="E128" s="18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4:36" s="11" customFormat="1" x14ac:dyDescent="0.25">
      <c r="D129" s="18"/>
      <c r="E129" s="1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4:36" s="11" customFormat="1" x14ac:dyDescent="0.25">
      <c r="D130" s="18"/>
      <c r="E130" s="1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4:36" s="11" customFormat="1" x14ac:dyDescent="0.25">
      <c r="D131" s="18"/>
      <c r="E131" s="1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4:36" s="11" customFormat="1" x14ac:dyDescent="0.25">
      <c r="D132" s="18"/>
      <c r="E132" s="18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 spans="4:36" s="11" customFormat="1" x14ac:dyDescent="0.25">
      <c r="D133" s="18"/>
      <c r="E133" s="18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 spans="4:36" s="11" customFormat="1" x14ac:dyDescent="0.25">
      <c r="D134" s="18"/>
      <c r="E134" s="1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4:36" s="11" customFormat="1" x14ac:dyDescent="0.25">
      <c r="D135" s="18"/>
      <c r="E135" s="1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</sheetData>
  <sortState xmlns:xlrd2="http://schemas.microsoft.com/office/spreadsheetml/2017/richdata2" ref="A2:AJ91">
    <sortCondition ref="A2:A91"/>
    <sortCondition ref="B2:B91"/>
    <sortCondition ref="C2:C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8337-8AD0-4EF9-8A31-BDA67AB610DB}">
  <dimension ref="A1:AL260"/>
  <sheetViews>
    <sheetView topLeftCell="A64" workbookViewId="0"/>
  </sheetViews>
  <sheetFormatPr defaultRowHeight="15" x14ac:dyDescent="0.25"/>
  <cols>
    <col min="1" max="1" width="30.42578125" style="1" customWidth="1"/>
    <col min="2" max="2" width="28.5703125" style="13" customWidth="1"/>
    <col min="3" max="3" width="7" style="16" customWidth="1"/>
    <col min="4" max="4" width="18" style="20" customWidth="1"/>
    <col min="5" max="5" width="21.7109375" style="21" customWidth="1"/>
    <col min="6" max="6" width="23.42578125" style="19" customWidth="1"/>
    <col min="7" max="7" width="35.7109375" style="19" customWidth="1"/>
    <col min="8" max="8" width="19.5703125" style="19" customWidth="1"/>
    <col min="9" max="9" width="21.5703125" style="5" customWidth="1"/>
    <col min="10" max="10" width="18.5703125" style="19" customWidth="1"/>
    <col min="11" max="11" width="18.140625" style="19" customWidth="1"/>
    <col min="12" max="12" width="31.28515625" style="8" customWidth="1"/>
    <col min="13" max="14" width="9.140625" style="3"/>
    <col min="15" max="20" width="9.140625" style="4"/>
    <col min="21" max="23" width="9.140625" style="6"/>
    <col min="24" max="32" width="9.140625" style="7"/>
    <col min="33" max="38" width="9.140625" style="8"/>
    <col min="39" max="16384" width="9.140625" style="10"/>
  </cols>
  <sheetData>
    <row r="1" spans="1:38" s="14" customFormat="1" x14ac:dyDescent="0.25">
      <c r="A1" s="14" t="s">
        <v>38</v>
      </c>
      <c r="B1" s="14" t="s">
        <v>39</v>
      </c>
      <c r="C1" s="14" t="s">
        <v>0</v>
      </c>
      <c r="D1" s="17" t="s">
        <v>1</v>
      </c>
      <c r="E1" s="17" t="s">
        <v>2</v>
      </c>
      <c r="F1" s="15" t="s">
        <v>47</v>
      </c>
      <c r="G1" s="15" t="s">
        <v>48</v>
      </c>
      <c r="H1" s="15" t="s">
        <v>49</v>
      </c>
      <c r="I1" s="15" t="s">
        <v>50</v>
      </c>
      <c r="J1" s="15" t="s">
        <v>51</v>
      </c>
      <c r="K1" s="15" t="s">
        <v>52</v>
      </c>
      <c r="L1" s="15" t="s">
        <v>53</v>
      </c>
      <c r="M1" s="15" t="s">
        <v>3</v>
      </c>
      <c r="N1" s="15" t="s">
        <v>4</v>
      </c>
      <c r="O1" s="15" t="s">
        <v>23</v>
      </c>
      <c r="P1" s="15" t="s">
        <v>24</v>
      </c>
      <c r="Q1" s="15" t="s">
        <v>25</v>
      </c>
      <c r="R1" s="15" t="s">
        <v>26</v>
      </c>
      <c r="S1" s="15" t="s">
        <v>27</v>
      </c>
      <c r="T1" s="15" t="s">
        <v>28</v>
      </c>
      <c r="U1" s="15" t="s">
        <v>5</v>
      </c>
      <c r="V1" s="15" t="s">
        <v>6</v>
      </c>
      <c r="W1" s="15" t="s">
        <v>7</v>
      </c>
      <c r="X1" s="15" t="s">
        <v>8</v>
      </c>
      <c r="Y1" s="15" t="s">
        <v>9</v>
      </c>
      <c r="Z1" s="15" t="s">
        <v>10</v>
      </c>
      <c r="AA1" s="15" t="s">
        <v>11</v>
      </c>
      <c r="AB1" s="15" t="s">
        <v>12</v>
      </c>
      <c r="AC1" s="15" t="s">
        <v>13</v>
      </c>
      <c r="AD1" s="15" t="s">
        <v>14</v>
      </c>
      <c r="AE1" s="15" t="s">
        <v>15</v>
      </c>
      <c r="AF1" s="15" t="s">
        <v>16</v>
      </c>
      <c r="AG1" s="15" t="s">
        <v>17</v>
      </c>
      <c r="AH1" s="15" t="s">
        <v>18</v>
      </c>
      <c r="AI1" s="15" t="s">
        <v>19</v>
      </c>
      <c r="AJ1" s="15" t="s">
        <v>20</v>
      </c>
      <c r="AK1" s="15" t="s">
        <v>21</v>
      </c>
      <c r="AL1" s="15" t="s">
        <v>22</v>
      </c>
    </row>
    <row r="2" spans="1:38" x14ac:dyDescent="0.25">
      <c r="A2" s="1" t="s">
        <v>41</v>
      </c>
      <c r="B2" s="13" t="s">
        <v>41</v>
      </c>
      <c r="C2" s="16">
        <v>1</v>
      </c>
      <c r="D2" s="20">
        <v>6</v>
      </c>
      <c r="E2" s="21">
        <v>5</v>
      </c>
      <c r="F2" s="2">
        <f>SUM(G2:I2)</f>
        <v>42.174937804400003</v>
      </c>
      <c r="G2" s="3">
        <f t="shared" ref="G2:G33" si="0">SUM(M2:N2)</f>
        <v>0.231404525</v>
      </c>
      <c r="H2" s="4">
        <f t="shared" ref="H2:H33" si="1">SUM(O2:T2)</f>
        <v>0.38526187140000001</v>
      </c>
      <c r="I2" s="5">
        <f t="shared" ref="I2:I33" si="2">SUM(J2:L2)</f>
        <v>41.558271408000003</v>
      </c>
      <c r="J2" s="6">
        <f t="shared" ref="J2:J33" si="3">SUM(U2:W2)</f>
        <v>2.9174066999999999</v>
      </c>
      <c r="K2" s="7">
        <f t="shared" ref="K2:K33" si="4">SUM(X2:AF2)</f>
        <v>24.656069038000002</v>
      </c>
      <c r="L2" s="8">
        <f t="shared" ref="L2:L33" si="5">SUM(AG2:AL2)</f>
        <v>13.98479567</v>
      </c>
      <c r="M2" s="3">
        <v>5.7101768000000004E-2</v>
      </c>
      <c r="N2" s="3">
        <v>0.174302757</v>
      </c>
      <c r="O2" s="4">
        <v>0.20444222609999999</v>
      </c>
      <c r="P2" s="4">
        <v>7.5230126999999997E-3</v>
      </c>
      <c r="Q2" s="4">
        <v>0.10384242119999999</v>
      </c>
      <c r="R2" s="4">
        <v>2.8951303499999997E-2</v>
      </c>
      <c r="S2" s="4">
        <v>1.7169610499999998E-2</v>
      </c>
      <c r="T2" s="4">
        <v>2.3333297399999998E-2</v>
      </c>
      <c r="U2" s="6">
        <v>1.0960865500000001</v>
      </c>
      <c r="V2" s="6">
        <v>0.51205049999999996</v>
      </c>
      <c r="W2" s="6">
        <v>1.3092696500000001</v>
      </c>
      <c r="X2" s="7">
        <v>5.4129440770000006</v>
      </c>
      <c r="Y2" s="7">
        <v>3.2380578030000002</v>
      </c>
      <c r="Z2" s="7">
        <v>1.0450910950000001</v>
      </c>
      <c r="AA2" s="7">
        <v>2.2759871560000002</v>
      </c>
      <c r="AB2" s="7">
        <v>5.2710247539999999</v>
      </c>
      <c r="AC2" s="7">
        <v>0.82103855800000003</v>
      </c>
      <c r="AD2" s="7">
        <v>0.98473809700000003</v>
      </c>
      <c r="AE2" s="7">
        <v>1.1226251280000001</v>
      </c>
      <c r="AF2" s="7">
        <v>4.4845623699999999</v>
      </c>
      <c r="AG2" s="8">
        <v>0.32918800299999995</v>
      </c>
      <c r="AH2" s="8">
        <v>0.35344425199999996</v>
      </c>
      <c r="AI2" s="8">
        <v>0.37017529099999996</v>
      </c>
      <c r="AJ2" s="8">
        <v>12.667596121999999</v>
      </c>
      <c r="AK2" s="8">
        <v>0.10997725399999998</v>
      </c>
      <c r="AL2" s="8">
        <v>0.15441474799999999</v>
      </c>
    </row>
    <row r="3" spans="1:38" x14ac:dyDescent="0.25">
      <c r="A3" s="1" t="s">
        <v>41</v>
      </c>
      <c r="B3" s="13" t="s">
        <v>41</v>
      </c>
      <c r="C3" s="16">
        <v>2</v>
      </c>
      <c r="D3" s="20">
        <v>9</v>
      </c>
      <c r="E3" s="21">
        <v>5</v>
      </c>
      <c r="F3" s="2">
        <f>SUM(G3:I3)</f>
        <v>26.737387380700003</v>
      </c>
      <c r="G3" s="3">
        <f t="shared" si="0"/>
        <v>0.14164350600000003</v>
      </c>
      <c r="H3" s="4">
        <f t="shared" si="1"/>
        <v>0.2116299717</v>
      </c>
      <c r="I3" s="5">
        <f t="shared" si="2"/>
        <v>26.384113903000003</v>
      </c>
      <c r="J3" s="6">
        <f t="shared" si="3"/>
        <v>1.0421151</v>
      </c>
      <c r="K3" s="7">
        <f t="shared" si="4"/>
        <v>18.527221199000003</v>
      </c>
      <c r="L3" s="8">
        <f t="shared" si="5"/>
        <v>6.8147776040000005</v>
      </c>
      <c r="M3" s="3">
        <v>4.2235245000000005E-2</v>
      </c>
      <c r="N3" s="3">
        <v>9.9408261000000012E-2</v>
      </c>
      <c r="O3" s="4">
        <v>7.8704079299999993E-2</v>
      </c>
      <c r="P3" s="4">
        <v>1.3140792E-3</v>
      </c>
      <c r="Q3" s="4">
        <v>7.4962843200000004E-2</v>
      </c>
      <c r="R3" s="4">
        <v>2.6531290799999999E-2</v>
      </c>
      <c r="S3" s="4">
        <v>1.8882857699999998E-2</v>
      </c>
      <c r="T3" s="4">
        <v>1.12348215E-2</v>
      </c>
      <c r="U3" s="6">
        <v>0.29511300000000001</v>
      </c>
      <c r="V3" s="6">
        <v>0.36868390000000001</v>
      </c>
      <c r="W3" s="6">
        <v>0.37831819999999999</v>
      </c>
      <c r="X3" s="7">
        <v>3.9301270860000002</v>
      </c>
      <c r="Y3" s="7">
        <v>2.1177732210000002</v>
      </c>
      <c r="Z3" s="7">
        <v>0.67846962399999999</v>
      </c>
      <c r="AA3" s="7">
        <v>1.595385413</v>
      </c>
      <c r="AB3" s="7">
        <v>4.0599511550000003</v>
      </c>
      <c r="AC3" s="7">
        <v>0.62812761000000006</v>
      </c>
      <c r="AD3" s="7">
        <v>0.58870814400000004</v>
      </c>
      <c r="AE3" s="7">
        <v>0.63124103900000006</v>
      </c>
      <c r="AF3" s="7">
        <v>4.2974379069999999</v>
      </c>
      <c r="AG3" s="8">
        <v>0.24782137499999998</v>
      </c>
      <c r="AH3" s="8">
        <v>0.19636315999999998</v>
      </c>
      <c r="AI3" s="8">
        <v>0.20916444199999998</v>
      </c>
      <c r="AJ3" s="8">
        <v>5.9863655519999996</v>
      </c>
      <c r="AK3" s="8">
        <v>3.0867177999999995E-2</v>
      </c>
      <c r="AL3" s="8">
        <v>0.14419589699999999</v>
      </c>
    </row>
    <row r="4" spans="1:38" x14ac:dyDescent="0.25">
      <c r="A4" s="1" t="s">
        <v>41</v>
      </c>
      <c r="B4" s="13" t="s">
        <v>41</v>
      </c>
      <c r="C4" s="16">
        <v>3</v>
      </c>
      <c r="D4" s="20">
        <v>5</v>
      </c>
      <c r="E4" s="21">
        <v>8</v>
      </c>
      <c r="F4" s="2">
        <f t="shared" ref="F4:F67" si="6">SUM(G4:I4)</f>
        <v>15.929963804000002</v>
      </c>
      <c r="G4" s="3">
        <f t="shared" si="0"/>
        <v>9.980122000000001E-2</v>
      </c>
      <c r="H4" s="4">
        <f t="shared" si="1"/>
        <v>0.122236128</v>
      </c>
      <c r="I4" s="5">
        <f t="shared" si="2"/>
        <v>15.707926456000001</v>
      </c>
      <c r="J4" s="6">
        <f t="shared" si="3"/>
        <v>0.97141719999999998</v>
      </c>
      <c r="K4" s="7">
        <f t="shared" si="4"/>
        <v>11.057965536000003</v>
      </c>
      <c r="L4" s="8">
        <f t="shared" si="5"/>
        <v>3.6785437199999991</v>
      </c>
      <c r="M4" s="3">
        <v>4.3822046000000003E-2</v>
      </c>
      <c r="N4" s="3">
        <v>5.5979174000000007E-2</v>
      </c>
      <c r="O4" s="4">
        <v>6.5879446499999994E-2</v>
      </c>
      <c r="P4" s="4">
        <v>1.7523134999999999E-3</v>
      </c>
      <c r="Q4" s="4">
        <v>1.8039501900000001E-2</v>
      </c>
      <c r="R4" s="4">
        <v>1.34856414E-2</v>
      </c>
      <c r="S4" s="4">
        <v>1.25776476E-2</v>
      </c>
      <c r="T4" s="4">
        <v>1.0501577099999999E-2</v>
      </c>
      <c r="U4" s="6">
        <v>0.45398795000000003</v>
      </c>
      <c r="V4" s="6">
        <v>0.18675930000000002</v>
      </c>
      <c r="W4" s="6">
        <v>0.33066994999999999</v>
      </c>
      <c r="X4" s="7">
        <v>2.4429477260000003</v>
      </c>
      <c r="Y4" s="7">
        <v>1.5109676120000002</v>
      </c>
      <c r="Z4" s="7">
        <v>0.324350529</v>
      </c>
      <c r="AA4" s="7">
        <v>0.95900425600000005</v>
      </c>
      <c r="AB4" s="7">
        <v>2.5286558280000002</v>
      </c>
      <c r="AC4" s="7">
        <v>0.344992101</v>
      </c>
      <c r="AD4" s="7">
        <v>0.379487986</v>
      </c>
      <c r="AE4" s="7">
        <v>0.46566403500000003</v>
      </c>
      <c r="AF4" s="7">
        <v>2.101895463</v>
      </c>
      <c r="AG4" s="8">
        <v>0.15331680199999997</v>
      </c>
      <c r="AH4" s="8">
        <v>0.11943549599999999</v>
      </c>
      <c r="AI4" s="8">
        <v>0.10813622299999999</v>
      </c>
      <c r="AJ4" s="8">
        <v>3.1818572809999996</v>
      </c>
      <c r="AK4" s="8">
        <v>1.7031306E-2</v>
      </c>
      <c r="AL4" s="8">
        <v>9.876661199999999E-2</v>
      </c>
    </row>
    <row r="5" spans="1:38" x14ac:dyDescent="0.25">
      <c r="A5" s="1" t="s">
        <v>41</v>
      </c>
      <c r="B5" s="13" t="s">
        <v>41</v>
      </c>
      <c r="C5" s="16">
        <v>4</v>
      </c>
      <c r="D5" s="20">
        <v>11</v>
      </c>
      <c r="E5" s="21">
        <v>7</v>
      </c>
      <c r="F5" s="2">
        <f t="shared" si="6"/>
        <v>33.615918447400006</v>
      </c>
      <c r="G5" s="3">
        <f t="shared" si="0"/>
        <v>0.19353796500000001</v>
      </c>
      <c r="H5" s="4">
        <f t="shared" si="1"/>
        <v>0.2279040624</v>
      </c>
      <c r="I5" s="5">
        <f t="shared" si="2"/>
        <v>33.194476420000008</v>
      </c>
      <c r="J5" s="6">
        <f t="shared" si="3"/>
        <v>1.97609295</v>
      </c>
      <c r="K5" s="7">
        <f t="shared" si="4"/>
        <v>23.150957657000006</v>
      </c>
      <c r="L5" s="8">
        <f t="shared" si="5"/>
        <v>8.0674258129999981</v>
      </c>
      <c r="M5" s="3">
        <v>7.5885033000000005E-2</v>
      </c>
      <c r="N5" s="3">
        <v>0.117652932</v>
      </c>
      <c r="O5" s="4">
        <v>9.5229691199999994E-2</v>
      </c>
      <c r="P5" s="4">
        <v>2.4181983E-3</v>
      </c>
      <c r="Q5" s="4">
        <v>5.39134218E-2</v>
      </c>
      <c r="R5" s="4">
        <v>3.3157933199999996E-2</v>
      </c>
      <c r="S5" s="4">
        <v>3.0294753299999998E-2</v>
      </c>
      <c r="T5" s="4">
        <v>1.2890064599999999E-2</v>
      </c>
      <c r="U5" s="6">
        <v>1.0663341</v>
      </c>
      <c r="V5" s="6">
        <v>0.27074514999999999</v>
      </c>
      <c r="W5" s="6">
        <v>0.63901370000000002</v>
      </c>
      <c r="X5" s="7">
        <v>5.5056657070000004</v>
      </c>
      <c r="Y5" s="7">
        <v>2.6100996920000004</v>
      </c>
      <c r="Z5" s="7">
        <v>0.93556230100000004</v>
      </c>
      <c r="AA5" s="7">
        <v>2.0924756980000003</v>
      </c>
      <c r="AB5" s="7">
        <v>4.1903242710000006</v>
      </c>
      <c r="AC5" s="7">
        <v>1.109776455</v>
      </c>
      <c r="AD5" s="7">
        <v>0.76181366100000003</v>
      </c>
      <c r="AE5" s="7">
        <v>0.68915373800000002</v>
      </c>
      <c r="AF5" s="7">
        <v>5.2560861340000002</v>
      </c>
      <c r="AG5" s="8">
        <v>0.25983913199999997</v>
      </c>
      <c r="AH5" s="8">
        <v>0.21502318699999998</v>
      </c>
      <c r="AI5" s="8">
        <v>0.20585072099999999</v>
      </c>
      <c r="AJ5" s="8">
        <v>7.1754050109999987</v>
      </c>
      <c r="AK5" s="8">
        <v>3.2580485999999999E-2</v>
      </c>
      <c r="AL5" s="8">
        <v>0.17872727599999999</v>
      </c>
    </row>
    <row r="6" spans="1:38" x14ac:dyDescent="0.25">
      <c r="A6" s="1" t="s">
        <v>41</v>
      </c>
      <c r="B6" s="13" t="s">
        <v>41</v>
      </c>
      <c r="C6" s="16">
        <v>5</v>
      </c>
      <c r="D6" s="20">
        <v>8</v>
      </c>
      <c r="E6" s="21">
        <v>6</v>
      </c>
      <c r="F6" s="2">
        <f t="shared" si="6"/>
        <v>38.607349013699995</v>
      </c>
      <c r="G6" s="3">
        <f t="shared" si="0"/>
        <v>0.19412510399999999</v>
      </c>
      <c r="H6" s="4">
        <f t="shared" si="1"/>
        <v>0.38302896869999997</v>
      </c>
      <c r="I6" s="5">
        <f t="shared" si="2"/>
        <v>38.030194940999998</v>
      </c>
      <c r="J6" s="6">
        <f t="shared" si="3"/>
        <v>3.3316777000000002</v>
      </c>
      <c r="K6" s="7">
        <f t="shared" si="4"/>
        <v>26.77019357</v>
      </c>
      <c r="L6" s="8">
        <f t="shared" si="5"/>
        <v>7.9283236709999994</v>
      </c>
      <c r="M6" s="3">
        <v>9.6470522000000003E-2</v>
      </c>
      <c r="N6" s="3">
        <v>9.7654582000000004E-2</v>
      </c>
      <c r="O6" s="4">
        <v>0.22683356639999999</v>
      </c>
      <c r="P6" s="4">
        <v>1.0584755999999999E-2</v>
      </c>
      <c r="Q6" s="4">
        <v>5.96331477E-2</v>
      </c>
      <c r="R6" s="4">
        <v>2.7850076099999999E-2</v>
      </c>
      <c r="S6" s="4">
        <v>2.34389295E-2</v>
      </c>
      <c r="T6" s="4">
        <v>3.4688493000000001E-2</v>
      </c>
      <c r="U6" s="6">
        <v>1.0651868500000001</v>
      </c>
      <c r="V6" s="6">
        <v>0.32497010000000004</v>
      </c>
      <c r="W6" s="6">
        <v>1.94152075</v>
      </c>
      <c r="X6" s="7">
        <v>6.355871069</v>
      </c>
      <c r="Y6" s="7">
        <v>3.7277679880000001</v>
      </c>
      <c r="Z6" s="7">
        <v>1.148366268</v>
      </c>
      <c r="AA6" s="7">
        <v>2.8131457070000003</v>
      </c>
      <c r="AB6" s="7">
        <v>5.4959872330000001</v>
      </c>
      <c r="AC6" s="7">
        <v>1.0412031610000001</v>
      </c>
      <c r="AD6" s="7">
        <v>0.91121932500000002</v>
      </c>
      <c r="AE6" s="7">
        <v>1.2331100910000001</v>
      </c>
      <c r="AF6" s="7">
        <v>4.0435227280000001</v>
      </c>
      <c r="AG6" s="8">
        <v>0.24080301299999998</v>
      </c>
      <c r="AH6" s="8">
        <v>0.37348361999999996</v>
      </c>
      <c r="AI6" s="8">
        <v>0.27815474499999998</v>
      </c>
      <c r="AJ6" s="8">
        <v>6.7341611379999993</v>
      </c>
      <c r="AK6" s="8">
        <v>6.5102333999999998E-2</v>
      </c>
      <c r="AL6" s="8">
        <v>0.23661882099999998</v>
      </c>
    </row>
    <row r="7" spans="1:38" x14ac:dyDescent="0.25">
      <c r="A7" s="1" t="s">
        <v>41</v>
      </c>
      <c r="B7" s="13" t="s">
        <v>41</v>
      </c>
      <c r="C7" s="16">
        <v>6</v>
      </c>
      <c r="D7" s="20">
        <v>8</v>
      </c>
      <c r="E7" s="21">
        <v>4</v>
      </c>
      <c r="F7" s="2">
        <f t="shared" si="6"/>
        <v>23.520778467699998</v>
      </c>
      <c r="G7" s="3">
        <f t="shared" si="0"/>
        <v>0.11746320500000001</v>
      </c>
      <c r="H7" s="4">
        <f t="shared" si="1"/>
        <v>0.1569989547</v>
      </c>
      <c r="I7" s="5">
        <f t="shared" si="2"/>
        <v>23.246316307999997</v>
      </c>
      <c r="J7" s="6">
        <f t="shared" si="3"/>
        <v>4.0406105999999999</v>
      </c>
      <c r="K7" s="7">
        <f t="shared" si="4"/>
        <v>13.003208239000001</v>
      </c>
      <c r="L7" s="8">
        <f t="shared" si="5"/>
        <v>6.202497468999999</v>
      </c>
      <c r="M7" s="3">
        <v>5.3360737000000005E-2</v>
      </c>
      <c r="N7" s="3">
        <v>6.410246800000001E-2</v>
      </c>
      <c r="O7" s="4">
        <v>4.1445942299999997E-2</v>
      </c>
      <c r="P7" s="4">
        <v>1.16565561E-2</v>
      </c>
      <c r="Q7" s="4">
        <v>4.0395121200000002E-2</v>
      </c>
      <c r="R7" s="4">
        <v>3.1454778599999997E-2</v>
      </c>
      <c r="S7" s="4">
        <v>1.9878453000000001E-2</v>
      </c>
      <c r="T7" s="4">
        <v>1.2168103499999999E-2</v>
      </c>
      <c r="U7" s="6">
        <v>1.1258000000000001</v>
      </c>
      <c r="V7" s="6">
        <v>0.28875210000000001</v>
      </c>
      <c r="W7" s="6">
        <v>2.6260585000000001</v>
      </c>
      <c r="X7" s="7">
        <v>4.2975992960000005</v>
      </c>
      <c r="Y7" s="7">
        <v>0.81256198600000007</v>
      </c>
      <c r="Z7" s="7">
        <v>0.89991641800000011</v>
      </c>
      <c r="AA7" s="7">
        <v>1.6502722710000002</v>
      </c>
      <c r="AB7" s="7">
        <v>3.7419515670000001</v>
      </c>
      <c r="AC7" s="7">
        <v>0.69946317000000002</v>
      </c>
      <c r="AD7" s="7">
        <v>0.38557291900000001</v>
      </c>
      <c r="AE7" s="7">
        <v>8.4494845999999998E-2</v>
      </c>
      <c r="AF7" s="7">
        <v>0.43137576600000005</v>
      </c>
      <c r="AG7" s="8">
        <v>0.20022180999999997</v>
      </c>
      <c r="AH7" s="8">
        <v>0.40539718299999994</v>
      </c>
      <c r="AI7" s="8">
        <v>0.24063451299999997</v>
      </c>
      <c r="AJ7" s="8">
        <v>5.189693844999999</v>
      </c>
      <c r="AK7" s="8">
        <v>2.8164774999999996E-2</v>
      </c>
      <c r="AL7" s="8">
        <v>0.13838534299999999</v>
      </c>
    </row>
    <row r="8" spans="1:38" x14ac:dyDescent="0.25">
      <c r="A8" s="1" t="s">
        <v>41</v>
      </c>
      <c r="B8" s="13" t="s">
        <v>43</v>
      </c>
      <c r="C8" s="16">
        <v>1</v>
      </c>
      <c r="D8" s="20">
        <v>10</v>
      </c>
      <c r="E8" s="21">
        <v>8</v>
      </c>
      <c r="F8" s="2">
        <f t="shared" si="6"/>
        <v>25.263296040500002</v>
      </c>
      <c r="G8" s="3">
        <f t="shared" si="0"/>
        <v>0.14389475300000001</v>
      </c>
      <c r="H8" s="4">
        <f t="shared" si="1"/>
        <v>0.15296667749999998</v>
      </c>
      <c r="I8" s="5">
        <f t="shared" si="2"/>
        <v>24.96643461</v>
      </c>
      <c r="J8" s="6">
        <f t="shared" si="3"/>
        <v>1.3096115500000001</v>
      </c>
      <c r="K8" s="7">
        <f t="shared" si="4"/>
        <v>14.407230903</v>
      </c>
      <c r="L8" s="8">
        <f t="shared" si="5"/>
        <v>9.2495921569999986</v>
      </c>
      <c r="M8" s="3">
        <v>1.1681679E-2</v>
      </c>
      <c r="N8" s="3">
        <v>0.13221307400000001</v>
      </c>
      <c r="O8" s="4">
        <v>3.7761632999999996E-2</v>
      </c>
      <c r="P8" s="4">
        <v>8.4487535999999992E-3</v>
      </c>
      <c r="Q8" s="4">
        <v>3.9794498099999999E-2</v>
      </c>
      <c r="R8" s="4">
        <v>2.5999331399999999E-2</v>
      </c>
      <c r="S8" s="4">
        <v>1.5794919000000001E-2</v>
      </c>
      <c r="T8" s="4">
        <v>2.5167542399999999E-2</v>
      </c>
      <c r="U8" s="6">
        <v>0.26124865000000003</v>
      </c>
      <c r="V8" s="6">
        <v>0.19324630000000001</v>
      </c>
      <c r="W8" s="6">
        <v>0.8551166</v>
      </c>
      <c r="X8" s="7">
        <v>3.0796459840000003</v>
      </c>
      <c r="Y8" s="7">
        <v>1.4679992100000001</v>
      </c>
      <c r="Z8" s="7">
        <v>0.406381557</v>
      </c>
      <c r="AA8" s="7">
        <v>1.3072030510000001</v>
      </c>
      <c r="AB8" s="7">
        <v>2.9768598440000003</v>
      </c>
      <c r="AC8" s="7">
        <v>0.59500555900000007</v>
      </c>
      <c r="AD8" s="7">
        <v>0.91302380000000005</v>
      </c>
      <c r="AE8" s="7">
        <v>0.41880932100000001</v>
      </c>
      <c r="AF8" s="7">
        <v>3.2423025770000002</v>
      </c>
      <c r="AG8" s="8">
        <v>0.26997575499999998</v>
      </c>
      <c r="AH8" s="8">
        <v>0.89295732499999991</v>
      </c>
      <c r="AI8" s="8">
        <v>0.23535338599999997</v>
      </c>
      <c r="AJ8" s="8">
        <v>6.5978220589999994</v>
      </c>
      <c r="AK8" s="8">
        <v>8.7963065999999993E-2</v>
      </c>
      <c r="AL8" s="8">
        <v>1.1655205659999999</v>
      </c>
    </row>
    <row r="9" spans="1:38" x14ac:dyDescent="0.25">
      <c r="A9" s="1" t="s">
        <v>41</v>
      </c>
      <c r="B9" s="13" t="s">
        <v>43</v>
      </c>
      <c r="C9" s="16">
        <v>2</v>
      </c>
      <c r="D9" s="20">
        <v>7</v>
      </c>
      <c r="E9" s="21">
        <v>7</v>
      </c>
      <c r="F9" s="2">
        <f t="shared" si="6"/>
        <v>25.705342484200006</v>
      </c>
      <c r="G9" s="3">
        <f t="shared" si="0"/>
        <v>0.146914398</v>
      </c>
      <c r="H9" s="4">
        <f t="shared" si="1"/>
        <v>0.1372092372</v>
      </c>
      <c r="I9" s="5">
        <f t="shared" si="2"/>
        <v>25.421218849000006</v>
      </c>
      <c r="J9" s="6">
        <f t="shared" si="3"/>
        <v>1.05320345</v>
      </c>
      <c r="K9" s="7">
        <f t="shared" si="4"/>
        <v>16.437060095000003</v>
      </c>
      <c r="L9" s="8">
        <f t="shared" si="5"/>
        <v>7.9309553039999994</v>
      </c>
      <c r="M9" s="3">
        <v>1.0142766000000001E-2</v>
      </c>
      <c r="N9" s="3">
        <v>0.136771632</v>
      </c>
      <c r="O9" s="4">
        <v>3.4573448700000002E-2</v>
      </c>
      <c r="P9" s="4">
        <v>5.4124685999999995E-3</v>
      </c>
      <c r="Q9" s="4">
        <v>4.3048851299999996E-2</v>
      </c>
      <c r="R9" s="4">
        <v>2.2897671299999998E-2</v>
      </c>
      <c r="S9" s="4">
        <v>1.3099457699999999E-2</v>
      </c>
      <c r="T9" s="4">
        <v>1.8177339599999998E-2</v>
      </c>
      <c r="U9" s="6">
        <v>0.41986230000000002</v>
      </c>
      <c r="V9" s="6">
        <v>0.17226365000000002</v>
      </c>
      <c r="W9" s="6">
        <v>0.46107750000000003</v>
      </c>
      <c r="X9" s="7">
        <v>3.5817636580000003</v>
      </c>
      <c r="Y9" s="7">
        <v>1.9287088460000001</v>
      </c>
      <c r="Z9" s="7">
        <v>0.66682528600000002</v>
      </c>
      <c r="AA9" s="7">
        <v>1.6700582380000002</v>
      </c>
      <c r="AB9" s="7">
        <v>3.4714595480000003</v>
      </c>
      <c r="AC9" s="7">
        <v>0.76711841200000008</v>
      </c>
      <c r="AD9" s="7">
        <v>0.71939430600000009</v>
      </c>
      <c r="AE9" s="7">
        <v>0.564064287</v>
      </c>
      <c r="AF9" s="7">
        <v>3.067667514</v>
      </c>
      <c r="AG9" s="8">
        <v>0.22207390099999996</v>
      </c>
      <c r="AH9" s="8">
        <v>0.82516808999999991</v>
      </c>
      <c r="AI9" s="8">
        <v>0.24803975099999998</v>
      </c>
      <c r="AJ9" s="8">
        <v>5.808928311999999</v>
      </c>
      <c r="AK9" s="8">
        <v>6.0695047999999995E-2</v>
      </c>
      <c r="AL9" s="8">
        <v>0.76605020199999996</v>
      </c>
    </row>
    <row r="10" spans="1:38" x14ac:dyDescent="0.25">
      <c r="A10" s="1" t="s">
        <v>41</v>
      </c>
      <c r="B10" s="13" t="s">
        <v>43</v>
      </c>
      <c r="C10" s="16">
        <v>3</v>
      </c>
      <c r="D10" s="20">
        <v>7</v>
      </c>
      <c r="E10" s="21">
        <v>5</v>
      </c>
      <c r="F10" s="2">
        <f t="shared" si="6"/>
        <v>37.542344414900001</v>
      </c>
      <c r="G10" s="3">
        <f t="shared" si="0"/>
        <v>0.12689590000000001</v>
      </c>
      <c r="H10" s="4">
        <f t="shared" si="1"/>
        <v>0.16818053489999998</v>
      </c>
      <c r="I10" s="5">
        <f t="shared" si="2"/>
        <v>37.247267980000004</v>
      </c>
      <c r="J10" s="6">
        <f t="shared" si="3"/>
        <v>4.2691545</v>
      </c>
      <c r="K10" s="7">
        <f t="shared" si="4"/>
        <v>25.976923652000007</v>
      </c>
      <c r="L10" s="8">
        <f t="shared" si="5"/>
        <v>7.0011898279999984</v>
      </c>
      <c r="M10" s="3">
        <v>1.5388254000000001E-2</v>
      </c>
      <c r="N10" s="3">
        <v>0.111507646</v>
      </c>
      <c r="O10" s="4">
        <v>6.3391563900000003E-2</v>
      </c>
      <c r="P10" s="4">
        <v>1.24052229E-2</v>
      </c>
      <c r="Q10" s="4">
        <v>2.34262854E-2</v>
      </c>
      <c r="R10" s="4">
        <v>2.46155679E-2</v>
      </c>
      <c r="S10" s="4">
        <v>1.0464438599999999E-2</v>
      </c>
      <c r="T10" s="4">
        <v>3.3877456199999996E-2</v>
      </c>
      <c r="U10" s="6">
        <v>0.96293080000000009</v>
      </c>
      <c r="V10" s="6">
        <v>0.28334215000000001</v>
      </c>
      <c r="W10" s="6">
        <v>3.0228815500000001</v>
      </c>
      <c r="X10" s="7">
        <v>6.0898395500000007</v>
      </c>
      <c r="Y10" s="7">
        <v>3.7634511770000003</v>
      </c>
      <c r="Z10" s="7">
        <v>1.1801363820000002</v>
      </c>
      <c r="AA10" s="7">
        <v>2.7846966380000002</v>
      </c>
      <c r="AB10" s="7">
        <v>5.5107782510000005</v>
      </c>
      <c r="AC10" s="7">
        <v>1.477084032</v>
      </c>
      <c r="AD10" s="7">
        <v>1.7074550700000002</v>
      </c>
      <c r="AE10" s="7">
        <v>0.89374876300000006</v>
      </c>
      <c r="AF10" s="7">
        <v>2.5697337890000003</v>
      </c>
      <c r="AG10" s="8">
        <v>0.12768660399999998</v>
      </c>
      <c r="AH10" s="8">
        <v>0.48820920399999995</v>
      </c>
      <c r="AI10" s="8">
        <v>0.18940006599999998</v>
      </c>
      <c r="AJ10" s="8">
        <v>3.7594840429999996</v>
      </c>
      <c r="AK10" s="8">
        <v>0.27856655899999999</v>
      </c>
      <c r="AL10" s="8">
        <v>2.1578433519999995</v>
      </c>
    </row>
    <row r="11" spans="1:38" x14ac:dyDescent="0.25">
      <c r="A11" s="1" t="s">
        <v>41</v>
      </c>
      <c r="B11" s="13" t="s">
        <v>43</v>
      </c>
      <c r="C11" s="16">
        <v>4</v>
      </c>
      <c r="D11" s="20">
        <v>13</v>
      </c>
      <c r="E11" s="21">
        <v>5</v>
      </c>
      <c r="F11" s="2">
        <f t="shared" si="6"/>
        <v>19.008237397700004</v>
      </c>
      <c r="G11" s="3">
        <f t="shared" si="0"/>
        <v>0.10958730800000001</v>
      </c>
      <c r="H11" s="4">
        <f t="shared" si="1"/>
        <v>0.17122441769999999</v>
      </c>
      <c r="I11" s="5">
        <f t="shared" si="2"/>
        <v>18.727425672000003</v>
      </c>
      <c r="J11" s="6">
        <f t="shared" si="3"/>
        <v>1.1419733000000001</v>
      </c>
      <c r="K11" s="7">
        <f t="shared" si="4"/>
        <v>12.381360202000002</v>
      </c>
      <c r="L11" s="8">
        <f t="shared" si="5"/>
        <v>5.2040921699999991</v>
      </c>
      <c r="M11" s="3">
        <v>7.5399510000000005E-3</v>
      </c>
      <c r="N11" s="3">
        <v>0.10204735700000001</v>
      </c>
      <c r="O11" s="4">
        <v>5.9953332599999999E-2</v>
      </c>
      <c r="P11" s="4">
        <v>2.0763029699999998E-2</v>
      </c>
      <c r="Q11" s="4">
        <v>5.5683992699999997E-2</v>
      </c>
      <c r="R11" s="4">
        <v>9.7776881999999989E-3</v>
      </c>
      <c r="S11" s="4">
        <v>3.4327881E-3</v>
      </c>
      <c r="T11" s="4">
        <v>2.1613586399999999E-2</v>
      </c>
      <c r="U11" s="6">
        <v>0.63387155000000006</v>
      </c>
      <c r="V11" s="6">
        <v>9.7867900000000008E-2</v>
      </c>
      <c r="W11" s="6">
        <v>0.41023385000000001</v>
      </c>
      <c r="X11" s="7">
        <v>4.3574616390000003</v>
      </c>
      <c r="Y11" s="7">
        <v>1.415288265</v>
      </c>
      <c r="Z11" s="7">
        <v>0.49732790800000004</v>
      </c>
      <c r="AA11" s="7">
        <v>2.0054983810000002</v>
      </c>
      <c r="AB11" s="7">
        <v>1.360879897</v>
      </c>
      <c r="AC11" s="7">
        <v>0.45976157700000003</v>
      </c>
      <c r="AD11" s="7">
        <v>0.35415640100000001</v>
      </c>
      <c r="AE11" s="7">
        <v>0.680690142</v>
      </c>
      <c r="AF11" s="7">
        <v>1.2502959920000001</v>
      </c>
      <c r="AG11" s="8">
        <v>0.13076442499999999</v>
      </c>
      <c r="AH11" s="8">
        <v>0.44139619699999993</v>
      </c>
      <c r="AI11" s="8">
        <v>0.20079066599999998</v>
      </c>
      <c r="AJ11" s="8">
        <v>3.4442535689999998</v>
      </c>
      <c r="AK11" s="8">
        <v>3.8769153999999993E-2</v>
      </c>
      <c r="AL11" s="8">
        <v>0.94811815899999985</v>
      </c>
    </row>
    <row r="12" spans="1:38" x14ac:dyDescent="0.25">
      <c r="A12" s="1" t="s">
        <v>41</v>
      </c>
      <c r="B12" s="13" t="s">
        <v>43</v>
      </c>
      <c r="C12" s="16">
        <v>5</v>
      </c>
      <c r="D12" s="20">
        <v>8</v>
      </c>
      <c r="E12" s="21">
        <v>10</v>
      </c>
      <c r="F12" s="2">
        <f t="shared" si="6"/>
        <v>24.953623858600004</v>
      </c>
      <c r="G12" s="3">
        <f t="shared" si="0"/>
        <v>0.14108082200000002</v>
      </c>
      <c r="H12" s="4">
        <f t="shared" si="1"/>
        <v>0.1397965716</v>
      </c>
      <c r="I12" s="5">
        <f t="shared" si="2"/>
        <v>24.672746465000003</v>
      </c>
      <c r="J12" s="6">
        <f t="shared" si="3"/>
        <v>1.6757610999999999</v>
      </c>
      <c r="K12" s="7">
        <f t="shared" si="4"/>
        <v>18.055387887000002</v>
      </c>
      <c r="L12" s="8">
        <f t="shared" si="5"/>
        <v>4.9415974780000003</v>
      </c>
      <c r="M12" s="3">
        <v>1.0422283000000001E-2</v>
      </c>
      <c r="N12" s="3">
        <v>0.13065853900000002</v>
      </c>
      <c r="O12" s="4">
        <v>4.4442310499999998E-2</v>
      </c>
      <c r="P12" s="4">
        <v>8.4106511999999991E-3</v>
      </c>
      <c r="Q12" s="4">
        <v>3.9069531899999996E-2</v>
      </c>
      <c r="R12" s="4">
        <v>1.7432301599999998E-2</v>
      </c>
      <c r="S12" s="4">
        <v>8.4608306999999997E-3</v>
      </c>
      <c r="T12" s="4">
        <v>2.1980945700000001E-2</v>
      </c>
      <c r="U12" s="6">
        <v>0.90785824999999998</v>
      </c>
      <c r="V12" s="6">
        <v>0.48014005000000004</v>
      </c>
      <c r="W12" s="6">
        <v>0.28776279999999999</v>
      </c>
      <c r="X12" s="7">
        <v>4.567207325</v>
      </c>
      <c r="Y12" s="7">
        <v>2.9455682200000002</v>
      </c>
      <c r="Z12" s="7">
        <v>0.82113344500000007</v>
      </c>
      <c r="AA12" s="7">
        <v>1.7854465070000001</v>
      </c>
      <c r="AB12" s="7">
        <v>3.6956978040000004</v>
      </c>
      <c r="AC12" s="7">
        <v>0.52784421599999998</v>
      </c>
      <c r="AD12" s="7">
        <v>0.51520802500000007</v>
      </c>
      <c r="AE12" s="7">
        <v>0.94139339100000008</v>
      </c>
      <c r="AF12" s="7">
        <v>2.255888954</v>
      </c>
      <c r="AG12" s="8">
        <v>0.13756137799999998</v>
      </c>
      <c r="AH12" s="8">
        <v>0.50636541599999996</v>
      </c>
      <c r="AI12" s="8">
        <v>0.20280289299999998</v>
      </c>
      <c r="AJ12" s="8">
        <v>3.3505139859999997</v>
      </c>
      <c r="AK12" s="8">
        <v>5.9610581999999995E-2</v>
      </c>
      <c r="AL12" s="8">
        <v>0.6847432229999999</v>
      </c>
    </row>
    <row r="13" spans="1:38" x14ac:dyDescent="0.25">
      <c r="A13" s="1" t="s">
        <v>41</v>
      </c>
      <c r="B13" s="13" t="s">
        <v>43</v>
      </c>
      <c r="C13" s="16">
        <v>6</v>
      </c>
      <c r="D13" s="20">
        <v>9</v>
      </c>
      <c r="E13" s="21">
        <v>9</v>
      </c>
      <c r="F13" s="2">
        <f t="shared" si="6"/>
        <v>33.352423180400002</v>
      </c>
      <c r="G13" s="3">
        <f t="shared" si="0"/>
        <v>0.20431437100000002</v>
      </c>
      <c r="H13" s="4">
        <f t="shared" si="1"/>
        <v>0.3775478364</v>
      </c>
      <c r="I13" s="5">
        <f t="shared" si="2"/>
        <v>32.770560973000002</v>
      </c>
      <c r="J13" s="6">
        <f t="shared" si="3"/>
        <v>1.7786431</v>
      </c>
      <c r="K13" s="7">
        <f t="shared" si="4"/>
        <v>22.929064813000004</v>
      </c>
      <c r="L13" s="8">
        <f t="shared" si="5"/>
        <v>8.0628530599999984</v>
      </c>
      <c r="M13" s="3">
        <v>2.5504448000000002E-2</v>
      </c>
      <c r="N13" s="3">
        <v>0.17880992300000001</v>
      </c>
      <c r="O13" s="4">
        <v>9.66715722E-2</v>
      </c>
      <c r="P13" s="4">
        <v>1.91201472E-2</v>
      </c>
      <c r="Q13" s="4">
        <v>0.14197061969999999</v>
      </c>
      <c r="R13" s="4">
        <v>5.0101253999999998E-2</v>
      </c>
      <c r="S13" s="4">
        <v>2.7295776899999999E-2</v>
      </c>
      <c r="T13" s="4">
        <v>4.2388466399999998E-2</v>
      </c>
      <c r="U13" s="6">
        <v>1.03192895</v>
      </c>
      <c r="V13" s="6">
        <v>0.25747865000000003</v>
      </c>
      <c r="W13" s="6">
        <v>0.48923550000000005</v>
      </c>
      <c r="X13" s="7">
        <v>5.5994327159999999</v>
      </c>
      <c r="Y13" s="7">
        <v>2.7396877600000002</v>
      </c>
      <c r="Z13" s="7">
        <v>1.056598374</v>
      </c>
      <c r="AA13" s="7">
        <v>2.5749209450000001</v>
      </c>
      <c r="AB13" s="7">
        <v>3.0875321480000002</v>
      </c>
      <c r="AC13" s="7">
        <v>0.72580526100000009</v>
      </c>
      <c r="AD13" s="7">
        <v>0.94009822400000009</v>
      </c>
      <c r="AE13" s="7">
        <v>0.71162979200000009</v>
      </c>
      <c r="AF13" s="7">
        <v>5.4933595930000001</v>
      </c>
      <c r="AG13" s="8">
        <v>0.25313316899999999</v>
      </c>
      <c r="AH13" s="8">
        <v>0.84646008699999986</v>
      </c>
      <c r="AI13" s="8">
        <v>0.34622267899999998</v>
      </c>
      <c r="AJ13" s="8">
        <v>5.6319689379999991</v>
      </c>
      <c r="AK13" s="8">
        <v>5.9791213999999995E-2</v>
      </c>
      <c r="AL13" s="8">
        <v>0.92527697299999989</v>
      </c>
    </row>
    <row r="14" spans="1:38" x14ac:dyDescent="0.25">
      <c r="A14" s="1" t="s">
        <v>41</v>
      </c>
      <c r="B14" s="13" t="s">
        <v>44</v>
      </c>
      <c r="C14" s="16">
        <v>1</v>
      </c>
      <c r="D14" s="20">
        <v>4</v>
      </c>
      <c r="E14" s="21">
        <v>7</v>
      </c>
      <c r="F14" s="2">
        <f t="shared" si="6"/>
        <v>31.820638946200006</v>
      </c>
      <c r="G14" s="3">
        <f t="shared" si="0"/>
        <v>0.17113302400000002</v>
      </c>
      <c r="H14" s="4">
        <f t="shared" si="1"/>
        <v>0.1371905262</v>
      </c>
      <c r="I14" s="5">
        <f t="shared" si="2"/>
        <v>31.512315396000005</v>
      </c>
      <c r="J14" s="6">
        <f t="shared" si="3"/>
        <v>3.0899037000000003</v>
      </c>
      <c r="K14" s="7">
        <f t="shared" si="4"/>
        <v>20.922617562000003</v>
      </c>
      <c r="L14" s="8">
        <f t="shared" si="5"/>
        <v>7.4997941340000001</v>
      </c>
      <c r="M14" s="3">
        <v>1.9202139E-2</v>
      </c>
      <c r="N14" s="3">
        <v>0.15193088500000002</v>
      </c>
      <c r="O14" s="4">
        <v>3.0698514E-2</v>
      </c>
      <c r="P14" s="4">
        <v>5.6239028999999999E-3</v>
      </c>
      <c r="Q14" s="4">
        <v>4.1544997199999996E-2</v>
      </c>
      <c r="R14" s="4">
        <v>2.27806425E-2</v>
      </c>
      <c r="S14" s="4">
        <v>1.04838867E-2</v>
      </c>
      <c r="T14" s="4">
        <v>2.6058582899999998E-2</v>
      </c>
      <c r="U14" s="6">
        <v>0.48654385</v>
      </c>
      <c r="V14" s="6">
        <v>0.21234980000000001</v>
      </c>
      <c r="W14" s="6">
        <v>2.3910100500000002</v>
      </c>
      <c r="X14" s="7">
        <v>4.8653001070000004</v>
      </c>
      <c r="Y14" s="7">
        <v>2.6720300850000003</v>
      </c>
      <c r="Z14" s="7">
        <v>0.85542333600000009</v>
      </c>
      <c r="AA14" s="7">
        <v>2.010548478</v>
      </c>
      <c r="AB14" s="7">
        <v>4.7176105189999999</v>
      </c>
      <c r="AC14" s="7">
        <v>1.236083217</v>
      </c>
      <c r="AD14" s="7">
        <v>1.4406425580000002</v>
      </c>
      <c r="AE14" s="7">
        <v>0.47689395200000001</v>
      </c>
      <c r="AF14" s="7">
        <v>2.6480853100000004</v>
      </c>
      <c r="AG14" s="8">
        <v>0.17610777499999997</v>
      </c>
      <c r="AH14" s="8">
        <v>0.65847137699999991</v>
      </c>
      <c r="AI14" s="8">
        <v>0.25997426899999998</v>
      </c>
      <c r="AJ14" s="8">
        <v>4.5745370779999996</v>
      </c>
      <c r="AK14" s="8">
        <v>0.17279304299999998</v>
      </c>
      <c r="AL14" s="8">
        <v>1.6579105919999999</v>
      </c>
    </row>
    <row r="15" spans="1:38" x14ac:dyDescent="0.25">
      <c r="A15" s="1" t="s">
        <v>41</v>
      </c>
      <c r="B15" s="13" t="s">
        <v>44</v>
      </c>
      <c r="C15" s="16">
        <v>2</v>
      </c>
      <c r="D15" s="20">
        <v>7</v>
      </c>
      <c r="E15" s="21">
        <v>7</v>
      </c>
      <c r="F15" s="2">
        <f t="shared" si="6"/>
        <v>28.162741427100002</v>
      </c>
      <c r="G15" s="3">
        <f t="shared" si="0"/>
        <v>0.16897835600000002</v>
      </c>
      <c r="H15" s="4">
        <f t="shared" si="1"/>
        <v>0.13802668109999999</v>
      </c>
      <c r="I15" s="5">
        <f t="shared" si="2"/>
        <v>27.855736390000001</v>
      </c>
      <c r="J15" s="6">
        <f t="shared" si="3"/>
        <v>2.2463791999999998</v>
      </c>
      <c r="K15" s="7">
        <f t="shared" si="4"/>
        <v>18.441543104000001</v>
      </c>
      <c r="L15" s="8">
        <f t="shared" si="5"/>
        <v>7.167814085999999</v>
      </c>
      <c r="M15" s="3">
        <v>1.2373938000000001E-2</v>
      </c>
      <c r="N15" s="3">
        <v>0.15660441800000002</v>
      </c>
      <c r="O15" s="4">
        <v>4.9814692199999996E-2</v>
      </c>
      <c r="P15" s="4">
        <v>1.1856310199999999E-2</v>
      </c>
      <c r="Q15" s="4">
        <v>3.2440281299999998E-2</v>
      </c>
      <c r="R15" s="4">
        <v>1.4825292299999999E-2</v>
      </c>
      <c r="S15" s="4">
        <v>6.7727016000000001E-3</v>
      </c>
      <c r="T15" s="4">
        <v>2.2317403499999999E-2</v>
      </c>
      <c r="U15" s="6">
        <v>0.65249730000000006</v>
      </c>
      <c r="V15" s="6">
        <v>0.2403544</v>
      </c>
      <c r="W15" s="6">
        <v>1.3535275</v>
      </c>
      <c r="X15" s="7">
        <v>4.413918593</v>
      </c>
      <c r="Y15" s="7">
        <v>2.6023343670000001</v>
      </c>
      <c r="Z15" s="7">
        <v>0.9591632120000001</v>
      </c>
      <c r="AA15" s="7">
        <v>1.9651511310000001</v>
      </c>
      <c r="AB15" s="7">
        <v>4.0903555450000004</v>
      </c>
      <c r="AC15" s="7">
        <v>1.227569339</v>
      </c>
      <c r="AD15" s="7">
        <v>0.85246318600000004</v>
      </c>
      <c r="AE15" s="7">
        <v>0.53930445700000007</v>
      </c>
      <c r="AF15" s="7">
        <v>1.7912832740000002</v>
      </c>
      <c r="AG15" s="8">
        <v>0.16453148799999998</v>
      </c>
      <c r="AH15" s="8">
        <v>0.67145194299999988</v>
      </c>
      <c r="AI15" s="8">
        <v>0.19044847299999998</v>
      </c>
      <c r="AJ15" s="8">
        <v>4.7833722709999993</v>
      </c>
      <c r="AK15" s="8">
        <v>0.15126885299999998</v>
      </c>
      <c r="AL15" s="8">
        <v>1.2067410579999998</v>
      </c>
    </row>
    <row r="16" spans="1:38" x14ac:dyDescent="0.25">
      <c r="A16" s="1" t="s">
        <v>41</v>
      </c>
      <c r="B16" s="13" t="s">
        <v>44</v>
      </c>
      <c r="C16" s="16">
        <v>3</v>
      </c>
      <c r="D16" s="20">
        <v>9</v>
      </c>
      <c r="E16" s="21">
        <v>7</v>
      </c>
      <c r="F16" s="2">
        <f t="shared" si="6"/>
        <v>22.195898698000001</v>
      </c>
      <c r="G16" s="3">
        <f t="shared" si="0"/>
        <v>0.10545309900000001</v>
      </c>
      <c r="H16" s="4">
        <f t="shared" si="1"/>
        <v>0.136941273</v>
      </c>
      <c r="I16" s="5">
        <f t="shared" si="2"/>
        <v>21.953504326000001</v>
      </c>
      <c r="J16" s="6">
        <f t="shared" si="3"/>
        <v>0.77349155000000003</v>
      </c>
      <c r="K16" s="7">
        <f t="shared" si="4"/>
        <v>16.232174732000001</v>
      </c>
      <c r="L16" s="8">
        <f t="shared" si="5"/>
        <v>4.9478380439999992</v>
      </c>
      <c r="M16" s="3">
        <v>1.0188902000000001E-2</v>
      </c>
      <c r="N16" s="3">
        <v>9.5264197000000009E-2</v>
      </c>
      <c r="O16" s="4">
        <v>3.4038540899999997E-2</v>
      </c>
      <c r="P16" s="4">
        <v>6.5629682999999994E-3</v>
      </c>
      <c r="Q16" s="4">
        <v>4.2276143699999998E-2</v>
      </c>
      <c r="R16" s="4">
        <v>2.42291574E-2</v>
      </c>
      <c r="S16" s="4">
        <v>1.0780427699999999E-2</v>
      </c>
      <c r="T16" s="4">
        <v>1.9054035E-2</v>
      </c>
      <c r="U16" s="6">
        <v>0.3354143</v>
      </c>
      <c r="V16" s="6">
        <v>0.26804115000000001</v>
      </c>
      <c r="W16" s="6">
        <v>0.1700361</v>
      </c>
      <c r="X16" s="7">
        <v>3.9156036980000004</v>
      </c>
      <c r="Y16" s="7">
        <v>1.9513373680000001</v>
      </c>
      <c r="Z16" s="7">
        <v>0.72688064699999999</v>
      </c>
      <c r="AA16" s="7">
        <v>1.556502018</v>
      </c>
      <c r="AB16" s="7">
        <v>3.2006358300000004</v>
      </c>
      <c r="AC16" s="7">
        <v>1.0361968580000001</v>
      </c>
      <c r="AD16" s="7">
        <v>0.50700151599999999</v>
      </c>
      <c r="AE16" s="7">
        <v>0.46989421100000001</v>
      </c>
      <c r="AF16" s="7">
        <v>2.8681225860000001</v>
      </c>
      <c r="AG16" s="8">
        <v>0.15891369799999999</v>
      </c>
      <c r="AH16" s="8">
        <v>0.59329726199999988</v>
      </c>
      <c r="AI16" s="8">
        <v>0.18738446899999997</v>
      </c>
      <c r="AJ16" s="8">
        <v>3.5141770249999995</v>
      </c>
      <c r="AK16" s="8">
        <v>3.8805212999999998E-2</v>
      </c>
      <c r="AL16" s="8">
        <v>0.45526037699999994</v>
      </c>
    </row>
    <row r="17" spans="1:38" x14ac:dyDescent="0.25">
      <c r="A17" s="1" t="s">
        <v>41</v>
      </c>
      <c r="B17" s="13" t="s">
        <v>44</v>
      </c>
      <c r="C17" s="16">
        <v>4</v>
      </c>
      <c r="D17" s="20">
        <v>11</v>
      </c>
      <c r="E17" s="21">
        <v>7</v>
      </c>
      <c r="F17" s="2">
        <f t="shared" si="6"/>
        <v>28.742104879799996</v>
      </c>
      <c r="G17" s="3">
        <f t="shared" si="0"/>
        <v>0.17802218</v>
      </c>
      <c r="H17" s="4">
        <f t="shared" si="1"/>
        <v>0.20605483080000001</v>
      </c>
      <c r="I17" s="5">
        <f t="shared" si="2"/>
        <v>28.358027868999997</v>
      </c>
      <c r="J17" s="6">
        <f t="shared" si="3"/>
        <v>1.3382778499999999</v>
      </c>
      <c r="K17" s="7">
        <f t="shared" si="4"/>
        <v>19.381138507999999</v>
      </c>
      <c r="L17" s="8">
        <f t="shared" si="5"/>
        <v>7.6386115109999988</v>
      </c>
      <c r="M17" s="3">
        <v>1.6305718E-2</v>
      </c>
      <c r="N17" s="3">
        <v>0.16171646200000001</v>
      </c>
      <c r="O17" s="4">
        <v>5.1480538199999995E-2</v>
      </c>
      <c r="P17" s="4">
        <v>9.2432907000000002E-3</v>
      </c>
      <c r="Q17" s="4">
        <v>7.0642473299999994E-2</v>
      </c>
      <c r="R17" s="4">
        <v>3.09127833E-2</v>
      </c>
      <c r="S17" s="4">
        <v>1.7420564699999998E-2</v>
      </c>
      <c r="T17" s="4">
        <v>2.63551806E-2</v>
      </c>
      <c r="U17" s="6">
        <v>0.65246870000000001</v>
      </c>
      <c r="V17" s="6">
        <v>0.1610258</v>
      </c>
      <c r="W17" s="6">
        <v>0.52478334999999998</v>
      </c>
      <c r="X17" s="7">
        <v>4.1788397000000002</v>
      </c>
      <c r="Y17" s="7">
        <v>2.4564249240000002</v>
      </c>
      <c r="Z17" s="7">
        <v>0.80596369000000001</v>
      </c>
      <c r="AA17" s="7">
        <v>2.064543236</v>
      </c>
      <c r="AB17" s="7">
        <v>3.3731468840000001</v>
      </c>
      <c r="AC17" s="7">
        <v>1.1200250620000001</v>
      </c>
      <c r="AD17" s="7">
        <v>0.78182184200000004</v>
      </c>
      <c r="AE17" s="7">
        <v>0.53953883600000008</v>
      </c>
      <c r="AF17" s="7">
        <v>4.0608343339999999</v>
      </c>
      <c r="AG17" s="8">
        <v>0.20552147199999998</v>
      </c>
      <c r="AH17" s="8">
        <v>0.6658048339999999</v>
      </c>
      <c r="AI17" s="8">
        <v>0.19566321099999998</v>
      </c>
      <c r="AJ17" s="8">
        <v>5.3159593199999993</v>
      </c>
      <c r="AK17" s="8">
        <v>9.696804299999999E-2</v>
      </c>
      <c r="AL17" s="8">
        <v>1.1586946309999999</v>
      </c>
    </row>
    <row r="18" spans="1:38" x14ac:dyDescent="0.25">
      <c r="A18" s="1" t="s">
        <v>41</v>
      </c>
      <c r="B18" s="13" t="s">
        <v>44</v>
      </c>
      <c r="C18" s="16">
        <v>5</v>
      </c>
      <c r="D18" s="20">
        <v>9</v>
      </c>
      <c r="E18" s="21">
        <v>10</v>
      </c>
      <c r="F18" s="2">
        <f t="shared" si="6"/>
        <v>22.347136417100003</v>
      </c>
      <c r="G18" s="3">
        <f t="shared" si="0"/>
        <v>0.138321787</v>
      </c>
      <c r="H18" s="4">
        <f t="shared" si="1"/>
        <v>0.14866416809999999</v>
      </c>
      <c r="I18" s="5">
        <f t="shared" si="2"/>
        <v>22.060150462000003</v>
      </c>
      <c r="J18" s="6">
        <f t="shared" si="3"/>
        <v>1.45087605</v>
      </c>
      <c r="K18" s="7">
        <f t="shared" si="4"/>
        <v>15.200732767000002</v>
      </c>
      <c r="L18" s="8">
        <f t="shared" si="5"/>
        <v>5.4085416449999997</v>
      </c>
      <c r="M18" s="3">
        <v>9.5623430000000009E-3</v>
      </c>
      <c r="N18" s="3">
        <v>0.128759444</v>
      </c>
      <c r="O18" s="4">
        <v>3.5446855499999999E-2</v>
      </c>
      <c r="P18" s="4">
        <v>8.4232385999999989E-3</v>
      </c>
      <c r="Q18" s="4">
        <v>3.37969989E-2</v>
      </c>
      <c r="R18" s="4">
        <v>2.70624564E-2</v>
      </c>
      <c r="S18" s="4">
        <v>1.5859216799999999E-2</v>
      </c>
      <c r="T18" s="4">
        <v>2.8075401899999998E-2</v>
      </c>
      <c r="U18" s="6">
        <v>0.49040159999999999</v>
      </c>
      <c r="V18" s="6">
        <v>0.3060408</v>
      </c>
      <c r="W18" s="6">
        <v>0.65443364999999998</v>
      </c>
      <c r="X18" s="7">
        <v>2.9604735890000002</v>
      </c>
      <c r="Y18" s="7">
        <v>2.1396913070000001</v>
      </c>
      <c r="Z18" s="7">
        <v>0.73120895400000008</v>
      </c>
      <c r="AA18" s="7">
        <v>1.506023756</v>
      </c>
      <c r="AB18" s="7">
        <v>2.8761352660000004</v>
      </c>
      <c r="AC18" s="7">
        <v>0.86875860900000001</v>
      </c>
      <c r="AD18" s="7">
        <v>0.65181692000000002</v>
      </c>
      <c r="AE18" s="7">
        <v>0.63958136300000001</v>
      </c>
      <c r="AF18" s="7">
        <v>2.827043003</v>
      </c>
      <c r="AG18" s="8">
        <v>0.16489578499999999</v>
      </c>
      <c r="AH18" s="8">
        <v>0.50007800699999994</v>
      </c>
      <c r="AI18" s="8">
        <v>0.14715846399999999</v>
      </c>
      <c r="AJ18" s="8">
        <v>3.4286191279999998</v>
      </c>
      <c r="AK18" s="8">
        <v>0.12498318999999998</v>
      </c>
      <c r="AL18" s="8">
        <v>1.0428070709999999</v>
      </c>
    </row>
    <row r="19" spans="1:38" x14ac:dyDescent="0.25">
      <c r="A19" s="1" t="s">
        <v>41</v>
      </c>
      <c r="B19" s="13" t="s">
        <v>44</v>
      </c>
      <c r="C19" s="16">
        <v>6</v>
      </c>
      <c r="D19" s="20">
        <v>9</v>
      </c>
      <c r="E19" s="21">
        <v>8</v>
      </c>
      <c r="F19" s="2">
        <f t="shared" si="6"/>
        <v>24.285551731799998</v>
      </c>
      <c r="G19" s="3">
        <f t="shared" si="0"/>
        <v>0.16602338900000002</v>
      </c>
      <c r="H19" s="4">
        <f t="shared" si="1"/>
        <v>0.15929830980000001</v>
      </c>
      <c r="I19" s="5">
        <f t="shared" si="2"/>
        <v>23.960230032999998</v>
      </c>
      <c r="J19" s="6">
        <f t="shared" si="3"/>
        <v>1.1435833500000001</v>
      </c>
      <c r="K19" s="7">
        <f t="shared" si="4"/>
        <v>16.387044914000001</v>
      </c>
      <c r="L19" s="8">
        <f t="shared" si="5"/>
        <v>6.4296017689999978</v>
      </c>
      <c r="M19" s="3">
        <v>1.1748328000000001E-2</v>
      </c>
      <c r="N19" s="3">
        <v>0.15427506100000002</v>
      </c>
      <c r="O19" s="4">
        <v>3.5443963799999999E-2</v>
      </c>
      <c r="P19" s="4">
        <v>5.0811138000000002E-3</v>
      </c>
      <c r="Q19" s="4">
        <v>5.7551123699999998E-2</v>
      </c>
      <c r="R19" s="4">
        <v>2.7045899999999998E-2</v>
      </c>
      <c r="S19" s="4">
        <v>1.3820171399999999E-2</v>
      </c>
      <c r="T19" s="4">
        <v>2.0356037099999998E-2</v>
      </c>
      <c r="U19" s="6">
        <v>0.50606075000000006</v>
      </c>
      <c r="V19" s="6">
        <v>0.13414700000000002</v>
      </c>
      <c r="W19" s="6">
        <v>0.50337560000000003</v>
      </c>
      <c r="X19" s="7">
        <v>3.1599852660000001</v>
      </c>
      <c r="Y19" s="7">
        <v>2.19576628</v>
      </c>
      <c r="Z19" s="7">
        <v>0.82517952400000005</v>
      </c>
      <c r="AA19" s="7">
        <v>1.2718645370000001</v>
      </c>
      <c r="AB19" s="7">
        <v>3.3113559830000003</v>
      </c>
      <c r="AC19" s="7">
        <v>0.93959864800000004</v>
      </c>
      <c r="AD19" s="7">
        <v>0.79948947700000006</v>
      </c>
      <c r="AE19" s="7">
        <v>0.54792133200000004</v>
      </c>
      <c r="AF19" s="7">
        <v>3.3358838670000002</v>
      </c>
      <c r="AG19" s="8">
        <v>0.20308799499999997</v>
      </c>
      <c r="AH19" s="8">
        <v>0.71372859299999991</v>
      </c>
      <c r="AI19" s="8">
        <v>0.19737651899999997</v>
      </c>
      <c r="AJ19" s="8">
        <v>4.5224260939999992</v>
      </c>
      <c r="AK19" s="8">
        <v>8.5310201999999988E-2</v>
      </c>
      <c r="AL19" s="8">
        <v>0.70767236599999994</v>
      </c>
    </row>
    <row r="20" spans="1:38" x14ac:dyDescent="0.25">
      <c r="A20" s="1" t="s">
        <v>42</v>
      </c>
      <c r="B20" s="13" t="s">
        <v>41</v>
      </c>
      <c r="C20" s="16">
        <v>1</v>
      </c>
      <c r="D20" s="20">
        <v>7</v>
      </c>
      <c r="E20" s="21">
        <v>11</v>
      </c>
      <c r="F20" s="2">
        <f t="shared" si="6"/>
        <v>18.121106617300001</v>
      </c>
      <c r="G20" s="3">
        <f t="shared" si="0"/>
        <v>9.023668700000001E-2</v>
      </c>
      <c r="H20" s="4">
        <f t="shared" si="1"/>
        <v>0.11415745529999999</v>
      </c>
      <c r="I20" s="5">
        <f t="shared" si="2"/>
        <v>17.916712475000001</v>
      </c>
      <c r="J20" s="6">
        <f t="shared" si="3"/>
        <v>0.98614815</v>
      </c>
      <c r="K20" s="7">
        <f t="shared" si="4"/>
        <v>12.287147143000002</v>
      </c>
      <c r="L20" s="8">
        <f t="shared" si="5"/>
        <v>4.6434171819999994</v>
      </c>
      <c r="M20" s="3">
        <v>1.0030784000000001E-2</v>
      </c>
      <c r="N20" s="3">
        <v>8.0205903000000009E-2</v>
      </c>
      <c r="O20" s="4">
        <v>3.10668939E-2</v>
      </c>
      <c r="P20" s="4">
        <v>4.7823047999999996E-3</v>
      </c>
      <c r="Q20" s="4">
        <v>2.84081175E-2</v>
      </c>
      <c r="R20" s="4">
        <v>2.0150896499999998E-2</v>
      </c>
      <c r="S20" s="4">
        <v>1.2093486299999999E-2</v>
      </c>
      <c r="T20" s="4">
        <v>1.7655756299999999E-2</v>
      </c>
      <c r="U20" s="6">
        <v>0.32001580000000002</v>
      </c>
      <c r="V20" s="6">
        <v>0.2051491</v>
      </c>
      <c r="W20" s="6">
        <v>0.46098325000000001</v>
      </c>
      <c r="X20" s="7">
        <v>2.2774461450000003</v>
      </c>
      <c r="Y20" s="7">
        <v>1.5881764340000002</v>
      </c>
      <c r="Z20" s="7">
        <v>0.52681019100000004</v>
      </c>
      <c r="AA20" s="7">
        <v>1.1022633510000002</v>
      </c>
      <c r="AB20" s="7">
        <v>2.9477319680000003</v>
      </c>
      <c r="AC20" s="7">
        <v>0.61593584700000004</v>
      </c>
      <c r="AD20" s="7">
        <v>0.58787686900000002</v>
      </c>
      <c r="AE20" s="7">
        <v>0.36962703700000005</v>
      </c>
      <c r="AF20" s="7">
        <v>2.2712793010000003</v>
      </c>
      <c r="AG20" s="8">
        <v>0.13011873299999999</v>
      </c>
      <c r="AH20" s="8">
        <v>0.50796481799999993</v>
      </c>
      <c r="AI20" s="8">
        <v>0.13873784499999997</v>
      </c>
      <c r="AJ20" s="8">
        <v>3.2271173919999998</v>
      </c>
      <c r="AK20" s="8">
        <v>5.5968622999999995E-2</v>
      </c>
      <c r="AL20" s="8">
        <v>0.5835097709999999</v>
      </c>
    </row>
    <row r="21" spans="1:38" x14ac:dyDescent="0.25">
      <c r="A21" s="1" t="s">
        <v>42</v>
      </c>
      <c r="B21" s="13" t="s">
        <v>41</v>
      </c>
      <c r="C21" s="16">
        <v>2</v>
      </c>
      <c r="D21" s="20">
        <v>7</v>
      </c>
      <c r="E21" s="21">
        <v>8</v>
      </c>
      <c r="F21" s="2">
        <f t="shared" si="6"/>
        <v>34.802055020699996</v>
      </c>
      <c r="G21" s="3">
        <f t="shared" si="0"/>
        <v>0.18288127900000001</v>
      </c>
      <c r="H21" s="4">
        <f t="shared" si="1"/>
        <v>0.2135481327</v>
      </c>
      <c r="I21" s="5">
        <f t="shared" si="2"/>
        <v>34.405625608999998</v>
      </c>
      <c r="J21" s="6">
        <f t="shared" si="3"/>
        <v>1.8050383000000001</v>
      </c>
      <c r="K21" s="7">
        <f t="shared" si="4"/>
        <v>23.577524193000002</v>
      </c>
      <c r="L21" s="8">
        <f t="shared" si="5"/>
        <v>9.0230631159999994</v>
      </c>
      <c r="M21" s="3">
        <v>5.9686479000000008E-2</v>
      </c>
      <c r="N21" s="3">
        <v>0.12319480000000001</v>
      </c>
      <c r="O21" s="4">
        <v>7.6858834500000001E-2</v>
      </c>
      <c r="P21" s="4">
        <v>3.1506148800000001E-2</v>
      </c>
      <c r="Q21" s="4">
        <v>3.8654714700000002E-2</v>
      </c>
      <c r="R21" s="4">
        <v>2.0782307699999999E-2</v>
      </c>
      <c r="S21" s="4">
        <v>8.4396248999999996E-3</v>
      </c>
      <c r="T21" s="4">
        <v>3.73065021E-2</v>
      </c>
      <c r="U21" s="6">
        <v>1.08462185</v>
      </c>
      <c r="V21" s="6">
        <v>0.30279860000000003</v>
      </c>
      <c r="W21" s="6">
        <v>0.41761785000000001</v>
      </c>
      <c r="X21" s="7">
        <v>6.8702299770000002</v>
      </c>
      <c r="Y21" s="7">
        <v>3.1160201450000002</v>
      </c>
      <c r="Z21" s="7">
        <v>1.3372830410000001</v>
      </c>
      <c r="AA21" s="7">
        <v>3.1560908440000004</v>
      </c>
      <c r="AB21" s="7">
        <v>3.0737435260000003</v>
      </c>
      <c r="AC21" s="7">
        <v>1.320383423</v>
      </c>
      <c r="AD21" s="7">
        <v>0.7836968740000001</v>
      </c>
      <c r="AE21" s="7">
        <v>1.0651406370000001</v>
      </c>
      <c r="AF21" s="7">
        <v>2.8549357260000003</v>
      </c>
      <c r="AG21" s="8">
        <v>0.15804288999999999</v>
      </c>
      <c r="AH21" s="8">
        <v>0.73917579999999994</v>
      </c>
      <c r="AI21" s="8">
        <v>0.19278118699999996</v>
      </c>
      <c r="AJ21" s="8">
        <v>6.2583683619999997</v>
      </c>
      <c r="AK21" s="8">
        <v>7.5781526999999987E-2</v>
      </c>
      <c r="AL21" s="8">
        <v>1.5989133499999999</v>
      </c>
    </row>
    <row r="22" spans="1:38" x14ac:dyDescent="0.25">
      <c r="A22" s="1" t="s">
        <v>42</v>
      </c>
      <c r="B22" s="13" t="s">
        <v>41</v>
      </c>
      <c r="C22" s="16">
        <v>3</v>
      </c>
      <c r="D22" s="20">
        <v>6</v>
      </c>
      <c r="E22" s="21">
        <v>8</v>
      </c>
      <c r="F22" s="2">
        <f t="shared" si="6"/>
        <v>24.309870407400005</v>
      </c>
      <c r="G22" s="3">
        <f t="shared" si="0"/>
        <v>0.13448884900000002</v>
      </c>
      <c r="H22" s="4">
        <f t="shared" si="1"/>
        <v>0.14766165540000001</v>
      </c>
      <c r="I22" s="5">
        <f t="shared" si="2"/>
        <v>24.027719903000005</v>
      </c>
      <c r="J22" s="6">
        <f t="shared" si="3"/>
        <v>0.98166120000000001</v>
      </c>
      <c r="K22" s="7">
        <f t="shared" si="4"/>
        <v>17.124033865000005</v>
      </c>
      <c r="L22" s="8">
        <f t="shared" si="5"/>
        <v>5.9220248379999996</v>
      </c>
      <c r="M22" s="3">
        <v>1.3481421E-2</v>
      </c>
      <c r="N22" s="3">
        <v>0.12100742800000001</v>
      </c>
      <c r="O22" s="4">
        <v>4.15476621E-2</v>
      </c>
      <c r="P22" s="4">
        <v>9.2780477999999996E-3</v>
      </c>
      <c r="Q22" s="4">
        <v>3.2365720799999997E-2</v>
      </c>
      <c r="R22" s="4">
        <v>2.7165593700000001E-2</v>
      </c>
      <c r="S22" s="4">
        <v>1.69148574E-2</v>
      </c>
      <c r="T22" s="4">
        <v>2.0389773600000001E-2</v>
      </c>
      <c r="U22" s="6">
        <v>0.43490655</v>
      </c>
      <c r="V22" s="6">
        <v>0.13257140000000001</v>
      </c>
      <c r="W22" s="6">
        <v>0.41418325</v>
      </c>
      <c r="X22" s="7">
        <v>3.6193080920000003</v>
      </c>
      <c r="Y22" s="7">
        <v>1.9858470400000001</v>
      </c>
      <c r="Z22" s="7">
        <v>0.77070303200000001</v>
      </c>
      <c r="AA22" s="7">
        <v>1.506848543</v>
      </c>
      <c r="AB22" s="7">
        <v>3.6955331710000001</v>
      </c>
      <c r="AC22" s="7">
        <v>0.89084132800000004</v>
      </c>
      <c r="AD22" s="7">
        <v>0.74524006500000006</v>
      </c>
      <c r="AE22" s="7">
        <v>0.55780904400000009</v>
      </c>
      <c r="AF22" s="7">
        <v>3.3519035500000003</v>
      </c>
      <c r="AG22" s="8">
        <v>0.17433751399999997</v>
      </c>
      <c r="AH22" s="8">
        <v>0.63947536099999991</v>
      </c>
      <c r="AI22" s="8">
        <v>0.15998839099999998</v>
      </c>
      <c r="AJ22" s="8">
        <v>4.2024122419999994</v>
      </c>
      <c r="AK22" s="8">
        <v>6.2816799999999992E-2</v>
      </c>
      <c r="AL22" s="8">
        <v>0.68299452999999988</v>
      </c>
    </row>
    <row r="23" spans="1:38" x14ac:dyDescent="0.25">
      <c r="A23" s="1" t="s">
        <v>42</v>
      </c>
      <c r="B23" s="13" t="s">
        <v>41</v>
      </c>
      <c r="C23" s="16">
        <v>4</v>
      </c>
      <c r="D23" s="20">
        <v>5</v>
      </c>
      <c r="E23" s="21">
        <v>7</v>
      </c>
      <c r="F23" s="2">
        <f t="shared" si="6"/>
        <v>18.150876342399997</v>
      </c>
      <c r="G23" s="3">
        <f t="shared" si="0"/>
        <v>8.5828290000000002E-2</v>
      </c>
      <c r="H23" s="4">
        <f t="shared" si="1"/>
        <v>0.12637874339999999</v>
      </c>
      <c r="I23" s="5">
        <f t="shared" si="2"/>
        <v>17.938669308999998</v>
      </c>
      <c r="J23" s="6">
        <f t="shared" si="3"/>
        <v>0.81639024999999998</v>
      </c>
      <c r="K23" s="7">
        <f t="shared" si="4"/>
        <v>13.225813951999999</v>
      </c>
      <c r="L23" s="8">
        <f t="shared" si="5"/>
        <v>3.8964651069999996</v>
      </c>
      <c r="M23" s="3">
        <v>1.7202012000000003E-2</v>
      </c>
      <c r="N23" s="3">
        <v>6.8626277999999999E-2</v>
      </c>
      <c r="O23" s="4">
        <v>4.8869559899999998E-2</v>
      </c>
      <c r="P23" s="4">
        <v>1.17144468E-2</v>
      </c>
      <c r="Q23" s="4">
        <v>3.2197662000000002E-2</v>
      </c>
      <c r="R23" s="4">
        <v>1.2920852699999999E-2</v>
      </c>
      <c r="S23" s="4">
        <v>5.1826634999999994E-3</v>
      </c>
      <c r="T23" s="4">
        <v>1.5493558499999999E-2</v>
      </c>
      <c r="U23" s="6">
        <v>0.5561374</v>
      </c>
      <c r="V23" s="6">
        <v>0.14358045</v>
      </c>
      <c r="W23" s="6">
        <v>0.11667240000000001</v>
      </c>
      <c r="X23" s="7">
        <v>4.0921656970000004</v>
      </c>
      <c r="Y23" s="7">
        <v>1.5897805920000001</v>
      </c>
      <c r="Z23" s="7">
        <v>0.43025820800000003</v>
      </c>
      <c r="AA23" s="7">
        <v>1.7569317470000001</v>
      </c>
      <c r="AB23" s="7">
        <v>2.184819402</v>
      </c>
      <c r="AC23" s="7">
        <v>0.20345962500000001</v>
      </c>
      <c r="AD23" s="7">
        <v>0.30928296</v>
      </c>
      <c r="AE23" s="7">
        <v>0.81456029000000008</v>
      </c>
      <c r="AF23" s="7">
        <v>1.8445554310000001</v>
      </c>
      <c r="AG23" s="8">
        <v>0.11649955199999999</v>
      </c>
      <c r="AH23" s="8">
        <v>0.41685450899999993</v>
      </c>
      <c r="AI23" s="8">
        <v>0.12811088699999998</v>
      </c>
      <c r="AJ23" s="8">
        <v>2.8703051619999997</v>
      </c>
      <c r="AK23" s="8">
        <v>8.4930739999999998E-3</v>
      </c>
      <c r="AL23" s="8">
        <v>0.35620192299999998</v>
      </c>
    </row>
    <row r="24" spans="1:38" x14ac:dyDescent="0.25">
      <c r="A24" s="1" t="s">
        <v>42</v>
      </c>
      <c r="B24" s="13" t="s">
        <v>41</v>
      </c>
      <c r="C24" s="16">
        <v>5</v>
      </c>
      <c r="D24" s="20">
        <v>7</v>
      </c>
      <c r="E24" s="21">
        <v>6</v>
      </c>
      <c r="F24" s="2">
        <f t="shared" si="6"/>
        <v>13.8551292995</v>
      </c>
      <c r="G24" s="3">
        <f t="shared" si="0"/>
        <v>3.7161452999999997E-2</v>
      </c>
      <c r="H24" s="4">
        <f t="shared" si="1"/>
        <v>4.2048436500000001E-2</v>
      </c>
      <c r="I24" s="5">
        <f t="shared" si="2"/>
        <v>13.77591941</v>
      </c>
      <c r="J24" s="6">
        <f t="shared" si="3"/>
        <v>0.68496935000000003</v>
      </c>
      <c r="K24" s="7">
        <f t="shared" si="4"/>
        <v>11.135935887</v>
      </c>
      <c r="L24" s="8">
        <f t="shared" si="5"/>
        <v>1.9550141729999999</v>
      </c>
      <c r="M24" s="3">
        <v>8.8886260000000002E-3</v>
      </c>
      <c r="N24" s="3">
        <v>2.8272827E-2</v>
      </c>
      <c r="O24" s="4">
        <v>1.5383560499999999E-2</v>
      </c>
      <c r="P24" s="4">
        <v>2.4414453000000001E-3</v>
      </c>
      <c r="Q24" s="4">
        <v>1.1894696099999999E-2</v>
      </c>
      <c r="R24" s="4">
        <v>3.1886378999999997E-3</v>
      </c>
      <c r="S24" s="4">
        <v>7.306929E-4</v>
      </c>
      <c r="T24" s="4">
        <v>8.4094037999999996E-3</v>
      </c>
      <c r="U24" s="6">
        <v>0.36955360000000004</v>
      </c>
      <c r="V24" s="6">
        <v>9.6074550000000009E-2</v>
      </c>
      <c r="W24" s="6">
        <v>0.21934120000000001</v>
      </c>
      <c r="X24" s="7">
        <v>4.0695485290000004</v>
      </c>
      <c r="Y24" s="7">
        <v>1.5008966140000002</v>
      </c>
      <c r="Z24" s="7">
        <v>0.453912645</v>
      </c>
      <c r="AA24" s="7">
        <v>1.9072441090000001</v>
      </c>
      <c r="AB24" s="7">
        <v>1.416962169</v>
      </c>
      <c r="AC24" s="7">
        <v>0.54601142700000005</v>
      </c>
      <c r="AD24" s="7">
        <v>0.10448275200000001</v>
      </c>
      <c r="AE24" s="7">
        <v>0.8584808060000001</v>
      </c>
      <c r="AF24" s="7">
        <v>0.27839683600000004</v>
      </c>
      <c r="AG24" s="8">
        <v>6.5694105999999988E-2</v>
      </c>
      <c r="AH24" s="8">
        <v>0.20103060999999997</v>
      </c>
      <c r="AI24" s="8">
        <v>9.6867279999999986E-2</v>
      </c>
      <c r="AJ24" s="8">
        <v>1.3725828019999999</v>
      </c>
      <c r="AK24" s="8">
        <v>6.9769109999999988E-3</v>
      </c>
      <c r="AL24" s="8">
        <v>0.21186246399999997</v>
      </c>
    </row>
    <row r="25" spans="1:38" x14ac:dyDescent="0.25">
      <c r="A25" s="1" t="s">
        <v>42</v>
      </c>
      <c r="B25" s="13" t="s">
        <v>41</v>
      </c>
      <c r="C25" s="16">
        <v>6</v>
      </c>
      <c r="D25" s="20">
        <v>5</v>
      </c>
      <c r="E25" s="21">
        <v>15</v>
      </c>
      <c r="F25" s="2">
        <f t="shared" si="6"/>
        <v>29.025721241499998</v>
      </c>
      <c r="G25" s="3">
        <f t="shared" si="0"/>
        <v>0.125299463</v>
      </c>
      <c r="H25" s="4">
        <f t="shared" si="1"/>
        <v>0.11729840849999999</v>
      </c>
      <c r="I25" s="5">
        <f t="shared" si="2"/>
        <v>28.783123369999998</v>
      </c>
      <c r="J25" s="6">
        <f t="shared" si="3"/>
        <v>3.0545261500000001</v>
      </c>
      <c r="K25" s="7">
        <f t="shared" si="4"/>
        <v>18.850085164999999</v>
      </c>
      <c r="L25" s="8">
        <f t="shared" si="5"/>
        <v>6.878512054999999</v>
      </c>
      <c r="M25" s="3">
        <v>2.9017792000000001E-2</v>
      </c>
      <c r="N25" s="3">
        <v>9.6281671000000013E-2</v>
      </c>
      <c r="O25" s="4">
        <v>4.1730746399999998E-2</v>
      </c>
      <c r="P25" s="4">
        <v>6.9633270000000001E-3</v>
      </c>
      <c r="Q25" s="4">
        <v>2.3878127699999998E-2</v>
      </c>
      <c r="R25" s="4">
        <v>1.15779699E-2</v>
      </c>
      <c r="S25" s="4">
        <v>5.2345439999999998E-3</v>
      </c>
      <c r="T25" s="4">
        <v>2.79136935E-2</v>
      </c>
      <c r="U25" s="6">
        <v>0.76780795000000002</v>
      </c>
      <c r="V25" s="6">
        <v>0.26856374999999999</v>
      </c>
      <c r="W25" s="6">
        <v>2.0181544499999999</v>
      </c>
      <c r="X25" s="7">
        <v>4.107671206</v>
      </c>
      <c r="Y25" s="7">
        <v>3.1635909720000002</v>
      </c>
      <c r="Z25" s="7">
        <v>0.98338048300000003</v>
      </c>
      <c r="AA25" s="7">
        <v>1.713250476</v>
      </c>
      <c r="AB25" s="7">
        <v>4.4992682330000004</v>
      </c>
      <c r="AC25" s="7">
        <v>1.1614549970000001</v>
      </c>
      <c r="AD25" s="7">
        <v>1.045882631</v>
      </c>
      <c r="AE25" s="7">
        <v>0.65059555400000002</v>
      </c>
      <c r="AF25" s="7">
        <v>1.5249906130000002</v>
      </c>
      <c r="AG25" s="8">
        <v>0.12442781399999998</v>
      </c>
      <c r="AH25" s="8">
        <v>0.54333128299999989</v>
      </c>
      <c r="AI25" s="8">
        <v>0.14158819099999997</v>
      </c>
      <c r="AJ25" s="8">
        <v>4.1356639999999993</v>
      </c>
      <c r="AK25" s="8">
        <v>0.24473917299999998</v>
      </c>
      <c r="AL25" s="8">
        <v>1.6887615939999998</v>
      </c>
    </row>
    <row r="26" spans="1:38" x14ac:dyDescent="0.25">
      <c r="A26" s="1" t="s">
        <v>42</v>
      </c>
      <c r="B26" s="13" t="s">
        <v>43</v>
      </c>
      <c r="C26" s="16">
        <v>1</v>
      </c>
      <c r="D26" s="20">
        <v>6</v>
      </c>
      <c r="E26" s="21">
        <v>6</v>
      </c>
      <c r="F26" s="2">
        <f t="shared" si="6"/>
        <v>23.042233505400002</v>
      </c>
      <c r="G26" s="3">
        <f t="shared" si="0"/>
        <v>9.8499703000000008E-2</v>
      </c>
      <c r="H26" s="4">
        <f t="shared" si="1"/>
        <v>0.1408616244</v>
      </c>
      <c r="I26" s="5">
        <f t="shared" si="2"/>
        <v>22.802872178000001</v>
      </c>
      <c r="J26" s="6">
        <f t="shared" si="3"/>
        <v>1.2795497</v>
      </c>
      <c r="K26" s="7">
        <f t="shared" si="4"/>
        <v>16.005771106000001</v>
      </c>
      <c r="L26" s="8">
        <f t="shared" si="5"/>
        <v>5.5175513719999998</v>
      </c>
      <c r="M26" s="3">
        <v>1.1650435000000001E-2</v>
      </c>
      <c r="N26" s="3">
        <v>8.6849268000000007E-2</v>
      </c>
      <c r="O26" s="4">
        <v>4.0901111999999996E-2</v>
      </c>
      <c r="P26" s="4">
        <v>7.1669934000000001E-3</v>
      </c>
      <c r="Q26" s="4">
        <v>3.5665547399999997E-2</v>
      </c>
      <c r="R26" s="4">
        <v>2.3440687200000001E-2</v>
      </c>
      <c r="S26" s="4">
        <v>1.30946382E-2</v>
      </c>
      <c r="T26" s="4">
        <v>2.0592646199999998E-2</v>
      </c>
      <c r="U26" s="6">
        <v>0.43547205</v>
      </c>
      <c r="V26" s="6">
        <v>0.17842630000000001</v>
      </c>
      <c r="W26" s="6">
        <v>0.66565134999999998</v>
      </c>
      <c r="X26" s="7">
        <v>3.286675631</v>
      </c>
      <c r="Y26" s="7">
        <v>2.098868811</v>
      </c>
      <c r="Z26" s="7">
        <v>0.65507308500000005</v>
      </c>
      <c r="AA26" s="7">
        <v>1.4166620990000001</v>
      </c>
      <c r="AB26" s="7">
        <v>3.425082513</v>
      </c>
      <c r="AC26" s="7">
        <v>0.82010023100000007</v>
      </c>
      <c r="AD26" s="7">
        <v>0.76230674900000006</v>
      </c>
      <c r="AE26" s="7">
        <v>0.56190053900000003</v>
      </c>
      <c r="AF26" s="7">
        <v>2.9791014480000002</v>
      </c>
      <c r="AG26" s="8">
        <v>0.13840387799999998</v>
      </c>
      <c r="AH26" s="8">
        <v>0.52902293699999992</v>
      </c>
      <c r="AI26" s="8">
        <v>0.14481226999999999</v>
      </c>
      <c r="AJ26" s="8">
        <v>3.7790239769999996</v>
      </c>
      <c r="AK26" s="8">
        <v>6.6651859999999993E-2</v>
      </c>
      <c r="AL26" s="8">
        <v>0.85963644999999989</v>
      </c>
    </row>
    <row r="27" spans="1:38" x14ac:dyDescent="0.25">
      <c r="A27" s="1" t="s">
        <v>42</v>
      </c>
      <c r="B27" s="13" t="s">
        <v>43</v>
      </c>
      <c r="C27" s="16">
        <v>2</v>
      </c>
      <c r="D27" s="20">
        <v>8</v>
      </c>
      <c r="E27" s="21">
        <v>9</v>
      </c>
      <c r="F27" s="2">
        <f t="shared" si="6"/>
        <v>34.194176399700005</v>
      </c>
      <c r="G27" s="3">
        <f t="shared" si="0"/>
        <v>0.12560365400000001</v>
      </c>
      <c r="H27" s="4">
        <f t="shared" si="1"/>
        <v>0.17700101369999999</v>
      </c>
      <c r="I27" s="5">
        <f t="shared" si="2"/>
        <v>33.891571732000003</v>
      </c>
      <c r="J27" s="6">
        <f t="shared" si="3"/>
        <v>4.5458562499999999</v>
      </c>
      <c r="K27" s="7">
        <f t="shared" si="4"/>
        <v>19.876404043000001</v>
      </c>
      <c r="L27" s="8">
        <f t="shared" si="5"/>
        <v>9.4693114389999984</v>
      </c>
      <c r="M27" s="3">
        <v>1.3935846000000002E-2</v>
      </c>
      <c r="N27" s="3">
        <v>0.11166780800000001</v>
      </c>
      <c r="O27" s="4">
        <v>4.5867464999999996E-2</v>
      </c>
      <c r="P27" s="4">
        <v>9.6405308999999995E-3</v>
      </c>
      <c r="Q27" s="4">
        <v>5.06198889E-2</v>
      </c>
      <c r="R27" s="4">
        <v>2.5776500399999999E-2</v>
      </c>
      <c r="S27" s="4">
        <v>1.30809168E-2</v>
      </c>
      <c r="T27" s="4">
        <v>3.2015711699999998E-2</v>
      </c>
      <c r="U27" s="6">
        <v>0.86783969999999999</v>
      </c>
      <c r="V27" s="6">
        <v>0.35142899999999999</v>
      </c>
      <c r="W27" s="6">
        <v>3.3265875500000002</v>
      </c>
      <c r="X27" s="7">
        <v>3.7968351810000001</v>
      </c>
      <c r="Y27" s="7">
        <v>3.0142688410000003</v>
      </c>
      <c r="Z27" s="7">
        <v>0.94218492700000001</v>
      </c>
      <c r="AA27" s="7">
        <v>1.867371294</v>
      </c>
      <c r="AB27" s="7">
        <v>4.461699469</v>
      </c>
      <c r="AC27" s="7">
        <v>0.7768593330000001</v>
      </c>
      <c r="AD27" s="7">
        <v>1.6806953140000001</v>
      </c>
      <c r="AE27" s="7">
        <v>0.81403151800000006</v>
      </c>
      <c r="AF27" s="7">
        <v>2.5224581660000003</v>
      </c>
      <c r="AG27" s="8">
        <v>0.19038511699999996</v>
      </c>
      <c r="AH27" s="8">
        <v>0.69074991099999994</v>
      </c>
      <c r="AI27" s="8">
        <v>0.26123869299999997</v>
      </c>
      <c r="AJ27" s="8">
        <v>5.7247447009999997</v>
      </c>
      <c r="AK27" s="8">
        <v>0.30777333799999995</v>
      </c>
      <c r="AL27" s="8">
        <v>2.2944196789999998</v>
      </c>
    </row>
    <row r="28" spans="1:38" x14ac:dyDescent="0.25">
      <c r="A28" s="1" t="s">
        <v>42</v>
      </c>
      <c r="B28" s="13" t="s">
        <v>43</v>
      </c>
      <c r="C28" s="16">
        <v>3</v>
      </c>
      <c r="D28" s="20">
        <v>4</v>
      </c>
      <c r="E28" s="21">
        <v>7</v>
      </c>
      <c r="F28" s="2">
        <f t="shared" si="6"/>
        <v>20.593582947999998</v>
      </c>
      <c r="G28" s="3">
        <f t="shared" si="0"/>
        <v>0.12467305000000001</v>
      </c>
      <c r="H28" s="4">
        <f t="shared" si="1"/>
        <v>0.14610399300000002</v>
      </c>
      <c r="I28" s="5">
        <f t="shared" si="2"/>
        <v>20.322805904999999</v>
      </c>
      <c r="J28" s="6">
        <f t="shared" si="3"/>
        <v>0.91337219999999997</v>
      </c>
      <c r="K28" s="7">
        <f t="shared" si="4"/>
        <v>14.597472039000001</v>
      </c>
      <c r="L28" s="8">
        <f t="shared" si="5"/>
        <v>4.8119616659999993</v>
      </c>
      <c r="M28" s="3">
        <v>3.0627442000000001E-2</v>
      </c>
      <c r="N28" s="3">
        <v>9.4045608000000003E-2</v>
      </c>
      <c r="O28" s="4">
        <v>2.11192758E-2</v>
      </c>
      <c r="P28" s="4">
        <v>4.6658997000000001E-3</v>
      </c>
      <c r="Q28" s="4">
        <v>5.8909599E-2</v>
      </c>
      <c r="R28" s="4">
        <v>2.5110218699999999E-2</v>
      </c>
      <c r="S28" s="4">
        <v>1.3794259499999999E-2</v>
      </c>
      <c r="T28" s="4">
        <v>2.2504740299999999E-2</v>
      </c>
      <c r="U28" s="6">
        <v>0.45614725</v>
      </c>
      <c r="V28" s="6">
        <v>0.15744949999999999</v>
      </c>
      <c r="W28" s="6">
        <v>0.29977545</v>
      </c>
      <c r="X28" s="7">
        <v>3.3115936060000002</v>
      </c>
      <c r="Y28" s="7">
        <v>1.7238826860000001</v>
      </c>
      <c r="Z28" s="7">
        <v>0.74135537500000004</v>
      </c>
      <c r="AA28" s="7">
        <v>1.4970597730000001</v>
      </c>
      <c r="AB28" s="7">
        <v>2.6241121500000002</v>
      </c>
      <c r="AC28" s="7">
        <v>0.95310017600000008</v>
      </c>
      <c r="AD28" s="7">
        <v>0.51679758500000006</v>
      </c>
      <c r="AE28" s="7">
        <v>0.40751533500000003</v>
      </c>
      <c r="AF28" s="7">
        <v>2.8220553530000001</v>
      </c>
      <c r="AG28" s="8">
        <v>0.14485574299999998</v>
      </c>
      <c r="AH28" s="8">
        <v>0.53355828299999997</v>
      </c>
      <c r="AI28" s="8">
        <v>0.16757055399999998</v>
      </c>
      <c r="AJ28" s="8">
        <v>3.3916556199999994</v>
      </c>
      <c r="AK28" s="8">
        <v>5.603602299999999E-2</v>
      </c>
      <c r="AL28" s="8">
        <v>0.5182854429999999</v>
      </c>
    </row>
    <row r="29" spans="1:38" x14ac:dyDescent="0.25">
      <c r="A29" s="1" t="s">
        <v>42</v>
      </c>
      <c r="B29" s="13" t="s">
        <v>43</v>
      </c>
      <c r="C29" s="16">
        <v>4</v>
      </c>
      <c r="D29" s="20">
        <v>8</v>
      </c>
      <c r="E29" s="21">
        <v>7</v>
      </c>
      <c r="F29" s="2">
        <f t="shared" si="6"/>
        <v>12.384033047000001</v>
      </c>
      <c r="G29" s="3">
        <f t="shared" si="0"/>
        <v>3.4510093000000006E-2</v>
      </c>
      <c r="H29" s="9">
        <f t="shared" si="1"/>
        <v>6.4983302999999992E-2</v>
      </c>
      <c r="I29" s="5">
        <f t="shared" si="2"/>
        <v>12.284539651000001</v>
      </c>
      <c r="J29" s="6">
        <f t="shared" si="3"/>
        <v>0.46841080000000002</v>
      </c>
      <c r="K29" s="7">
        <f t="shared" si="4"/>
        <v>9.4359598590000022</v>
      </c>
      <c r="L29" s="8">
        <f t="shared" si="5"/>
        <v>2.3801689919999998</v>
      </c>
      <c r="M29" s="3">
        <v>6.6987720000000004E-3</v>
      </c>
      <c r="N29" s="3">
        <v>2.7811321000000003E-2</v>
      </c>
      <c r="O29" s="4">
        <v>2.1452161500000001E-2</v>
      </c>
      <c r="P29" s="4">
        <v>6.3035658E-3</v>
      </c>
      <c r="Q29" s="4">
        <v>4.1789033999999996E-3</v>
      </c>
      <c r="R29" s="4">
        <v>1.1983545E-2</v>
      </c>
      <c r="S29" s="4">
        <v>4.5502883999999997E-3</v>
      </c>
      <c r="T29" s="4">
        <v>1.6514838899999999E-2</v>
      </c>
      <c r="U29" s="6">
        <v>0.32335420000000004</v>
      </c>
      <c r="V29" s="6">
        <v>8.2769700000000002E-2</v>
      </c>
      <c r="W29" s="6">
        <v>6.2286899999999999E-2</v>
      </c>
      <c r="X29" s="7">
        <v>3.522822611</v>
      </c>
      <c r="Y29" s="7">
        <v>0.89269203000000008</v>
      </c>
      <c r="Z29" s="7">
        <v>0.30443561299999999</v>
      </c>
      <c r="AA29" s="7">
        <v>1.6872246750000002</v>
      </c>
      <c r="AB29" s="7">
        <v>0.98998445600000007</v>
      </c>
      <c r="AC29" s="7">
        <v>0.24570623700000002</v>
      </c>
      <c r="AD29" s="7">
        <v>0.16998965500000002</v>
      </c>
      <c r="AE29" s="7">
        <v>0.65611035400000006</v>
      </c>
      <c r="AF29" s="7">
        <v>0.96699422800000001</v>
      </c>
      <c r="AG29" s="8">
        <v>2.4953164999999996E-2</v>
      </c>
      <c r="AH29" s="8">
        <v>0.17553049399999998</v>
      </c>
      <c r="AI29" s="8">
        <v>5.8288867999999994E-2</v>
      </c>
      <c r="AJ29" s="8">
        <v>1.5105458839999999</v>
      </c>
      <c r="AK29" s="8">
        <v>2.7149393999999997E-2</v>
      </c>
      <c r="AL29" s="8">
        <v>0.58370118699999995</v>
      </c>
    </row>
    <row r="30" spans="1:38" x14ac:dyDescent="0.25">
      <c r="A30" s="1" t="s">
        <v>42</v>
      </c>
      <c r="B30" s="13" t="s">
        <v>43</v>
      </c>
      <c r="C30" s="16">
        <v>5</v>
      </c>
      <c r="D30" s="20">
        <v>6</v>
      </c>
      <c r="E30" s="21">
        <v>8</v>
      </c>
      <c r="F30" s="2">
        <f t="shared" si="6"/>
        <v>24.317927078100006</v>
      </c>
      <c r="G30" s="3">
        <f t="shared" si="0"/>
        <v>7.2305843000000009E-2</v>
      </c>
      <c r="H30" s="4">
        <f t="shared" si="1"/>
        <v>0.11620285109999998</v>
      </c>
      <c r="I30" s="5">
        <f t="shared" si="2"/>
        <v>24.129418384000004</v>
      </c>
      <c r="J30" s="6">
        <f t="shared" si="3"/>
        <v>2.3007393500000002</v>
      </c>
      <c r="K30" s="7">
        <f t="shared" si="4"/>
        <v>16.421587837000004</v>
      </c>
      <c r="L30" s="8">
        <f t="shared" si="5"/>
        <v>5.4070911969999997</v>
      </c>
      <c r="M30" s="3">
        <v>9.3226840000000012E-3</v>
      </c>
      <c r="N30" s="3">
        <v>6.2983159000000011E-2</v>
      </c>
      <c r="O30" s="4">
        <v>3.7458174599999998E-2</v>
      </c>
      <c r="P30" s="4">
        <v>6.9266987999999996E-3</v>
      </c>
      <c r="Q30" s="4">
        <v>1.86404085E-2</v>
      </c>
      <c r="R30" s="4">
        <v>1.7533170899999999E-2</v>
      </c>
      <c r="S30" s="4">
        <v>9.7865900999999991E-3</v>
      </c>
      <c r="T30" s="4">
        <v>2.5857808199999999E-2</v>
      </c>
      <c r="U30" s="6">
        <v>0.55919370000000002</v>
      </c>
      <c r="V30" s="6">
        <v>0.37219065000000001</v>
      </c>
      <c r="W30" s="6">
        <v>1.3693550000000001</v>
      </c>
      <c r="X30" s="7">
        <v>3.4949169120000003</v>
      </c>
      <c r="Y30" s="7">
        <v>2.4698445410000001</v>
      </c>
      <c r="Z30" s="7">
        <v>0.89881751300000001</v>
      </c>
      <c r="AA30" s="7">
        <v>1.6787213400000001</v>
      </c>
      <c r="AB30" s="7">
        <v>3.6721658280000002</v>
      </c>
      <c r="AC30" s="7">
        <v>0.91285835600000009</v>
      </c>
      <c r="AD30" s="7">
        <v>0.75718041800000002</v>
      </c>
      <c r="AE30" s="7">
        <v>0.70052558000000009</v>
      </c>
      <c r="AF30" s="7">
        <v>1.836557349</v>
      </c>
      <c r="AG30" s="8">
        <v>0.10649031499999999</v>
      </c>
      <c r="AH30" s="8">
        <v>0.40692311899999994</v>
      </c>
      <c r="AI30" s="8">
        <v>0.11807401599999999</v>
      </c>
      <c r="AJ30" s="8">
        <v>3.1726244919999997</v>
      </c>
      <c r="AK30" s="8">
        <v>0.17581660699999999</v>
      </c>
      <c r="AL30" s="8">
        <v>1.4271626479999999</v>
      </c>
    </row>
    <row r="31" spans="1:38" x14ac:dyDescent="0.25">
      <c r="A31" s="1" t="s">
        <v>42</v>
      </c>
      <c r="B31" s="13" t="s">
        <v>43</v>
      </c>
      <c r="C31" s="16">
        <v>6</v>
      </c>
      <c r="D31" s="20">
        <v>7</v>
      </c>
      <c r="E31" s="21">
        <v>7</v>
      </c>
      <c r="F31" s="2">
        <f t="shared" si="6"/>
        <v>18.1802375754</v>
      </c>
      <c r="G31" s="3">
        <f t="shared" si="0"/>
        <v>7.1809589000000007E-2</v>
      </c>
      <c r="H31" s="4">
        <f t="shared" si="1"/>
        <v>0.11061954539999999</v>
      </c>
      <c r="I31" s="5">
        <f t="shared" si="2"/>
        <v>17.997808441</v>
      </c>
      <c r="J31" s="6">
        <f t="shared" si="3"/>
        <v>1.2039696499999999</v>
      </c>
      <c r="K31" s="7">
        <f t="shared" si="4"/>
        <v>11.989149248</v>
      </c>
      <c r="L31" s="8">
        <f t="shared" si="5"/>
        <v>4.8046895429999994</v>
      </c>
      <c r="M31" s="3">
        <v>7.4843980000000006E-3</v>
      </c>
      <c r="N31" s="3">
        <v>6.4325191000000004E-2</v>
      </c>
      <c r="O31" s="4">
        <v>2.4030310499999999E-2</v>
      </c>
      <c r="P31" s="4">
        <v>4.0453748999999999E-3</v>
      </c>
      <c r="Q31" s="4">
        <v>2.85078528E-2</v>
      </c>
      <c r="R31" s="4">
        <v>1.9342354499999999E-2</v>
      </c>
      <c r="S31" s="4">
        <v>1.16889318E-2</v>
      </c>
      <c r="T31" s="4">
        <v>2.3004720900000001E-2</v>
      </c>
      <c r="U31" s="6">
        <v>0.34080280000000002</v>
      </c>
      <c r="V31" s="6">
        <v>0.15105155000000001</v>
      </c>
      <c r="W31" s="6">
        <v>0.71211530000000001</v>
      </c>
      <c r="X31" s="7">
        <v>2.1942561980000002</v>
      </c>
      <c r="Y31" s="7">
        <v>1.5084875740000001</v>
      </c>
      <c r="Z31" s="7">
        <v>0.51680731700000004</v>
      </c>
      <c r="AA31" s="7">
        <v>1.133326273</v>
      </c>
      <c r="AB31" s="7">
        <v>2.9069265030000002</v>
      </c>
      <c r="AC31" s="7">
        <v>0.560472368</v>
      </c>
      <c r="AD31" s="7">
        <v>0.59497798499999999</v>
      </c>
      <c r="AE31" s="7">
        <v>0.57812459400000005</v>
      </c>
      <c r="AF31" s="7">
        <v>1.9957704360000001</v>
      </c>
      <c r="AG31" s="8">
        <v>0.13915370299999999</v>
      </c>
      <c r="AH31" s="8">
        <v>0.41182983899999998</v>
      </c>
      <c r="AI31" s="8">
        <v>0.13770493999999997</v>
      </c>
      <c r="AJ31" s="8">
        <v>3.1353772299999996</v>
      </c>
      <c r="AK31" s="8">
        <v>0.11181828499999999</v>
      </c>
      <c r="AL31" s="8">
        <v>0.86880554599999993</v>
      </c>
    </row>
    <row r="32" spans="1:38" x14ac:dyDescent="0.25">
      <c r="A32" s="1" t="s">
        <v>42</v>
      </c>
      <c r="B32" s="13" t="s">
        <v>44</v>
      </c>
      <c r="C32" s="16">
        <v>1</v>
      </c>
      <c r="D32" s="20">
        <v>6</v>
      </c>
      <c r="E32" s="21">
        <v>6</v>
      </c>
      <c r="F32" s="2">
        <f t="shared" si="6"/>
        <v>30.613503787700001</v>
      </c>
      <c r="G32" s="3">
        <f t="shared" si="0"/>
        <v>0.104684044</v>
      </c>
      <c r="H32" s="4">
        <f t="shared" si="1"/>
        <v>0.14045105969999999</v>
      </c>
      <c r="I32" s="5">
        <f t="shared" si="2"/>
        <v>30.368368684</v>
      </c>
      <c r="J32" s="6">
        <f t="shared" si="3"/>
        <v>1.8345125500000001</v>
      </c>
      <c r="K32" s="7">
        <f t="shared" si="4"/>
        <v>18.489745700000004</v>
      </c>
      <c r="L32" s="8">
        <f t="shared" si="5"/>
        <v>10.044110433999997</v>
      </c>
      <c r="M32" s="3">
        <v>1.0631793E-2</v>
      </c>
      <c r="N32" s="3">
        <v>9.4052251000000003E-2</v>
      </c>
      <c r="O32" s="4">
        <v>2.5718836499999998E-2</v>
      </c>
      <c r="P32" s="4">
        <v>3.4080102E-3</v>
      </c>
      <c r="Q32" s="4">
        <v>5.3587793699999997E-2</v>
      </c>
      <c r="R32" s="4">
        <v>1.7510717700000001E-2</v>
      </c>
      <c r="S32" s="4">
        <v>8.477387099999999E-3</v>
      </c>
      <c r="T32" s="4">
        <v>3.1748314499999999E-2</v>
      </c>
      <c r="U32" s="6">
        <v>0.60696349999999999</v>
      </c>
      <c r="V32" s="6">
        <v>0.26997880000000002</v>
      </c>
      <c r="W32" s="6">
        <v>0.95757025000000007</v>
      </c>
      <c r="X32" s="7">
        <v>3.5721776380000003</v>
      </c>
      <c r="Y32" s="7">
        <v>2.7552751800000004</v>
      </c>
      <c r="Z32" s="7">
        <v>1.030514181</v>
      </c>
      <c r="AA32" s="7">
        <v>2.1473868860000001</v>
      </c>
      <c r="AB32" s="7">
        <v>4.032660194</v>
      </c>
      <c r="AC32" s="7">
        <v>1.2867042150000001</v>
      </c>
      <c r="AD32" s="7">
        <v>0.84932867100000009</v>
      </c>
      <c r="AE32" s="7">
        <v>0.59685301700000004</v>
      </c>
      <c r="AF32" s="7">
        <v>2.2188457180000003</v>
      </c>
      <c r="AG32" s="8">
        <v>0.19275624899999999</v>
      </c>
      <c r="AH32" s="8">
        <v>0.84211278699999992</v>
      </c>
      <c r="AI32" s="8">
        <v>0.16054747399999997</v>
      </c>
      <c r="AJ32" s="8">
        <v>6.694705514999999</v>
      </c>
      <c r="AK32" s="8">
        <v>0.14077332499999998</v>
      </c>
      <c r="AL32" s="8">
        <v>2.0132150839999996</v>
      </c>
    </row>
    <row r="33" spans="1:38" x14ac:dyDescent="0.25">
      <c r="A33" s="1" t="s">
        <v>42</v>
      </c>
      <c r="B33" s="13" t="s">
        <v>44</v>
      </c>
      <c r="C33" s="16">
        <v>2</v>
      </c>
      <c r="D33" s="20">
        <v>7</v>
      </c>
      <c r="E33" s="21">
        <v>8</v>
      </c>
      <c r="F33" s="2">
        <f t="shared" si="6"/>
        <v>31.271774501599999</v>
      </c>
      <c r="G33" s="3">
        <f t="shared" si="0"/>
        <v>0.109088426</v>
      </c>
      <c r="H33" s="4">
        <f t="shared" si="1"/>
        <v>0.1670840136</v>
      </c>
      <c r="I33" s="5">
        <f t="shared" si="2"/>
        <v>30.995602062</v>
      </c>
      <c r="J33" s="6">
        <f t="shared" si="3"/>
        <v>2.78768035</v>
      </c>
      <c r="K33" s="7">
        <f t="shared" si="4"/>
        <v>19.862236684000003</v>
      </c>
      <c r="L33" s="8">
        <f t="shared" si="5"/>
        <v>8.3456850279999983</v>
      </c>
      <c r="M33" s="3">
        <v>1.261513E-2</v>
      </c>
      <c r="N33" s="3">
        <v>9.6473296E-2</v>
      </c>
      <c r="O33" s="4">
        <v>4.41748566E-2</v>
      </c>
      <c r="P33" s="4">
        <v>7.6381137E-3</v>
      </c>
      <c r="Q33" s="4">
        <v>3.5865641699999999E-2</v>
      </c>
      <c r="R33" s="4">
        <v>3.075408E-2</v>
      </c>
      <c r="S33" s="4">
        <v>1.76263857E-2</v>
      </c>
      <c r="T33" s="4">
        <v>3.1024935899999998E-2</v>
      </c>
      <c r="U33" s="6">
        <v>0.59483059999999999</v>
      </c>
      <c r="V33" s="6">
        <v>0.35624615000000004</v>
      </c>
      <c r="W33" s="6">
        <v>1.8366036000000001</v>
      </c>
      <c r="X33" s="7">
        <v>4.0561354000000005</v>
      </c>
      <c r="Y33" s="7">
        <v>2.7754812450000004</v>
      </c>
      <c r="Z33" s="7">
        <v>1.0244292480000001</v>
      </c>
      <c r="AA33" s="7">
        <v>1.5247067630000002</v>
      </c>
      <c r="AB33" s="7">
        <v>4.4074589780000002</v>
      </c>
      <c r="AC33" s="7">
        <v>1.0015241750000001</v>
      </c>
      <c r="AD33" s="7">
        <v>1.0546552180000002</v>
      </c>
      <c r="AE33" s="7">
        <v>0.63794800900000004</v>
      </c>
      <c r="AF33" s="7">
        <v>3.379897648</v>
      </c>
      <c r="AG33" s="8">
        <v>0.18424902099999999</v>
      </c>
      <c r="AH33" s="8">
        <v>0.68389196099999994</v>
      </c>
      <c r="AI33" s="8">
        <v>0.14311143099999998</v>
      </c>
      <c r="AJ33" s="8">
        <v>5.7863887409999997</v>
      </c>
      <c r="AK33" s="8">
        <v>0.13683109899999998</v>
      </c>
      <c r="AL33" s="8">
        <v>1.4112127749999999</v>
      </c>
    </row>
    <row r="34" spans="1:38" x14ac:dyDescent="0.25">
      <c r="A34" s="1" t="s">
        <v>42</v>
      </c>
      <c r="B34" s="13" t="s">
        <v>44</v>
      </c>
      <c r="C34" s="16">
        <v>3</v>
      </c>
      <c r="D34" s="20">
        <v>3</v>
      </c>
      <c r="E34" s="21">
        <v>7</v>
      </c>
      <c r="F34" s="2">
        <f t="shared" si="6"/>
        <v>30.4253301458</v>
      </c>
      <c r="G34" s="3">
        <f t="shared" ref="G34:G65" si="7">SUM(M34:N34)</f>
        <v>0.111628607</v>
      </c>
      <c r="H34" s="4">
        <f t="shared" ref="H34:H65" si="8">SUM(O34:T34)</f>
        <v>0.12405188880000001</v>
      </c>
      <c r="I34" s="5">
        <f t="shared" ref="I34:I65" si="9">SUM(J34:L34)</f>
        <v>30.18964965</v>
      </c>
      <c r="J34" s="6">
        <f t="shared" ref="J34:J65" si="10">SUM(U34:W34)</f>
        <v>2.5652029000000001</v>
      </c>
      <c r="K34" s="7">
        <f t="shared" ref="K34:K65" si="11">SUM(X34:AF34)</f>
        <v>20.098037367000003</v>
      </c>
      <c r="L34" s="8">
        <f t="shared" ref="L34:L65" si="12">SUM(AG34:AL34)</f>
        <v>7.526409382999999</v>
      </c>
      <c r="M34" s="3">
        <v>1.5496221000000001E-2</v>
      </c>
      <c r="N34" s="3">
        <v>9.6132386E-2</v>
      </c>
      <c r="O34" s="4">
        <v>3.3214519800000002E-2</v>
      </c>
      <c r="P34" s="4">
        <v>5.3151146999999999E-3</v>
      </c>
      <c r="Q34" s="4">
        <v>3.2600515499999996E-2</v>
      </c>
      <c r="R34" s="4">
        <v>2.0237760899999999E-2</v>
      </c>
      <c r="S34" s="4">
        <v>9.9869678999999992E-3</v>
      </c>
      <c r="T34" s="4">
        <v>2.269701E-2</v>
      </c>
      <c r="U34" s="6">
        <v>0.62220405000000001</v>
      </c>
      <c r="V34" s="6">
        <v>0.29206579999999999</v>
      </c>
      <c r="W34" s="6">
        <v>1.6509330500000001</v>
      </c>
      <c r="X34" s="7">
        <v>4.1450680380000007</v>
      </c>
      <c r="Y34" s="7">
        <v>2.6532173180000003</v>
      </c>
      <c r="Z34" s="7">
        <v>0.96979136700000002</v>
      </c>
      <c r="AA34" s="7">
        <v>2.1903163600000002</v>
      </c>
      <c r="AB34" s="7">
        <v>4.8156677180000003</v>
      </c>
      <c r="AC34" s="7">
        <v>1.1813861330000002</v>
      </c>
      <c r="AD34" s="7">
        <v>0.95120811300000008</v>
      </c>
      <c r="AE34" s="7">
        <v>0.523571868</v>
      </c>
      <c r="AF34" s="7">
        <v>2.6678104520000003</v>
      </c>
      <c r="AG34" s="8">
        <v>0.144417306</v>
      </c>
      <c r="AH34" s="8">
        <v>0.62253639299999997</v>
      </c>
      <c r="AI34" s="8">
        <v>0.11731172199999998</v>
      </c>
      <c r="AJ34" s="8">
        <v>5.1049905799999991</v>
      </c>
      <c r="AK34" s="8">
        <v>0.14999229699999997</v>
      </c>
      <c r="AL34" s="8">
        <v>1.3871610849999998</v>
      </c>
    </row>
    <row r="35" spans="1:38" x14ac:dyDescent="0.25">
      <c r="A35" s="1" t="s">
        <v>42</v>
      </c>
      <c r="B35" s="13" t="s">
        <v>44</v>
      </c>
      <c r="C35" s="16">
        <v>4</v>
      </c>
      <c r="D35" s="20">
        <v>6</v>
      </c>
      <c r="E35" s="21">
        <v>7</v>
      </c>
      <c r="F35" s="2">
        <f t="shared" si="6"/>
        <v>16.262019287200005</v>
      </c>
      <c r="G35" s="3">
        <f t="shared" si="7"/>
        <v>7.3072562000000008E-2</v>
      </c>
      <c r="H35" s="4">
        <f t="shared" si="8"/>
        <v>0.1511829522</v>
      </c>
      <c r="I35" s="5">
        <f t="shared" si="9"/>
        <v>16.037763773000005</v>
      </c>
      <c r="J35" s="6">
        <f t="shared" si="10"/>
        <v>1.0979722000000001</v>
      </c>
      <c r="K35" s="7">
        <f t="shared" si="11"/>
        <v>11.658597813000004</v>
      </c>
      <c r="L35" s="8">
        <f t="shared" si="12"/>
        <v>3.2811937599999998</v>
      </c>
      <c r="M35" s="3">
        <v>1.0807723E-2</v>
      </c>
      <c r="N35" s="3">
        <v>6.2264839000000002E-2</v>
      </c>
      <c r="O35" s="4">
        <v>8.0026323299999993E-2</v>
      </c>
      <c r="P35" s="4">
        <v>3.2865247799999997E-2</v>
      </c>
      <c r="Q35" s="4">
        <v>9.0026558999999999E-3</v>
      </c>
      <c r="R35" s="4">
        <v>4.8147371999999996E-3</v>
      </c>
      <c r="S35" s="4">
        <v>3.5193689999999999E-4</v>
      </c>
      <c r="T35" s="4">
        <v>2.41220511E-2</v>
      </c>
      <c r="U35" s="6">
        <v>0.74487530000000002</v>
      </c>
      <c r="V35" s="6">
        <v>7.3416200000000001E-2</v>
      </c>
      <c r="W35" s="6">
        <v>0.2796807</v>
      </c>
      <c r="X35" s="7">
        <v>5.2174346850000006</v>
      </c>
      <c r="Y35" s="7">
        <v>1.3656510100000001</v>
      </c>
      <c r="Z35" s="7">
        <v>0.318939537</v>
      </c>
      <c r="AA35" s="7">
        <v>2.0403949000000003</v>
      </c>
      <c r="AB35" s="7">
        <v>0.90593322700000001</v>
      </c>
      <c r="AC35" s="7">
        <v>0.26025638800000001</v>
      </c>
      <c r="AD35" s="7">
        <v>8.5508596000000006E-2</v>
      </c>
      <c r="AE35" s="7">
        <v>0.98866414800000002</v>
      </c>
      <c r="AF35" s="7">
        <v>0.47581532200000004</v>
      </c>
      <c r="AG35" s="8">
        <v>6.9327976999999985E-2</v>
      </c>
      <c r="AH35" s="8">
        <v>0.33031627899999993</v>
      </c>
      <c r="AI35" s="8">
        <v>5.7544771999999994E-2</v>
      </c>
      <c r="AJ35" s="8">
        <v>2.4979754299999999</v>
      </c>
      <c r="AK35" s="8">
        <v>2.9727443999999995E-2</v>
      </c>
      <c r="AL35" s="8">
        <v>0.29630185799999997</v>
      </c>
    </row>
    <row r="36" spans="1:38" x14ac:dyDescent="0.25">
      <c r="A36" s="1" t="s">
        <v>42</v>
      </c>
      <c r="B36" s="13" t="s">
        <v>44</v>
      </c>
      <c r="C36" s="16">
        <v>5</v>
      </c>
      <c r="D36" s="23">
        <v>8</v>
      </c>
      <c r="E36" s="21">
        <v>6</v>
      </c>
      <c r="F36" s="2">
        <f t="shared" si="6"/>
        <v>7.4535592576000003</v>
      </c>
      <c r="G36" s="3">
        <f t="shared" si="7"/>
        <v>4.1534663999999999E-2</v>
      </c>
      <c r="H36" s="9">
        <f t="shared" si="8"/>
        <v>4.8505602600000003E-2</v>
      </c>
      <c r="I36" s="5">
        <f t="shared" si="9"/>
        <v>7.3635189910000003</v>
      </c>
      <c r="J36" s="6">
        <f t="shared" si="10"/>
        <v>0.7784179</v>
      </c>
      <c r="K36" s="7">
        <f t="shared" si="11"/>
        <v>6.3457562770000004</v>
      </c>
      <c r="L36" s="8">
        <f t="shared" si="12"/>
        <v>0.23934481399999996</v>
      </c>
      <c r="M36" s="3">
        <v>3.5703059000000002E-2</v>
      </c>
      <c r="N36" s="3">
        <v>5.8316050000000001E-3</v>
      </c>
      <c r="O36" s="4">
        <v>1.3801403699999999E-2</v>
      </c>
      <c r="P36" s="4">
        <v>1.6926650999999999E-3</v>
      </c>
      <c r="Q36" s="4">
        <v>3.2002046999999997E-3</v>
      </c>
      <c r="R36" s="4">
        <v>9.5956811999999992E-3</v>
      </c>
      <c r="S36" s="4">
        <v>6.5085929999999994E-4</v>
      </c>
      <c r="T36" s="4">
        <v>1.9564788600000001E-2</v>
      </c>
      <c r="U36" s="6">
        <v>0.34863074999999999</v>
      </c>
      <c r="V36" s="6">
        <v>8.9477050000000002E-2</v>
      </c>
      <c r="W36" s="6">
        <v>0.3403101</v>
      </c>
      <c r="X36" s="7">
        <v>2.4322457700000002</v>
      </c>
      <c r="Y36" s="7">
        <v>0.91243339200000007</v>
      </c>
      <c r="Z36" s="7">
        <v>0.33154815400000004</v>
      </c>
      <c r="AA36" s="7">
        <v>1.198582577</v>
      </c>
      <c r="AB36" s="7">
        <v>0.34056971800000002</v>
      </c>
      <c r="AC36" s="7">
        <v>0.17481186100000001</v>
      </c>
      <c r="AD36" s="7">
        <v>0.11243298500000001</v>
      </c>
      <c r="AE36" s="7">
        <v>0.56842016800000006</v>
      </c>
      <c r="AF36" s="7">
        <v>0.27471165200000003</v>
      </c>
      <c r="AG36" s="8">
        <v>4.3702159999999997E-3</v>
      </c>
      <c r="AH36" s="8">
        <v>1.6210374E-2</v>
      </c>
      <c r="AI36" s="8">
        <v>4.3784724999999997E-2</v>
      </c>
      <c r="AJ36" s="8">
        <v>0.10515747999999998</v>
      </c>
      <c r="AK36" s="8">
        <v>1.6934249999999997E-3</v>
      </c>
      <c r="AL36" s="8">
        <v>6.8128593999999987E-2</v>
      </c>
    </row>
    <row r="37" spans="1:38" x14ac:dyDescent="0.25">
      <c r="A37" s="1" t="s">
        <v>42</v>
      </c>
      <c r="B37" s="13" t="s">
        <v>44</v>
      </c>
      <c r="C37" s="16">
        <v>6</v>
      </c>
      <c r="D37" s="20">
        <v>9</v>
      </c>
      <c r="E37" s="21">
        <v>6</v>
      </c>
      <c r="F37" s="2">
        <f t="shared" si="6"/>
        <v>18.176349335000001</v>
      </c>
      <c r="G37" s="3">
        <f t="shared" si="7"/>
        <v>7.0218700000000009E-2</v>
      </c>
      <c r="H37" s="4">
        <f t="shared" si="8"/>
        <v>0.12875719499999999</v>
      </c>
      <c r="I37" s="5">
        <f t="shared" si="9"/>
        <v>17.977373440000001</v>
      </c>
      <c r="J37" s="6">
        <f t="shared" si="10"/>
        <v>0.86974485000000001</v>
      </c>
      <c r="K37" s="7">
        <f t="shared" si="11"/>
        <v>12.623494794999999</v>
      </c>
      <c r="L37" s="8">
        <f t="shared" si="12"/>
        <v>4.484133795</v>
      </c>
      <c r="M37" s="3">
        <v>7.2125460000000002E-3</v>
      </c>
      <c r="N37" s="3">
        <v>6.3006154000000009E-2</v>
      </c>
      <c r="O37" s="4">
        <v>2.4174271800000001E-2</v>
      </c>
      <c r="P37" s="4">
        <v>6.0742143000000002E-3</v>
      </c>
      <c r="Q37" s="4">
        <v>3.8602323899999999E-2</v>
      </c>
      <c r="R37" s="4">
        <v>2.2911903000000001E-2</v>
      </c>
      <c r="S37" s="4">
        <v>1.32642279E-2</v>
      </c>
      <c r="T37" s="4">
        <v>2.3730254100000001E-2</v>
      </c>
      <c r="U37" s="6">
        <v>0.37886485000000003</v>
      </c>
      <c r="V37" s="6">
        <v>0.21544315</v>
      </c>
      <c r="W37" s="6">
        <v>0.27543685000000001</v>
      </c>
      <c r="X37" s="7">
        <v>2.3452919720000001</v>
      </c>
      <c r="Y37" s="7">
        <v>1.498839918</v>
      </c>
      <c r="Z37" s="7">
        <v>0.561207134</v>
      </c>
      <c r="AA37" s="7">
        <v>1.448219731</v>
      </c>
      <c r="AB37" s="7">
        <v>3.0547361190000002</v>
      </c>
      <c r="AC37" s="7">
        <v>0.63415658400000008</v>
      </c>
      <c r="AD37" s="7">
        <v>0.43754179900000001</v>
      </c>
      <c r="AE37" s="7">
        <v>0.43355411200000005</v>
      </c>
      <c r="AF37" s="7">
        <v>2.2099474260000003</v>
      </c>
      <c r="AG37" s="8">
        <v>0.10809005399999999</v>
      </c>
      <c r="AH37" s="8">
        <v>0.41361964599999995</v>
      </c>
      <c r="AI37" s="8">
        <v>8.8012941999999983E-2</v>
      </c>
      <c r="AJ37" s="8">
        <v>3.0737736299999998</v>
      </c>
      <c r="AK37" s="8">
        <v>8.3519720999999991E-2</v>
      </c>
      <c r="AL37" s="8">
        <v>0.71711780199999997</v>
      </c>
    </row>
    <row r="38" spans="1:38" x14ac:dyDescent="0.25">
      <c r="A38" s="1" t="s">
        <v>43</v>
      </c>
      <c r="B38" s="13" t="s">
        <v>41</v>
      </c>
      <c r="C38" s="16">
        <v>1</v>
      </c>
      <c r="D38" s="20">
        <v>4</v>
      </c>
      <c r="E38" s="21">
        <v>7</v>
      </c>
      <c r="F38" s="2">
        <f t="shared" si="6"/>
        <v>26.887759509100004</v>
      </c>
      <c r="G38" s="3">
        <f t="shared" si="7"/>
        <v>9.539618100000001E-2</v>
      </c>
      <c r="H38" s="4">
        <f t="shared" si="8"/>
        <v>0.1190185731</v>
      </c>
      <c r="I38" s="5">
        <f t="shared" si="9"/>
        <v>26.673344755000002</v>
      </c>
      <c r="J38" s="6">
        <f t="shared" si="10"/>
        <v>1.5701614500000001</v>
      </c>
      <c r="K38" s="7">
        <f t="shared" si="11"/>
        <v>18.30898191</v>
      </c>
      <c r="L38" s="8">
        <f t="shared" si="12"/>
        <v>6.794201395</v>
      </c>
      <c r="M38" s="3">
        <v>9.9312850000000015E-3</v>
      </c>
      <c r="N38" s="3">
        <v>8.5464896000000012E-2</v>
      </c>
      <c r="O38" s="4">
        <v>3.1077666899999998E-2</v>
      </c>
      <c r="P38" s="4">
        <v>4.3623278999999999E-3</v>
      </c>
      <c r="Q38" s="4">
        <v>3.1533421499999999E-2</v>
      </c>
      <c r="R38" s="4">
        <v>1.8839822400000001E-2</v>
      </c>
      <c r="S38" s="4">
        <v>9.3058875000000003E-3</v>
      </c>
      <c r="T38" s="4">
        <v>2.3899446899999999E-2</v>
      </c>
      <c r="U38" s="6">
        <v>0.51608050000000005</v>
      </c>
      <c r="V38" s="6">
        <v>0.2413476</v>
      </c>
      <c r="W38" s="6">
        <v>0.81273335000000002</v>
      </c>
      <c r="X38" s="7">
        <v>4.1760993310000005</v>
      </c>
      <c r="Y38" s="7">
        <v>2.7383350120000003</v>
      </c>
      <c r="Z38" s="7">
        <v>0.796222769</v>
      </c>
      <c r="AA38" s="7">
        <v>1.6763475430000001</v>
      </c>
      <c r="AB38" s="7">
        <v>3.9432385230000002</v>
      </c>
      <c r="AC38" s="7">
        <v>1.2060486430000001</v>
      </c>
      <c r="AD38" s="7">
        <v>0.75895650800000003</v>
      </c>
      <c r="AE38" s="7">
        <v>0.57019950200000002</v>
      </c>
      <c r="AF38" s="7">
        <v>2.443534079</v>
      </c>
      <c r="AG38" s="8">
        <v>0.13744309099999999</v>
      </c>
      <c r="AH38" s="8">
        <v>0.60683017099999992</v>
      </c>
      <c r="AI38" s="8">
        <v>0.10175782399999998</v>
      </c>
      <c r="AJ38" s="8">
        <v>4.5028902039999998</v>
      </c>
      <c r="AK38" s="8">
        <v>0.13067478299999999</v>
      </c>
      <c r="AL38" s="8">
        <v>1.3146053219999998</v>
      </c>
    </row>
    <row r="39" spans="1:38" x14ac:dyDescent="0.25">
      <c r="A39" s="1" t="s">
        <v>43</v>
      </c>
      <c r="B39" s="13" t="s">
        <v>41</v>
      </c>
      <c r="C39" s="16">
        <v>2</v>
      </c>
      <c r="D39" s="20">
        <v>7</v>
      </c>
      <c r="E39" s="21">
        <v>7</v>
      </c>
      <c r="F39" s="2">
        <f t="shared" si="6"/>
        <v>24.914009637300005</v>
      </c>
      <c r="G39" s="3">
        <f t="shared" si="7"/>
        <v>0.13089695700000001</v>
      </c>
      <c r="H39" s="4">
        <f t="shared" si="8"/>
        <v>0.18387123929999999</v>
      </c>
      <c r="I39" s="5">
        <f t="shared" si="9"/>
        <v>24.599241441000004</v>
      </c>
      <c r="J39" s="6">
        <f t="shared" si="10"/>
        <v>1.0922405000000002</v>
      </c>
      <c r="K39" s="7">
        <f t="shared" si="11"/>
        <v>17.320531866000003</v>
      </c>
      <c r="L39" s="8">
        <f t="shared" si="12"/>
        <v>6.1864690749999998</v>
      </c>
      <c r="M39" s="3">
        <v>3.2283374000000004E-2</v>
      </c>
      <c r="N39" s="3">
        <v>9.8613583000000005E-2</v>
      </c>
      <c r="O39" s="4">
        <v>4.1129045999999995E-2</v>
      </c>
      <c r="P39" s="4">
        <v>5.7037364999999998E-3</v>
      </c>
      <c r="Q39" s="4">
        <v>7.9950798899999995E-2</v>
      </c>
      <c r="R39" s="4">
        <v>2.4581150999999999E-2</v>
      </c>
      <c r="S39" s="4">
        <v>1.17293022E-2</v>
      </c>
      <c r="T39" s="4">
        <v>2.0777204699999999E-2</v>
      </c>
      <c r="U39" s="6">
        <v>0.60868145000000007</v>
      </c>
      <c r="V39" s="6">
        <v>0.31019560000000002</v>
      </c>
      <c r="W39" s="6">
        <v>0.17336345</v>
      </c>
      <c r="X39" s="7">
        <v>4.9663936900000003</v>
      </c>
      <c r="Y39" s="7">
        <v>2.2024408100000001</v>
      </c>
      <c r="Z39" s="7">
        <v>0.785280757</v>
      </c>
      <c r="AA39" s="7">
        <v>1.542255181</v>
      </c>
      <c r="AB39" s="7">
        <v>2.4402625050000002</v>
      </c>
      <c r="AC39" s="7">
        <v>0.61383860099999998</v>
      </c>
      <c r="AD39" s="7">
        <v>0.48825444000000001</v>
      </c>
      <c r="AE39" s="7">
        <v>1.0951476370000002</v>
      </c>
      <c r="AF39" s="7">
        <v>3.1866582450000003</v>
      </c>
      <c r="AG39" s="8">
        <v>0.15836236599999998</v>
      </c>
      <c r="AH39" s="8">
        <v>0.57090158999999996</v>
      </c>
      <c r="AI39" s="8">
        <v>0.13300176799999999</v>
      </c>
      <c r="AJ39" s="8">
        <v>4.9102328879999995</v>
      </c>
      <c r="AK39" s="8">
        <v>2.5120316999999996E-2</v>
      </c>
      <c r="AL39" s="8">
        <v>0.38885014599999995</v>
      </c>
    </row>
    <row r="40" spans="1:38" x14ac:dyDescent="0.25">
      <c r="A40" s="1" t="s">
        <v>43</v>
      </c>
      <c r="B40" s="13" t="s">
        <v>41</v>
      </c>
      <c r="C40" s="16">
        <v>3</v>
      </c>
      <c r="D40" s="20">
        <v>7</v>
      </c>
      <c r="E40" s="21">
        <v>7</v>
      </c>
      <c r="F40" s="2">
        <f t="shared" si="6"/>
        <v>23.196042261299997</v>
      </c>
      <c r="G40" s="3">
        <f t="shared" si="7"/>
        <v>0.12656805700000001</v>
      </c>
      <c r="H40" s="4">
        <f t="shared" si="8"/>
        <v>0.20066577929999999</v>
      </c>
      <c r="I40" s="5">
        <f t="shared" si="9"/>
        <v>22.868808424999997</v>
      </c>
      <c r="J40" s="6">
        <f t="shared" si="10"/>
        <v>1.25545225</v>
      </c>
      <c r="K40" s="7">
        <f t="shared" si="11"/>
        <v>17.338578237999997</v>
      </c>
      <c r="L40" s="8">
        <f t="shared" si="12"/>
        <v>4.2747779369999996</v>
      </c>
      <c r="M40" s="3">
        <v>6.0538024000000003E-2</v>
      </c>
      <c r="N40" s="3">
        <v>6.6030033000000002E-2</v>
      </c>
      <c r="O40" s="4">
        <v>7.0675245900000003E-2</v>
      </c>
      <c r="P40" s="4">
        <v>1.5675905699999999E-2</v>
      </c>
      <c r="Q40" s="4">
        <v>6.2926227000000001E-2</v>
      </c>
      <c r="R40" s="4">
        <v>1.9305726299999999E-2</v>
      </c>
      <c r="S40" s="4">
        <v>6.3743840999999999E-3</v>
      </c>
      <c r="T40" s="4">
        <v>2.5708290299999999E-2</v>
      </c>
      <c r="U40" s="6">
        <v>0.96319730000000003</v>
      </c>
      <c r="V40" s="6">
        <v>0.1605617</v>
      </c>
      <c r="W40" s="6">
        <v>0.13169325000000001</v>
      </c>
      <c r="X40" s="7">
        <v>6.0224527490000002</v>
      </c>
      <c r="Y40" s="7">
        <v>2.2768435720000002</v>
      </c>
      <c r="Z40" s="7">
        <v>0.69474882700000007</v>
      </c>
      <c r="AA40" s="7">
        <v>1.8427866400000001</v>
      </c>
      <c r="AB40" s="7">
        <v>2.0658286710000002</v>
      </c>
      <c r="AC40" s="7">
        <v>0.79807428200000008</v>
      </c>
      <c r="AD40" s="7">
        <v>0.36207176100000005</v>
      </c>
      <c r="AE40" s="7">
        <v>0.88278728700000009</v>
      </c>
      <c r="AF40" s="7">
        <v>2.3929844490000001</v>
      </c>
      <c r="AG40" s="8">
        <v>9.0848122999999989E-2</v>
      </c>
      <c r="AH40" s="8">
        <v>0.41091555799999996</v>
      </c>
      <c r="AI40" s="8">
        <v>8.8445649999999987E-2</v>
      </c>
      <c r="AJ40" s="8">
        <v>3.3433978939999998</v>
      </c>
      <c r="AK40" s="8">
        <v>2.7008527999999997E-2</v>
      </c>
      <c r="AL40" s="8">
        <v>0.31416218399999996</v>
      </c>
    </row>
    <row r="41" spans="1:38" x14ac:dyDescent="0.25">
      <c r="A41" s="1" t="s">
        <v>43</v>
      </c>
      <c r="B41" s="13" t="s">
        <v>41</v>
      </c>
      <c r="C41" s="16">
        <v>4</v>
      </c>
      <c r="D41" s="20">
        <v>5</v>
      </c>
      <c r="E41" s="21">
        <v>10</v>
      </c>
      <c r="F41" s="2">
        <f t="shared" si="6"/>
        <v>17.397647669599998</v>
      </c>
      <c r="G41" s="3">
        <f t="shared" si="7"/>
        <v>7.0376088000000003E-2</v>
      </c>
      <c r="H41" s="4">
        <f t="shared" si="8"/>
        <v>0.1798364106</v>
      </c>
      <c r="I41" s="5">
        <f t="shared" si="9"/>
        <v>17.147435170999998</v>
      </c>
      <c r="J41" s="6">
        <f t="shared" si="10"/>
        <v>0.9382100000000001</v>
      </c>
      <c r="K41" s="7">
        <f t="shared" si="11"/>
        <v>12.409356732999999</v>
      </c>
      <c r="L41" s="8">
        <f t="shared" si="12"/>
        <v>3.7998684379999998</v>
      </c>
      <c r="M41" s="3">
        <v>8.8858520000000014E-3</v>
      </c>
      <c r="N41" s="3">
        <v>6.1490236000000004E-2</v>
      </c>
      <c r="O41" s="4">
        <v>5.6475127799999997E-2</v>
      </c>
      <c r="P41" s="4">
        <v>1.5679874699999999E-2</v>
      </c>
      <c r="Q41" s="4">
        <v>5.6831600699999998E-2</v>
      </c>
      <c r="R41" s="4">
        <v>2.05053849E-2</v>
      </c>
      <c r="S41" s="4">
        <v>9.6196653E-3</v>
      </c>
      <c r="T41" s="4">
        <v>2.0724757199999999E-2</v>
      </c>
      <c r="U41" s="6">
        <v>0.59648810000000008</v>
      </c>
      <c r="V41" s="6">
        <v>0.2237924</v>
      </c>
      <c r="W41" s="6">
        <v>0.11792950000000001</v>
      </c>
      <c r="X41" s="7">
        <v>3.3516140230000002</v>
      </c>
      <c r="Y41" s="7">
        <v>1.5634206590000002</v>
      </c>
      <c r="Z41" s="7">
        <v>0.59407047600000007</v>
      </c>
      <c r="AA41" s="7">
        <v>1.1223526320000001</v>
      </c>
      <c r="AB41" s="7">
        <v>1.661245101</v>
      </c>
      <c r="AC41" s="7">
        <v>0.37048750800000002</v>
      </c>
      <c r="AD41" s="7">
        <v>0.38310666800000004</v>
      </c>
      <c r="AE41" s="7">
        <v>0.8492808220000001</v>
      </c>
      <c r="AF41" s="7">
        <v>2.513778844</v>
      </c>
      <c r="AG41" s="8">
        <v>7.7539655999999985E-2</v>
      </c>
      <c r="AH41" s="8">
        <v>0.36652962499999997</v>
      </c>
      <c r="AI41" s="8">
        <v>9.6836612999999988E-2</v>
      </c>
      <c r="AJ41" s="8">
        <v>2.9586773459999995</v>
      </c>
      <c r="AK41" s="8">
        <v>7.7075269999999987E-3</v>
      </c>
      <c r="AL41" s="8">
        <v>0.29257767099999998</v>
      </c>
    </row>
    <row r="42" spans="1:38" x14ac:dyDescent="0.25">
      <c r="A42" s="1" t="s">
        <v>43</v>
      </c>
      <c r="B42" s="13" t="s">
        <v>41</v>
      </c>
      <c r="C42" s="16">
        <v>5</v>
      </c>
      <c r="D42" s="20">
        <v>7</v>
      </c>
      <c r="E42" s="21">
        <v>6</v>
      </c>
      <c r="F42" s="2">
        <f t="shared" si="6"/>
        <v>35.549998630099999</v>
      </c>
      <c r="G42" s="3">
        <f t="shared" si="7"/>
        <v>0.118931308</v>
      </c>
      <c r="H42" s="4">
        <f t="shared" si="8"/>
        <v>0.21014114309999998</v>
      </c>
      <c r="I42" s="5">
        <f t="shared" si="9"/>
        <v>35.220926179000003</v>
      </c>
      <c r="J42" s="6">
        <f t="shared" si="10"/>
        <v>2.6057050500000001</v>
      </c>
      <c r="K42" s="7">
        <f t="shared" si="11"/>
        <v>24.131293646</v>
      </c>
      <c r="L42" s="8">
        <f t="shared" si="12"/>
        <v>8.4839274829999987</v>
      </c>
      <c r="M42" s="3">
        <v>2.7352005000000002E-2</v>
      </c>
      <c r="N42" s="3">
        <v>9.1579303000000001E-2</v>
      </c>
      <c r="O42" s="4">
        <v>6.8665967999999994E-2</v>
      </c>
      <c r="P42" s="4">
        <v>1.6588775699999999E-2</v>
      </c>
      <c r="Q42" s="4">
        <v>5.8997597399999997E-2</v>
      </c>
      <c r="R42" s="4">
        <v>2.5686574199999999E-2</v>
      </c>
      <c r="S42" s="4">
        <v>1.1801708099999999E-2</v>
      </c>
      <c r="T42" s="4">
        <v>2.8400519699999998E-2</v>
      </c>
      <c r="U42" s="6">
        <v>1.2913407000000001</v>
      </c>
      <c r="V42" s="6">
        <v>0.50280944999999999</v>
      </c>
      <c r="W42" s="6">
        <v>0.81155490000000008</v>
      </c>
      <c r="X42" s="7">
        <v>6.8234669060000002</v>
      </c>
      <c r="Y42" s="7">
        <v>3.4328016110000004</v>
      </c>
      <c r="Z42" s="7">
        <v>1.0530397060000001</v>
      </c>
      <c r="AA42" s="7">
        <v>2.105251381</v>
      </c>
      <c r="AB42" s="7">
        <v>4.3200753500000006</v>
      </c>
      <c r="AC42" s="7">
        <v>0.87839328900000002</v>
      </c>
      <c r="AD42" s="7">
        <v>0.86882754400000006</v>
      </c>
      <c r="AE42" s="7">
        <v>1.29358555</v>
      </c>
      <c r="AF42" s="7">
        <v>3.3558523090000003</v>
      </c>
      <c r="AG42" s="8">
        <v>0.19979651599999998</v>
      </c>
      <c r="AH42" s="8">
        <v>0.72614872799999997</v>
      </c>
      <c r="AI42" s="8">
        <v>0.15869262599999998</v>
      </c>
      <c r="AJ42" s="8">
        <v>6.4468541469999989</v>
      </c>
      <c r="AK42" s="8">
        <v>6.620836799999999E-2</v>
      </c>
      <c r="AL42" s="8">
        <v>0.88622709799999988</v>
      </c>
    </row>
    <row r="43" spans="1:38" x14ac:dyDescent="0.25">
      <c r="A43" s="1" t="s">
        <v>43</v>
      </c>
      <c r="B43" s="13" t="s">
        <v>41</v>
      </c>
      <c r="C43" s="16">
        <v>6</v>
      </c>
      <c r="D43" s="20">
        <v>9</v>
      </c>
      <c r="E43" s="21">
        <v>9</v>
      </c>
      <c r="F43" s="2">
        <f t="shared" si="6"/>
        <v>22.211526177200003</v>
      </c>
      <c r="G43" s="3">
        <f t="shared" si="7"/>
        <v>9.4588363000000009E-2</v>
      </c>
      <c r="H43" s="4">
        <f t="shared" si="8"/>
        <v>0.16650839519999999</v>
      </c>
      <c r="I43" s="5">
        <f t="shared" si="9"/>
        <v>21.950429419000002</v>
      </c>
      <c r="J43" s="6">
        <f t="shared" si="10"/>
        <v>1.2100692499999999</v>
      </c>
      <c r="K43" s="7">
        <f t="shared" si="11"/>
        <v>15.455021006000004</v>
      </c>
      <c r="L43" s="8">
        <f t="shared" si="12"/>
        <v>5.2853391629999988</v>
      </c>
      <c r="M43" s="3">
        <v>1.6517053E-2</v>
      </c>
      <c r="N43" s="3">
        <v>7.8071310000000005E-2</v>
      </c>
      <c r="O43" s="4">
        <v>4.3625263499999997E-2</v>
      </c>
      <c r="P43" s="4">
        <v>7.3567683000000002E-3</v>
      </c>
      <c r="Q43" s="4">
        <v>6.2877124800000003E-2</v>
      </c>
      <c r="R43" s="4">
        <v>2.0538837899999999E-2</v>
      </c>
      <c r="S43" s="4">
        <v>7.8016931999999994E-3</v>
      </c>
      <c r="T43" s="4">
        <v>2.4308707499999999E-2</v>
      </c>
      <c r="U43" s="6">
        <v>0.91114594999999998</v>
      </c>
      <c r="V43" s="6">
        <v>0.16609840000000001</v>
      </c>
      <c r="W43" s="6">
        <v>0.1328249</v>
      </c>
      <c r="X43" s="7">
        <v>3.8947107160000001</v>
      </c>
      <c r="Y43" s="7">
        <v>2.2766392</v>
      </c>
      <c r="Z43" s="7">
        <v>0.68018732200000009</v>
      </c>
      <c r="AA43" s="7">
        <v>1.6181607260000002</v>
      </c>
      <c r="AB43" s="7">
        <v>2.9212220000000002</v>
      </c>
      <c r="AC43" s="7">
        <v>0.45337576300000004</v>
      </c>
      <c r="AD43" s="7">
        <v>0.38784777400000003</v>
      </c>
      <c r="AE43" s="7">
        <v>0.60920860200000004</v>
      </c>
      <c r="AF43" s="7">
        <v>2.6136689030000002</v>
      </c>
      <c r="AG43" s="8">
        <v>0.13208917199999998</v>
      </c>
      <c r="AH43" s="8">
        <v>0.5535531669999999</v>
      </c>
      <c r="AI43" s="8">
        <v>0.11127942199999999</v>
      </c>
      <c r="AJ43" s="8">
        <v>3.8232946559999994</v>
      </c>
      <c r="AK43" s="8">
        <v>5.0605941999999994E-2</v>
      </c>
      <c r="AL43" s="8">
        <v>0.61451680399999997</v>
      </c>
    </row>
    <row r="44" spans="1:38" x14ac:dyDescent="0.25">
      <c r="A44" s="1" t="s">
        <v>43</v>
      </c>
      <c r="B44" s="13" t="s">
        <v>43</v>
      </c>
      <c r="C44" s="16">
        <v>1</v>
      </c>
      <c r="D44" s="20">
        <v>8</v>
      </c>
      <c r="E44" s="21">
        <v>4</v>
      </c>
      <c r="F44" s="2">
        <f t="shared" si="6"/>
        <v>30.072288733400004</v>
      </c>
      <c r="G44" s="3">
        <f t="shared" si="7"/>
        <v>0.120538768</v>
      </c>
      <c r="H44" s="4">
        <f t="shared" si="8"/>
        <v>0.19329211439999999</v>
      </c>
      <c r="I44" s="5">
        <f t="shared" si="9"/>
        <v>29.758457851000003</v>
      </c>
      <c r="J44" s="6">
        <f t="shared" si="10"/>
        <v>1.4410246500000001</v>
      </c>
      <c r="K44" s="7">
        <f t="shared" si="11"/>
        <v>19.306790894000002</v>
      </c>
      <c r="L44" s="8">
        <f t="shared" si="12"/>
        <v>9.0106423069999995</v>
      </c>
      <c r="M44" s="3">
        <v>9.2179290000000014E-3</v>
      </c>
      <c r="N44" s="3">
        <v>0.111320839</v>
      </c>
      <c r="O44" s="4">
        <v>4.82458599E-2</v>
      </c>
      <c r="P44" s="4">
        <v>8.5284170999999995E-3</v>
      </c>
      <c r="Q44" s="4">
        <v>4.6293225299999997E-2</v>
      </c>
      <c r="R44" s="4">
        <v>3.9784348800000001E-2</v>
      </c>
      <c r="S44" s="4">
        <v>2.2770493199999998E-2</v>
      </c>
      <c r="T44" s="4">
        <v>2.7669770099999998E-2</v>
      </c>
      <c r="U44" s="6">
        <v>0.68508115000000003</v>
      </c>
      <c r="V44" s="6">
        <v>0.29942640000000004</v>
      </c>
      <c r="W44" s="6">
        <v>0.45651710000000001</v>
      </c>
      <c r="X44" s="7">
        <v>3.9461305490000003</v>
      </c>
      <c r="Y44" s="7">
        <v>2.0952631050000003</v>
      </c>
      <c r="Z44" s="7">
        <v>0.77751786500000009</v>
      </c>
      <c r="AA44" s="7">
        <v>1.7443985530000001</v>
      </c>
      <c r="AB44" s="7">
        <v>3.8208440250000004</v>
      </c>
      <c r="AC44" s="7">
        <v>0.61118744200000008</v>
      </c>
      <c r="AD44" s="7">
        <v>0.84726386500000006</v>
      </c>
      <c r="AE44" s="7">
        <v>0.54155335999999998</v>
      </c>
      <c r="AF44" s="7">
        <v>4.9226321300000002</v>
      </c>
      <c r="AG44" s="8">
        <v>0.19196227699999999</v>
      </c>
      <c r="AH44" s="8">
        <v>0.81331815899999993</v>
      </c>
      <c r="AI44" s="8">
        <v>0.12323752999999998</v>
      </c>
      <c r="AJ44" s="8">
        <v>6.884487738999999</v>
      </c>
      <c r="AK44" s="8">
        <v>7.3949594999999993E-2</v>
      </c>
      <c r="AL44" s="8">
        <v>0.92368700699999984</v>
      </c>
    </row>
    <row r="45" spans="1:38" x14ac:dyDescent="0.25">
      <c r="A45" s="1" t="s">
        <v>43</v>
      </c>
      <c r="B45" s="13" t="s">
        <v>43</v>
      </c>
      <c r="C45" s="16">
        <v>2</v>
      </c>
      <c r="D45" s="20">
        <v>8</v>
      </c>
      <c r="E45" s="21">
        <v>8</v>
      </c>
      <c r="F45" s="2">
        <f t="shared" si="6"/>
        <v>24.629545030100001</v>
      </c>
      <c r="G45" s="3">
        <f t="shared" si="7"/>
        <v>8.3812541000000004E-2</v>
      </c>
      <c r="H45" s="4">
        <f t="shared" si="8"/>
        <v>0.1207303461</v>
      </c>
      <c r="I45" s="5">
        <f t="shared" si="9"/>
        <v>24.425002143</v>
      </c>
      <c r="J45" s="6">
        <f t="shared" si="10"/>
        <v>1.487616</v>
      </c>
      <c r="K45" s="7">
        <f t="shared" si="11"/>
        <v>17.752900296</v>
      </c>
      <c r="L45" s="8">
        <f t="shared" si="12"/>
        <v>5.1844858469999995</v>
      </c>
      <c r="M45" s="3">
        <v>1.2630533000000001E-2</v>
      </c>
      <c r="N45" s="3">
        <v>7.1182008000000005E-2</v>
      </c>
      <c r="O45" s="4">
        <v>2.99150901E-2</v>
      </c>
      <c r="P45" s="4">
        <v>4.7841758999999998E-3</v>
      </c>
      <c r="Q45" s="4">
        <v>2.62856097E-2</v>
      </c>
      <c r="R45" s="4">
        <v>2.4619536899999999E-2</v>
      </c>
      <c r="S45" s="4">
        <v>1.34102871E-2</v>
      </c>
      <c r="T45" s="4">
        <v>2.17156464E-2</v>
      </c>
      <c r="U45" s="6">
        <v>0.62338835000000004</v>
      </c>
      <c r="V45" s="6">
        <v>0.21478340000000001</v>
      </c>
      <c r="W45" s="6">
        <v>0.64944425000000006</v>
      </c>
      <c r="X45" s="7">
        <v>4.3704100650000006</v>
      </c>
      <c r="Y45" s="7">
        <v>2.099998534</v>
      </c>
      <c r="Z45" s="7">
        <v>0.73260549600000002</v>
      </c>
      <c r="AA45" s="7">
        <v>1.5161596340000001</v>
      </c>
      <c r="AB45" s="7">
        <v>4.3348031100000002</v>
      </c>
      <c r="AC45" s="7">
        <v>0.58356559299999999</v>
      </c>
      <c r="AD45" s="7">
        <v>0.71839596500000003</v>
      </c>
      <c r="AE45" s="7">
        <v>0.52239105200000002</v>
      </c>
      <c r="AF45" s="7">
        <v>2.8745708470000002</v>
      </c>
      <c r="AG45" s="8">
        <v>0.10320389099999999</v>
      </c>
      <c r="AH45" s="8">
        <v>0.48453051199999997</v>
      </c>
      <c r="AI45" s="8">
        <v>8.7043055999999994E-2</v>
      </c>
      <c r="AJ45" s="8">
        <v>3.5748124239999997</v>
      </c>
      <c r="AK45" s="8">
        <v>7.6992704999999995E-2</v>
      </c>
      <c r="AL45" s="8">
        <v>0.85790325899999986</v>
      </c>
    </row>
    <row r="46" spans="1:38" x14ac:dyDescent="0.25">
      <c r="A46" s="1" t="s">
        <v>43</v>
      </c>
      <c r="B46" s="13" t="s">
        <v>43</v>
      </c>
      <c r="C46" s="16">
        <v>3</v>
      </c>
      <c r="D46" s="20">
        <v>7</v>
      </c>
      <c r="E46" s="21">
        <v>6</v>
      </c>
      <c r="F46" s="2">
        <f t="shared" si="6"/>
        <v>30.3731705342</v>
      </c>
      <c r="G46" s="3">
        <f t="shared" si="7"/>
        <v>0.13138481600000002</v>
      </c>
      <c r="H46" s="4">
        <f t="shared" si="8"/>
        <v>0.21090959819999999</v>
      </c>
      <c r="I46" s="5">
        <f t="shared" si="9"/>
        <v>30.030876119999999</v>
      </c>
      <c r="J46" s="6">
        <f t="shared" si="10"/>
        <v>1.46109405</v>
      </c>
      <c r="K46" s="7">
        <f t="shared" si="11"/>
        <v>20.057602529</v>
      </c>
      <c r="L46" s="8">
        <f t="shared" si="12"/>
        <v>8.5121795409999983</v>
      </c>
      <c r="M46" s="3">
        <v>2.1304028000000003E-2</v>
      </c>
      <c r="N46" s="3">
        <v>0.11008078800000001</v>
      </c>
      <c r="O46" s="4">
        <v>4.9682581199999999E-2</v>
      </c>
      <c r="P46" s="4">
        <v>8.838963E-3</v>
      </c>
      <c r="Q46" s="4">
        <v>4.7810233799999997E-2</v>
      </c>
      <c r="R46" s="4">
        <v>4.63758939E-2</v>
      </c>
      <c r="S46" s="4">
        <v>2.78630037E-2</v>
      </c>
      <c r="T46" s="4">
        <v>3.0338922599999998E-2</v>
      </c>
      <c r="U46" s="6">
        <v>0.67166124999999999</v>
      </c>
      <c r="V46" s="6">
        <v>0.38846405000000001</v>
      </c>
      <c r="W46" s="6">
        <v>0.40096875000000004</v>
      </c>
      <c r="X46" s="7">
        <v>3.8827395450000002</v>
      </c>
      <c r="Y46" s="7">
        <v>2.4044576660000003</v>
      </c>
      <c r="Z46" s="7">
        <v>0.89194428800000003</v>
      </c>
      <c r="AA46" s="7">
        <v>1.4962747250000001</v>
      </c>
      <c r="AB46" s="7">
        <v>3.6819935260000003</v>
      </c>
      <c r="AC46" s="7">
        <v>0.73259819700000006</v>
      </c>
      <c r="AD46" s="7">
        <v>0.91613074100000003</v>
      </c>
      <c r="AE46" s="7">
        <v>0.48698117000000002</v>
      </c>
      <c r="AF46" s="7">
        <v>5.5644826710000004</v>
      </c>
      <c r="AG46" s="8">
        <v>0.25157555499999995</v>
      </c>
      <c r="AH46" s="8">
        <v>0.8577580119999999</v>
      </c>
      <c r="AI46" s="8">
        <v>0.14577575299999998</v>
      </c>
      <c r="AJ46" s="8">
        <v>6.5120033239999993</v>
      </c>
      <c r="AK46" s="8">
        <v>4.2958063999999997E-2</v>
      </c>
      <c r="AL46" s="8">
        <v>0.70210883299999993</v>
      </c>
    </row>
    <row r="47" spans="1:38" x14ac:dyDescent="0.25">
      <c r="A47" s="1" t="s">
        <v>43</v>
      </c>
      <c r="B47" s="13" t="s">
        <v>43</v>
      </c>
      <c r="C47" s="16">
        <v>4</v>
      </c>
      <c r="D47" s="20">
        <v>8</v>
      </c>
      <c r="E47" s="21">
        <v>7</v>
      </c>
      <c r="F47" s="2">
        <f t="shared" si="6"/>
        <v>10.392554232899998</v>
      </c>
      <c r="G47" s="3">
        <f t="shared" si="7"/>
        <v>4.2611414E-2</v>
      </c>
      <c r="H47" s="4">
        <f t="shared" si="8"/>
        <v>5.0892615899999993E-2</v>
      </c>
      <c r="I47" s="5">
        <f t="shared" si="9"/>
        <v>10.299050202999998</v>
      </c>
      <c r="J47" s="6">
        <f t="shared" si="10"/>
        <v>0.33702110000000002</v>
      </c>
      <c r="K47" s="7">
        <f t="shared" si="11"/>
        <v>8.6149123799999998</v>
      </c>
      <c r="L47" s="8">
        <f t="shared" si="12"/>
        <v>1.3471167229999998</v>
      </c>
      <c r="M47" s="3">
        <v>2.3179909000000002E-2</v>
      </c>
      <c r="N47" s="3">
        <v>1.9431505000000002E-2</v>
      </c>
      <c r="O47" s="4">
        <v>1.91267811E-2</v>
      </c>
      <c r="P47" s="4">
        <v>3.1431077999999999E-3</v>
      </c>
      <c r="Q47" s="4">
        <v>1.1655932399999999E-2</v>
      </c>
      <c r="R47" s="4">
        <v>4.6690181999999997E-3</v>
      </c>
      <c r="S47" s="4">
        <v>5.143824E-4</v>
      </c>
      <c r="T47" s="4">
        <v>1.1783393999999999E-2</v>
      </c>
      <c r="U47" s="6">
        <v>0.17690335000000001</v>
      </c>
      <c r="V47" s="6">
        <v>9.9050250000000006E-2</v>
      </c>
      <c r="W47" s="6">
        <v>6.1067500000000004E-2</v>
      </c>
      <c r="X47" s="7">
        <v>2.6147199590000003</v>
      </c>
      <c r="Y47" s="7">
        <v>0.9419343280000001</v>
      </c>
      <c r="Z47" s="7">
        <v>0.24517827600000003</v>
      </c>
      <c r="AA47" s="7">
        <v>1.200717129</v>
      </c>
      <c r="AB47" s="7">
        <v>2.0493694260000002</v>
      </c>
      <c r="AC47" s="7">
        <v>4.8986833E-2</v>
      </c>
      <c r="AD47" s="7">
        <v>0.18656973900000001</v>
      </c>
      <c r="AE47" s="7">
        <v>0.71555422099999999</v>
      </c>
      <c r="AF47" s="7">
        <v>0.61188246899999998</v>
      </c>
      <c r="AG47" s="8">
        <v>1.4112885999999998E-2</v>
      </c>
      <c r="AH47" s="8">
        <v>0.14459760099999999</v>
      </c>
      <c r="AI47" s="8">
        <v>4.0110076999999994E-2</v>
      </c>
      <c r="AJ47" s="8">
        <v>0.88760138399999988</v>
      </c>
      <c r="AK47" s="8">
        <v>1.5283960999999999E-2</v>
      </c>
      <c r="AL47" s="8">
        <v>0.24541081399999998</v>
      </c>
    </row>
    <row r="48" spans="1:38" x14ac:dyDescent="0.25">
      <c r="A48" s="1" t="s">
        <v>43</v>
      </c>
      <c r="B48" s="13" t="s">
        <v>43</v>
      </c>
      <c r="C48" s="16">
        <v>5</v>
      </c>
      <c r="D48" s="20">
        <v>7</v>
      </c>
      <c r="E48" s="21">
        <v>6</v>
      </c>
      <c r="F48" s="2">
        <f t="shared" si="6"/>
        <v>22.756870620200001</v>
      </c>
      <c r="G48" s="3">
        <f t="shared" si="7"/>
        <v>8.7757242000000013E-2</v>
      </c>
      <c r="H48" s="4">
        <f t="shared" si="8"/>
        <v>7.313993819999999E-2</v>
      </c>
      <c r="I48" s="5">
        <f t="shared" si="9"/>
        <v>22.595973440000002</v>
      </c>
      <c r="J48" s="6">
        <f t="shared" si="10"/>
        <v>2.0239076000000003</v>
      </c>
      <c r="K48" s="7">
        <f t="shared" si="11"/>
        <v>15.476848260000002</v>
      </c>
      <c r="L48" s="8">
        <f t="shared" si="12"/>
        <v>5.0952175799999999</v>
      </c>
      <c r="M48" s="3">
        <v>1.4042061000000002E-2</v>
      </c>
      <c r="N48" s="3">
        <v>7.3715181000000005E-2</v>
      </c>
      <c r="O48" s="4">
        <v>3.1155005699999998E-2</v>
      </c>
      <c r="P48" s="4">
        <v>7.0475831999999997E-3</v>
      </c>
      <c r="Q48" s="4">
        <v>8.7820361999999992E-3</v>
      </c>
      <c r="R48" s="4">
        <v>9.2502080999999989E-3</v>
      </c>
      <c r="S48" s="4">
        <v>3.2300855999999999E-3</v>
      </c>
      <c r="T48" s="4">
        <v>1.36750194E-2</v>
      </c>
      <c r="U48" s="6">
        <v>0.51419420000000005</v>
      </c>
      <c r="V48" s="6">
        <v>0.25568400000000002</v>
      </c>
      <c r="W48" s="6">
        <v>1.2540294000000001</v>
      </c>
      <c r="X48" s="7">
        <v>5.8413815900000001</v>
      </c>
      <c r="Y48" s="7">
        <v>2.3604568610000003</v>
      </c>
      <c r="Z48" s="7">
        <v>0.57121406299999999</v>
      </c>
      <c r="AA48" s="7">
        <v>1.4522220160000001</v>
      </c>
      <c r="AB48" s="7">
        <v>2.334206413</v>
      </c>
      <c r="AC48" s="7">
        <v>0.45758809700000003</v>
      </c>
      <c r="AD48" s="7">
        <v>0.45058186800000005</v>
      </c>
      <c r="AE48" s="7">
        <v>1.0938257070000001</v>
      </c>
      <c r="AF48" s="7">
        <v>0.91537164500000001</v>
      </c>
      <c r="AG48" s="8">
        <v>7.3857930999999988E-2</v>
      </c>
      <c r="AH48" s="8">
        <v>0.34487872299999994</v>
      </c>
      <c r="AI48" s="8">
        <v>0.13669292899999999</v>
      </c>
      <c r="AJ48" s="8">
        <v>3.7471535499999997</v>
      </c>
      <c r="AK48" s="8">
        <v>3.6400717999999999E-2</v>
      </c>
      <c r="AL48" s="8">
        <v>0.75623372899999997</v>
      </c>
    </row>
    <row r="49" spans="1:38" x14ac:dyDescent="0.25">
      <c r="A49" s="1" t="s">
        <v>43</v>
      </c>
      <c r="B49" s="13" t="s">
        <v>43</v>
      </c>
      <c r="C49" s="16">
        <v>6</v>
      </c>
      <c r="D49" s="20">
        <v>9</v>
      </c>
      <c r="E49" s="21">
        <v>6</v>
      </c>
      <c r="F49" s="2">
        <f t="shared" si="6"/>
        <v>25.421880428199998</v>
      </c>
      <c r="G49" s="3">
        <f t="shared" si="7"/>
        <v>0.111041468</v>
      </c>
      <c r="H49" s="4">
        <f t="shared" si="8"/>
        <v>0.18163879019999998</v>
      </c>
      <c r="I49" s="5">
        <f t="shared" si="9"/>
        <v>25.129200169999997</v>
      </c>
      <c r="J49" s="6">
        <f t="shared" si="10"/>
        <v>1.1130710500000001</v>
      </c>
      <c r="K49" s="7">
        <f t="shared" si="11"/>
        <v>17.257262512</v>
      </c>
      <c r="L49" s="8">
        <f t="shared" si="12"/>
        <v>6.7588666079999991</v>
      </c>
      <c r="M49" s="3">
        <v>1.3510037000000001E-2</v>
      </c>
      <c r="N49" s="3">
        <v>9.7531431000000002E-2</v>
      </c>
      <c r="O49" s="4">
        <v>4.4925451200000001E-2</v>
      </c>
      <c r="P49" s="4">
        <v>9.7405497000000001E-3</v>
      </c>
      <c r="Q49" s="4">
        <v>4.3797518100000002E-2</v>
      </c>
      <c r="R49" s="4">
        <v>3.4663034699999998E-2</v>
      </c>
      <c r="S49" s="4">
        <v>2.1435434999999999E-2</v>
      </c>
      <c r="T49" s="4">
        <v>2.7076801500000001E-2</v>
      </c>
      <c r="U49" s="6">
        <v>0.53670695000000002</v>
      </c>
      <c r="V49" s="6">
        <v>0.19903650000000001</v>
      </c>
      <c r="W49" s="6">
        <v>0.37732760000000004</v>
      </c>
      <c r="X49" s="7">
        <v>3.3267455190000002</v>
      </c>
      <c r="Y49" s="7">
        <v>1.9457666090000001</v>
      </c>
      <c r="Z49" s="7">
        <v>0.92674592</v>
      </c>
      <c r="AA49" s="7">
        <v>1.3131647120000001</v>
      </c>
      <c r="AB49" s="7">
        <v>3.7032019870000004</v>
      </c>
      <c r="AC49" s="7">
        <v>0.88996463700000006</v>
      </c>
      <c r="AD49" s="7">
        <v>0.74417116700000008</v>
      </c>
      <c r="AE49" s="7">
        <v>0.39609807700000005</v>
      </c>
      <c r="AF49" s="7">
        <v>4.0114038839999999</v>
      </c>
      <c r="AG49" s="8">
        <v>0.22408140999999998</v>
      </c>
      <c r="AH49" s="8">
        <v>0.67792604999999995</v>
      </c>
      <c r="AI49" s="8">
        <v>0.17192156099999997</v>
      </c>
      <c r="AJ49" s="8">
        <v>4.7476435309999996</v>
      </c>
      <c r="AK49" s="8">
        <v>0.12518100899999998</v>
      </c>
      <c r="AL49" s="8">
        <v>0.81211304699999987</v>
      </c>
    </row>
    <row r="50" spans="1:38" x14ac:dyDescent="0.25">
      <c r="A50" s="1" t="s">
        <v>43</v>
      </c>
      <c r="B50" s="13" t="s">
        <v>44</v>
      </c>
      <c r="C50" s="16">
        <v>1</v>
      </c>
      <c r="D50" s="20">
        <v>8</v>
      </c>
      <c r="E50" s="21">
        <v>10</v>
      </c>
      <c r="F50" s="2">
        <f t="shared" si="6"/>
        <v>29.3675080342</v>
      </c>
      <c r="G50" s="3">
        <f t="shared" si="7"/>
        <v>9.533113800000001E-2</v>
      </c>
      <c r="H50" s="4">
        <f t="shared" si="8"/>
        <v>0.17245849320000001</v>
      </c>
      <c r="I50" s="5">
        <f t="shared" si="9"/>
        <v>29.099718403000001</v>
      </c>
      <c r="J50" s="6">
        <f t="shared" si="10"/>
        <v>1.9040359000000002</v>
      </c>
      <c r="K50" s="7">
        <f t="shared" si="11"/>
        <v>19.757860984000001</v>
      </c>
      <c r="L50" s="8">
        <f t="shared" si="12"/>
        <v>7.437821518999999</v>
      </c>
      <c r="M50" s="3">
        <v>1.5453370000000001E-2</v>
      </c>
      <c r="N50" s="3">
        <v>7.9877768000000002E-2</v>
      </c>
      <c r="O50" s="4">
        <v>4.66440282E-2</v>
      </c>
      <c r="P50" s="4">
        <v>8.1829439999999993E-3</v>
      </c>
      <c r="Q50" s="4">
        <v>4.66028073E-2</v>
      </c>
      <c r="R50" s="4">
        <v>3.12728283E-2</v>
      </c>
      <c r="S50" s="4">
        <v>1.6121907899999999E-2</v>
      </c>
      <c r="T50" s="4">
        <v>2.36339775E-2</v>
      </c>
      <c r="U50" s="6">
        <v>0.89868350000000008</v>
      </c>
      <c r="V50" s="6">
        <v>0.26336180000000003</v>
      </c>
      <c r="W50" s="6">
        <v>0.74199060000000006</v>
      </c>
      <c r="X50" s="7">
        <v>4.0838132080000005</v>
      </c>
      <c r="Y50" s="7">
        <v>2.5458044230000003</v>
      </c>
      <c r="Z50" s="7">
        <v>0.9633698690000001</v>
      </c>
      <c r="AA50" s="7">
        <v>1.5922395440000001</v>
      </c>
      <c r="AB50" s="7">
        <v>4.0504332590000001</v>
      </c>
      <c r="AC50" s="7">
        <v>0.764425892</v>
      </c>
      <c r="AD50" s="7">
        <v>1.014527749</v>
      </c>
      <c r="AE50" s="7">
        <v>0.66538251700000006</v>
      </c>
      <c r="AF50" s="7">
        <v>4.0778645230000006</v>
      </c>
      <c r="AG50" s="8">
        <v>0.19516950599999996</v>
      </c>
      <c r="AH50" s="8">
        <v>0.74013692399999986</v>
      </c>
      <c r="AI50" s="8">
        <v>0.18395279799999997</v>
      </c>
      <c r="AJ50" s="8">
        <v>5.3170458079999996</v>
      </c>
      <c r="AK50" s="8">
        <v>8.0979414999999985E-2</v>
      </c>
      <c r="AL50" s="8">
        <v>0.9205370679999999</v>
      </c>
    </row>
    <row r="51" spans="1:38" x14ac:dyDescent="0.25">
      <c r="A51" s="1" t="s">
        <v>43</v>
      </c>
      <c r="B51" s="13" t="s">
        <v>44</v>
      </c>
      <c r="C51" s="16">
        <v>2</v>
      </c>
      <c r="D51" s="20">
        <v>8</v>
      </c>
      <c r="E51" s="21">
        <v>7</v>
      </c>
      <c r="F51" s="2">
        <f t="shared" si="6"/>
        <v>25.288530189199999</v>
      </c>
      <c r="G51" s="3">
        <f t="shared" si="7"/>
        <v>0.10745797100000001</v>
      </c>
      <c r="H51" s="4">
        <f t="shared" si="8"/>
        <v>0.1742059872</v>
      </c>
      <c r="I51" s="5">
        <f t="shared" si="9"/>
        <v>25.006866231</v>
      </c>
      <c r="J51" s="6">
        <f t="shared" si="10"/>
        <v>1.1807945500000001</v>
      </c>
      <c r="K51" s="7">
        <f t="shared" si="11"/>
        <v>17.599062517</v>
      </c>
      <c r="L51" s="8">
        <f t="shared" si="12"/>
        <v>6.2270091639999992</v>
      </c>
      <c r="M51" s="3">
        <v>1.5114869000000001E-2</v>
      </c>
      <c r="N51" s="3">
        <v>9.234310200000001E-2</v>
      </c>
      <c r="O51" s="4">
        <v>4.2131445300000001E-2</v>
      </c>
      <c r="P51" s="4">
        <v>6.7377743999999995E-3</v>
      </c>
      <c r="Q51" s="4">
        <v>4.6939718700000001E-2</v>
      </c>
      <c r="R51" s="4">
        <v>3.3794334000000002E-2</v>
      </c>
      <c r="S51" s="4">
        <v>1.87120206E-2</v>
      </c>
      <c r="T51" s="4">
        <v>2.5890694199999998E-2</v>
      </c>
      <c r="U51" s="6">
        <v>0.49995140000000005</v>
      </c>
      <c r="V51" s="6">
        <v>0.35849125000000004</v>
      </c>
      <c r="W51" s="6">
        <v>0.32235190000000002</v>
      </c>
      <c r="X51" s="7">
        <v>3.5157936740000002</v>
      </c>
      <c r="Y51" s="7">
        <v>2.2599634180000003</v>
      </c>
      <c r="Z51" s="7">
        <v>0.83769082100000003</v>
      </c>
      <c r="AA51" s="7">
        <v>1.410543104</v>
      </c>
      <c r="AB51" s="7">
        <v>3.6023306180000003</v>
      </c>
      <c r="AC51" s="7">
        <v>0.97240927500000007</v>
      </c>
      <c r="AD51" s="7">
        <v>0.66711562400000002</v>
      </c>
      <c r="AE51" s="7">
        <v>0.61359205700000008</v>
      </c>
      <c r="AF51" s="7">
        <v>3.7196239260000001</v>
      </c>
      <c r="AG51" s="8">
        <v>0.19774283799999998</v>
      </c>
      <c r="AH51" s="8">
        <v>0.65934386999999994</v>
      </c>
      <c r="AI51" s="8">
        <v>0.19036489699999998</v>
      </c>
      <c r="AJ51" s="8">
        <v>4.3926423389999991</v>
      </c>
      <c r="AK51" s="8">
        <v>6.8969071999999992E-2</v>
      </c>
      <c r="AL51" s="8">
        <v>0.7179461479999999</v>
      </c>
    </row>
    <row r="52" spans="1:38" x14ac:dyDescent="0.25">
      <c r="A52" s="1" t="s">
        <v>43</v>
      </c>
      <c r="B52" s="13" t="s">
        <v>44</v>
      </c>
      <c r="C52" s="16">
        <v>3</v>
      </c>
      <c r="D52" s="20">
        <v>8</v>
      </c>
      <c r="E52" s="21">
        <v>6</v>
      </c>
      <c r="F52" s="2">
        <f t="shared" si="6"/>
        <v>27.550512322699998</v>
      </c>
      <c r="G52" s="3">
        <f t="shared" si="7"/>
        <v>0.10385739200000001</v>
      </c>
      <c r="H52" s="4">
        <f t="shared" si="8"/>
        <v>0.13261398569999999</v>
      </c>
      <c r="I52" s="5">
        <f t="shared" si="9"/>
        <v>27.314040944999999</v>
      </c>
      <c r="J52" s="6">
        <f t="shared" si="10"/>
        <v>1.9489873000000002</v>
      </c>
      <c r="K52" s="7">
        <f t="shared" si="11"/>
        <v>19.358148280000002</v>
      </c>
      <c r="L52" s="8">
        <f t="shared" si="12"/>
        <v>6.0069053649999988</v>
      </c>
      <c r="M52" s="3">
        <v>2.2757093000000003E-2</v>
      </c>
      <c r="N52" s="3">
        <v>8.1100299000000001E-2</v>
      </c>
      <c r="O52" s="4">
        <v>3.4889097600000002E-2</v>
      </c>
      <c r="P52" s="4">
        <v>5.8099355999999998E-3</v>
      </c>
      <c r="Q52" s="4">
        <v>4.2270813899999995E-2</v>
      </c>
      <c r="R52" s="4">
        <v>2.0586579299999998E-2</v>
      </c>
      <c r="S52" s="4">
        <v>8.9829809999999993E-3</v>
      </c>
      <c r="T52" s="4">
        <v>2.00745783E-2</v>
      </c>
      <c r="U52" s="6">
        <v>0.91430430000000007</v>
      </c>
      <c r="V52" s="6">
        <v>0.2076828</v>
      </c>
      <c r="W52" s="6">
        <v>0.82700020000000007</v>
      </c>
      <c r="X52" s="7">
        <v>5.55432814</v>
      </c>
      <c r="Y52" s="7">
        <v>2.6887756130000002</v>
      </c>
      <c r="Z52" s="7">
        <v>0.85295465200000009</v>
      </c>
      <c r="AA52" s="7">
        <v>1.6658037320000001</v>
      </c>
      <c r="AB52" s="7">
        <v>3.9039196210000005</v>
      </c>
      <c r="AC52" s="7">
        <v>0.78473982000000009</v>
      </c>
      <c r="AD52" s="7">
        <v>0.73201265500000001</v>
      </c>
      <c r="AE52" s="7">
        <v>0.60061281300000002</v>
      </c>
      <c r="AF52" s="7">
        <v>2.5750012340000001</v>
      </c>
      <c r="AG52" s="8">
        <v>0.14721002499999999</v>
      </c>
      <c r="AH52" s="8">
        <v>0.55645979199999995</v>
      </c>
      <c r="AI52" s="8">
        <v>0.15851233099999998</v>
      </c>
      <c r="AJ52" s="8">
        <v>3.9908109529999996</v>
      </c>
      <c r="AK52" s="8">
        <v>0.11607459499999999</v>
      </c>
      <c r="AL52" s="8">
        <v>1.037837669</v>
      </c>
    </row>
    <row r="53" spans="1:38" x14ac:dyDescent="0.25">
      <c r="A53" s="1" t="s">
        <v>43</v>
      </c>
      <c r="B53" s="13" t="s">
        <v>44</v>
      </c>
      <c r="C53" s="16">
        <v>4</v>
      </c>
      <c r="D53" s="20">
        <v>8</v>
      </c>
      <c r="E53" s="21">
        <v>7</v>
      </c>
      <c r="F53" s="2">
        <f t="shared" si="6"/>
        <v>33.686256869199994</v>
      </c>
      <c r="G53" s="3">
        <f t="shared" si="7"/>
        <v>0.12848430700000002</v>
      </c>
      <c r="H53" s="4">
        <f t="shared" si="8"/>
        <v>0.24700481820000003</v>
      </c>
      <c r="I53" s="5">
        <f t="shared" si="9"/>
        <v>33.310767743999996</v>
      </c>
      <c r="J53" s="6">
        <f t="shared" si="10"/>
        <v>2.0188798500000003</v>
      </c>
      <c r="K53" s="7">
        <f t="shared" si="11"/>
        <v>22.116269258999999</v>
      </c>
      <c r="L53" s="8">
        <f t="shared" si="12"/>
        <v>9.1756186349999975</v>
      </c>
      <c r="M53" s="3">
        <v>2.5178211000000002E-2</v>
      </c>
      <c r="N53" s="3">
        <v>0.10330609600000001</v>
      </c>
      <c r="O53" s="4">
        <v>6.2414055900000001E-2</v>
      </c>
      <c r="P53" s="4">
        <v>1.1744611199999999E-2</v>
      </c>
      <c r="Q53" s="4">
        <v>9.1077493499999995E-2</v>
      </c>
      <c r="R53" s="4">
        <v>3.2723894699999999E-2</v>
      </c>
      <c r="S53" s="4">
        <v>1.71511263E-2</v>
      </c>
      <c r="T53" s="4">
        <v>3.1893636599999997E-2</v>
      </c>
      <c r="U53" s="6">
        <v>1.1409983000000001</v>
      </c>
      <c r="V53" s="6">
        <v>0.35627150000000002</v>
      </c>
      <c r="W53" s="6">
        <v>0.52161005000000005</v>
      </c>
      <c r="X53" s="7">
        <v>5.2881887580000004</v>
      </c>
      <c r="Y53" s="7">
        <v>3.144911209</v>
      </c>
      <c r="Z53" s="7">
        <v>1.060890997</v>
      </c>
      <c r="AA53" s="7">
        <v>1.8644995430000002</v>
      </c>
      <c r="AB53" s="7">
        <v>3.8065688030000002</v>
      </c>
      <c r="AC53" s="7">
        <v>0.70860638400000009</v>
      </c>
      <c r="AD53" s="7">
        <v>0.85044947300000007</v>
      </c>
      <c r="AE53" s="7">
        <v>1.1506484220000002</v>
      </c>
      <c r="AF53" s="7">
        <v>4.2415056700000004</v>
      </c>
      <c r="AG53" s="8">
        <v>0.23451492999999998</v>
      </c>
      <c r="AH53" s="8">
        <v>0.83914954599999991</v>
      </c>
      <c r="AI53" s="8">
        <v>0.26437346699999997</v>
      </c>
      <c r="AJ53" s="8">
        <v>6.6875890859999991</v>
      </c>
      <c r="AK53" s="8">
        <v>9.2233866999999983E-2</v>
      </c>
      <c r="AL53" s="8">
        <v>1.0577577389999999</v>
      </c>
    </row>
    <row r="54" spans="1:38" x14ac:dyDescent="0.25">
      <c r="A54" s="1" t="s">
        <v>43</v>
      </c>
      <c r="B54" s="13" t="s">
        <v>44</v>
      </c>
      <c r="C54" s="16">
        <v>5</v>
      </c>
      <c r="D54" s="20">
        <v>10</v>
      </c>
      <c r="E54" s="21">
        <v>7</v>
      </c>
      <c r="F54" s="2">
        <f t="shared" si="6"/>
        <v>23.456507814999998</v>
      </c>
      <c r="G54" s="3">
        <f t="shared" si="7"/>
        <v>0.104203266</v>
      </c>
      <c r="H54" s="4">
        <f t="shared" si="8"/>
        <v>7.8061724999999998E-2</v>
      </c>
      <c r="I54" s="5">
        <f t="shared" si="9"/>
        <v>23.274242823999998</v>
      </c>
      <c r="J54" s="6">
        <f t="shared" si="10"/>
        <v>1.3280696000000001</v>
      </c>
      <c r="K54" s="7">
        <f t="shared" si="11"/>
        <v>17.631002129999999</v>
      </c>
      <c r="L54" s="8">
        <f t="shared" si="12"/>
        <v>4.3151710939999992</v>
      </c>
      <c r="M54" s="3">
        <v>2.1060646000000002E-2</v>
      </c>
      <c r="N54" s="3">
        <v>8.314262E-2</v>
      </c>
      <c r="O54" s="4">
        <v>3.3190592399999996E-2</v>
      </c>
      <c r="P54" s="4">
        <v>6.2026397999999996E-3</v>
      </c>
      <c r="Q54" s="4">
        <v>8.7945669000000001E-3</v>
      </c>
      <c r="R54" s="4">
        <v>1.06569918E-2</v>
      </c>
      <c r="S54" s="4">
        <v>5.5445796000000002E-3</v>
      </c>
      <c r="T54" s="4">
        <v>1.3672354499999999E-2</v>
      </c>
      <c r="U54" s="6">
        <v>0.7636252</v>
      </c>
      <c r="V54" s="6">
        <v>0.26036009999999998</v>
      </c>
      <c r="W54" s="6">
        <v>0.30408430000000003</v>
      </c>
      <c r="X54" s="7">
        <v>6.6841241300000007</v>
      </c>
      <c r="Y54" s="7">
        <v>2.2682599480000003</v>
      </c>
      <c r="Z54" s="7">
        <v>0.71425824300000007</v>
      </c>
      <c r="AA54" s="7">
        <v>2.0844735610000003</v>
      </c>
      <c r="AB54" s="7">
        <v>2.475825666</v>
      </c>
      <c r="AC54" s="7">
        <v>0.60765959200000008</v>
      </c>
      <c r="AD54" s="7">
        <v>0.45560439100000005</v>
      </c>
      <c r="AE54" s="7">
        <v>0.9384105330000001</v>
      </c>
      <c r="AF54" s="7">
        <v>1.402386066</v>
      </c>
      <c r="AG54" s="8">
        <v>6.6078285999999986E-2</v>
      </c>
      <c r="AH54" s="8">
        <v>0.35505140499999993</v>
      </c>
      <c r="AI54" s="8">
        <v>7.8592780999999987E-2</v>
      </c>
      <c r="AJ54" s="8">
        <v>3.3628714389999996</v>
      </c>
      <c r="AK54" s="8">
        <v>1.1813534999999998E-2</v>
      </c>
      <c r="AL54" s="8">
        <v>0.44076364799999995</v>
      </c>
    </row>
    <row r="55" spans="1:38" x14ac:dyDescent="0.25">
      <c r="A55" s="1" t="s">
        <v>43</v>
      </c>
      <c r="B55" s="13" t="s">
        <v>44</v>
      </c>
      <c r="C55" s="16">
        <v>6</v>
      </c>
      <c r="D55" s="20">
        <v>17</v>
      </c>
      <c r="E55" s="21">
        <v>15</v>
      </c>
      <c r="F55" s="2">
        <f t="shared" si="6"/>
        <v>19.745617689100001</v>
      </c>
      <c r="G55" s="3">
        <f t="shared" si="7"/>
        <v>9.999788200000001E-2</v>
      </c>
      <c r="H55" s="4">
        <f t="shared" si="8"/>
        <v>0.15377113709999998</v>
      </c>
      <c r="I55" s="5">
        <f t="shared" si="9"/>
        <v>19.49184867</v>
      </c>
      <c r="J55" s="6">
        <f t="shared" si="10"/>
        <v>1.10865105</v>
      </c>
      <c r="K55" s="7">
        <f t="shared" si="11"/>
        <v>13.757607737999999</v>
      </c>
      <c r="L55" s="8">
        <f t="shared" si="12"/>
        <v>4.625589881999999</v>
      </c>
      <c r="M55" s="3">
        <v>1.2589653000000001E-2</v>
      </c>
      <c r="N55" s="3">
        <v>8.7408229000000004E-2</v>
      </c>
      <c r="O55" s="4">
        <v>3.3998794200000002E-2</v>
      </c>
      <c r="P55" s="4">
        <v>7.3844945999999995E-3</v>
      </c>
      <c r="Q55" s="4">
        <v>3.7109016000000002E-2</v>
      </c>
      <c r="R55" s="4">
        <v>3.1593296700000002E-2</v>
      </c>
      <c r="S55" s="4">
        <v>1.8095238E-2</v>
      </c>
      <c r="T55" s="4">
        <v>2.5590297599999999E-2</v>
      </c>
      <c r="U55" s="6">
        <v>0.59896395000000002</v>
      </c>
      <c r="V55" s="6">
        <v>0.32936150000000003</v>
      </c>
      <c r="W55" s="6">
        <v>0.1803256</v>
      </c>
      <c r="X55" s="7">
        <v>2.680899181</v>
      </c>
      <c r="Y55" s="7">
        <v>1.743571333</v>
      </c>
      <c r="Z55" s="7">
        <v>0.67636264600000007</v>
      </c>
      <c r="AA55" s="7">
        <v>1.0857522020000001</v>
      </c>
      <c r="AB55" s="7">
        <v>2.797362836</v>
      </c>
      <c r="AC55" s="7">
        <v>0.417828011</v>
      </c>
      <c r="AD55" s="7">
        <v>0.48498124400000003</v>
      </c>
      <c r="AE55" s="7">
        <v>0.53740996100000005</v>
      </c>
      <c r="AF55" s="7">
        <v>3.3334403240000001</v>
      </c>
      <c r="AG55" s="8">
        <v>0.11734980299999999</v>
      </c>
      <c r="AH55" s="8">
        <v>0.46789315899999995</v>
      </c>
      <c r="AI55" s="8">
        <v>9.2947632999999988E-2</v>
      </c>
      <c r="AJ55" s="8">
        <v>3.3951617679999995</v>
      </c>
      <c r="AK55" s="8">
        <v>6.0530254999999991E-2</v>
      </c>
      <c r="AL55" s="8">
        <v>0.49170726399999992</v>
      </c>
    </row>
    <row r="56" spans="1:38" x14ac:dyDescent="0.25">
      <c r="A56" s="1" t="s">
        <v>40</v>
      </c>
      <c r="B56" s="13" t="s">
        <v>41</v>
      </c>
      <c r="C56" s="16">
        <v>1</v>
      </c>
      <c r="D56" s="23">
        <v>0</v>
      </c>
      <c r="E56" s="21">
        <v>5</v>
      </c>
      <c r="F56" s="2">
        <f t="shared" si="6"/>
        <v>26.070110244199999</v>
      </c>
      <c r="G56" s="3">
        <f t="shared" si="7"/>
        <v>8.4851696000000004E-2</v>
      </c>
      <c r="H56" s="4">
        <f t="shared" si="8"/>
        <v>0.15154696619999999</v>
      </c>
      <c r="I56" s="5">
        <f t="shared" si="9"/>
        <v>25.833711581999999</v>
      </c>
      <c r="J56" s="6">
        <f t="shared" si="10"/>
        <v>2.1008857999999999</v>
      </c>
      <c r="K56" s="7">
        <f t="shared" si="11"/>
        <v>17.800581419</v>
      </c>
      <c r="L56" s="8">
        <f t="shared" si="12"/>
        <v>5.9322443629999997</v>
      </c>
      <c r="M56" s="3">
        <v>3.9486503000000006E-2</v>
      </c>
      <c r="N56" s="3">
        <v>4.5365193000000005E-2</v>
      </c>
      <c r="O56" s="4">
        <v>6.6750245099999994E-2</v>
      </c>
      <c r="P56" s="4">
        <v>1.2368311199999999E-2</v>
      </c>
      <c r="Q56" s="4">
        <v>2.2882815899999999E-2</v>
      </c>
      <c r="R56" s="4">
        <v>1.78669638E-2</v>
      </c>
      <c r="S56" s="4">
        <v>1.6602327E-2</v>
      </c>
      <c r="T56" s="4">
        <v>1.50763032E-2</v>
      </c>
      <c r="U56" s="6">
        <v>0.78578045000000007</v>
      </c>
      <c r="V56" s="6">
        <v>0.33774650000000001</v>
      </c>
      <c r="W56" s="6">
        <v>0.97735885</v>
      </c>
      <c r="X56" s="7">
        <v>3.1953813610000004</v>
      </c>
      <c r="Y56" s="7">
        <v>2.7606683300000001</v>
      </c>
      <c r="Z56" s="7">
        <v>0.94867617100000001</v>
      </c>
      <c r="AA56" s="7">
        <v>1.5720383450000002</v>
      </c>
      <c r="AB56" s="7">
        <v>4.4598430900000006</v>
      </c>
      <c r="AC56" s="7">
        <v>0.86984210500000003</v>
      </c>
      <c r="AD56" s="7">
        <v>0.71513574499999999</v>
      </c>
      <c r="AE56" s="7">
        <v>0.53177513300000001</v>
      </c>
      <c r="AF56" s="7">
        <v>2.7472211390000001</v>
      </c>
      <c r="AG56" s="8">
        <v>0.18623732099999998</v>
      </c>
      <c r="AH56" s="8">
        <v>0.50770296899999989</v>
      </c>
      <c r="AI56" s="8">
        <v>0.13628852899999999</v>
      </c>
      <c r="AJ56" s="8">
        <v>4.9468880409999993</v>
      </c>
      <c r="AK56" s="8">
        <v>3.1120264999999998E-2</v>
      </c>
      <c r="AL56" s="8">
        <v>0.12400723799999999</v>
      </c>
    </row>
    <row r="57" spans="1:38" x14ac:dyDescent="0.25">
      <c r="A57" s="1" t="s">
        <v>40</v>
      </c>
      <c r="B57" s="13" t="s">
        <v>41</v>
      </c>
      <c r="C57" s="16">
        <v>2</v>
      </c>
      <c r="D57" s="20">
        <v>0</v>
      </c>
      <c r="E57" s="21">
        <v>7</v>
      </c>
      <c r="F57" s="2">
        <f t="shared" si="6"/>
        <v>23.987645186200002</v>
      </c>
      <c r="G57" s="3">
        <f t="shared" si="7"/>
        <v>0.122744463</v>
      </c>
      <c r="H57" s="4">
        <f t="shared" si="8"/>
        <v>0.27749467620000001</v>
      </c>
      <c r="I57" s="5">
        <f t="shared" si="9"/>
        <v>23.587406047000002</v>
      </c>
      <c r="J57" s="6">
        <f t="shared" si="10"/>
        <v>3.8014034500000005</v>
      </c>
      <c r="K57" s="7">
        <f t="shared" si="11"/>
        <v>15.42655004</v>
      </c>
      <c r="L57" s="8">
        <f t="shared" si="12"/>
        <v>4.359452557</v>
      </c>
      <c r="M57" s="3">
        <v>4.6655541000000002E-2</v>
      </c>
      <c r="N57" s="3">
        <v>7.6088922000000003E-2</v>
      </c>
      <c r="O57" s="4">
        <v>0.1446454989</v>
      </c>
      <c r="P57" s="4">
        <v>1.8003780899999999E-2</v>
      </c>
      <c r="Q57" s="4">
        <v>7.46485551E-2</v>
      </c>
      <c r="R57" s="4">
        <v>7.3853450999999994E-3</v>
      </c>
      <c r="S57" s="4">
        <v>7.7408540999999997E-3</v>
      </c>
      <c r="T57" s="4">
        <v>2.5070642099999998E-2</v>
      </c>
      <c r="U57" s="6">
        <v>0.68367</v>
      </c>
      <c r="V57" s="6">
        <v>0.25830544999999999</v>
      </c>
      <c r="W57" s="6">
        <v>2.8594280000000003</v>
      </c>
      <c r="X57" s="7">
        <v>3.33868425</v>
      </c>
      <c r="Y57" s="7">
        <v>2.4724186550000002</v>
      </c>
      <c r="Z57" s="7">
        <v>1.021232286</v>
      </c>
      <c r="AA57" s="7">
        <v>1.3237279870000001</v>
      </c>
      <c r="AB57" s="7">
        <v>3.9427884180000001</v>
      </c>
      <c r="AC57" s="7">
        <v>0.69917932000000005</v>
      </c>
      <c r="AD57" s="7">
        <v>0.74447285900000004</v>
      </c>
      <c r="AE57" s="7">
        <v>0.66860137600000003</v>
      </c>
      <c r="AF57" s="7">
        <v>1.215444889</v>
      </c>
      <c r="AG57" s="8">
        <v>0.11886091099999999</v>
      </c>
      <c r="AH57" s="8">
        <v>0.12243243699999999</v>
      </c>
      <c r="AI57" s="8">
        <v>0.16913524499999999</v>
      </c>
      <c r="AJ57" s="8">
        <v>3.8256745499999996</v>
      </c>
      <c r="AK57" s="8">
        <v>3.1193056999999996E-2</v>
      </c>
      <c r="AL57" s="8">
        <v>9.2156356999999994E-2</v>
      </c>
    </row>
    <row r="58" spans="1:38" x14ac:dyDescent="0.25">
      <c r="A58" s="1" t="s">
        <v>40</v>
      </c>
      <c r="B58" s="13" t="s">
        <v>41</v>
      </c>
      <c r="C58" s="16">
        <v>3</v>
      </c>
      <c r="D58" s="23">
        <v>0</v>
      </c>
      <c r="E58" s="21">
        <v>7</v>
      </c>
      <c r="F58" s="2">
        <f t="shared" si="6"/>
        <v>22.514384777200004</v>
      </c>
      <c r="G58" s="3">
        <f t="shared" si="7"/>
        <v>0.12312632600000001</v>
      </c>
      <c r="H58" s="4">
        <f t="shared" si="8"/>
        <v>0.15254545320000001</v>
      </c>
      <c r="I58" s="5">
        <f t="shared" si="9"/>
        <v>22.238712998000004</v>
      </c>
      <c r="J58" s="6">
        <f t="shared" si="10"/>
        <v>2.9943068999999998</v>
      </c>
      <c r="K58" s="7">
        <f t="shared" si="11"/>
        <v>14.938812207000002</v>
      </c>
      <c r="L58" s="8">
        <f t="shared" si="12"/>
        <v>4.305593891</v>
      </c>
      <c r="M58" s="3">
        <v>5.5660675000000007E-2</v>
      </c>
      <c r="N58" s="3">
        <v>6.7465651000000001E-2</v>
      </c>
      <c r="O58" s="4">
        <v>5.5096920899999999E-2</v>
      </c>
      <c r="P58" s="4">
        <v>2.0394196199999999E-2</v>
      </c>
      <c r="Q58" s="4">
        <v>2.8198951199999999E-2</v>
      </c>
      <c r="R58" s="4">
        <v>5.1367365E-3</v>
      </c>
      <c r="S58" s="4">
        <v>1.5935988599999999E-2</v>
      </c>
      <c r="T58" s="4">
        <v>2.7782659799999998E-2</v>
      </c>
      <c r="U58" s="6">
        <v>0.79390415000000003</v>
      </c>
      <c r="V58" s="6">
        <v>0.30902040000000003</v>
      </c>
      <c r="W58" s="6">
        <v>1.89138235</v>
      </c>
      <c r="X58" s="7">
        <v>4.0132586410000002</v>
      </c>
      <c r="Y58" s="7">
        <v>2.244860165</v>
      </c>
      <c r="Z58" s="7">
        <v>0.70687976500000005</v>
      </c>
      <c r="AA58" s="7">
        <v>1.4414535580000001</v>
      </c>
      <c r="AB58" s="7">
        <v>3.5120095480000004</v>
      </c>
      <c r="AC58" s="7">
        <v>0.43237572900000004</v>
      </c>
      <c r="AD58" s="7">
        <v>0.70919598100000003</v>
      </c>
      <c r="AE58" s="7">
        <v>1.031402226</v>
      </c>
      <c r="AF58" s="7">
        <v>0.84737659400000009</v>
      </c>
      <c r="AG58" s="8">
        <v>0.10553626799999999</v>
      </c>
      <c r="AH58" s="8">
        <v>0.13328653299999998</v>
      </c>
      <c r="AI58" s="8">
        <v>0.13339875399999998</v>
      </c>
      <c r="AJ58" s="8">
        <v>3.8067519999999995</v>
      </c>
      <c r="AK58" s="8">
        <v>3.8738149999999996E-3</v>
      </c>
      <c r="AL58" s="8">
        <v>0.12274652099999998</v>
      </c>
    </row>
    <row r="59" spans="1:38" x14ac:dyDescent="0.25">
      <c r="A59" s="1" t="s">
        <v>40</v>
      </c>
      <c r="B59" s="13" t="s">
        <v>41</v>
      </c>
      <c r="C59" s="16">
        <v>4</v>
      </c>
      <c r="D59" s="20">
        <v>0</v>
      </c>
      <c r="E59" s="21">
        <v>6</v>
      </c>
      <c r="F59" s="2">
        <f t="shared" si="6"/>
        <v>17.794878798000003</v>
      </c>
      <c r="G59" s="3">
        <f t="shared" si="7"/>
        <v>0.108570783</v>
      </c>
      <c r="H59" s="4">
        <f t="shared" si="8"/>
        <v>0.23839571699999998</v>
      </c>
      <c r="I59" s="5">
        <f t="shared" si="9"/>
        <v>17.447912298000002</v>
      </c>
      <c r="J59" s="6">
        <f t="shared" si="10"/>
        <v>0.96030415000000002</v>
      </c>
      <c r="K59" s="7">
        <f t="shared" si="11"/>
        <v>13.624833251000002</v>
      </c>
      <c r="L59" s="8">
        <f t="shared" si="12"/>
        <v>2.862774897</v>
      </c>
      <c r="M59" s="3">
        <v>5.1254687E-2</v>
      </c>
      <c r="N59" s="3">
        <v>5.7316096000000004E-2</v>
      </c>
      <c r="O59" s="4">
        <v>0.18203053049999998</v>
      </c>
      <c r="P59" s="4">
        <v>1.29941091E-2</v>
      </c>
      <c r="Q59" s="4">
        <v>9.5710166999999988E-3</v>
      </c>
      <c r="R59" s="4">
        <v>4.0461120000000001E-3</v>
      </c>
      <c r="S59" s="4">
        <v>1.8054810899999999E-2</v>
      </c>
      <c r="T59" s="4">
        <v>1.16991378E-2</v>
      </c>
      <c r="U59" s="6">
        <v>0.50304605000000002</v>
      </c>
      <c r="V59" s="6">
        <v>0.2171923</v>
      </c>
      <c r="W59" s="6">
        <v>0.2400658</v>
      </c>
      <c r="X59" s="7">
        <v>3.409049043</v>
      </c>
      <c r="Y59" s="7">
        <v>2.4837483250000001</v>
      </c>
      <c r="Z59" s="7">
        <v>0.76537719500000001</v>
      </c>
      <c r="AA59" s="7">
        <v>1.522233213</v>
      </c>
      <c r="AB59" s="7">
        <v>2.539439695</v>
      </c>
      <c r="AC59" s="7">
        <v>0.63555961400000005</v>
      </c>
      <c r="AD59" s="7">
        <v>0.25819888099999999</v>
      </c>
      <c r="AE59" s="7">
        <v>1.094451799</v>
      </c>
      <c r="AF59" s="7">
        <v>0.91677548600000003</v>
      </c>
      <c r="AG59" s="8">
        <v>8.2205420999999987E-2</v>
      </c>
      <c r="AH59" s="8">
        <v>7.9316993999999988E-2</v>
      </c>
      <c r="AI59" s="8">
        <v>9.011649599999999E-2</v>
      </c>
      <c r="AJ59" s="8">
        <v>2.5209743319999998</v>
      </c>
      <c r="AK59" s="8">
        <v>1.8195977999999998E-2</v>
      </c>
      <c r="AL59" s="8">
        <v>7.1965675999999992E-2</v>
      </c>
    </row>
    <row r="60" spans="1:38" x14ac:dyDescent="0.25">
      <c r="A60" s="1" t="s">
        <v>40</v>
      </c>
      <c r="B60" s="13" t="s">
        <v>41</v>
      </c>
      <c r="C60" s="16">
        <v>5</v>
      </c>
      <c r="D60" s="20">
        <v>0</v>
      </c>
      <c r="E60" s="21">
        <v>10</v>
      </c>
      <c r="F60" s="2">
        <f t="shared" si="6"/>
        <v>34.491462409599997</v>
      </c>
      <c r="G60" s="3">
        <f t="shared" si="7"/>
        <v>0.21085685000000001</v>
      </c>
      <c r="H60" s="4">
        <f t="shared" si="8"/>
        <v>0.31063707360000004</v>
      </c>
      <c r="I60" s="5">
        <f t="shared" si="9"/>
        <v>33.969968485999999</v>
      </c>
      <c r="J60" s="6">
        <f t="shared" si="10"/>
        <v>2.0048730000000003</v>
      </c>
      <c r="K60" s="7">
        <f t="shared" si="11"/>
        <v>22.720506431000004</v>
      </c>
      <c r="L60" s="8">
        <f t="shared" si="12"/>
        <v>9.2445890549999987</v>
      </c>
      <c r="M60" s="3">
        <v>6.2866432E-2</v>
      </c>
      <c r="N60" s="3">
        <v>0.14799041800000001</v>
      </c>
      <c r="O60" s="4">
        <v>9.9171588599999999E-2</v>
      </c>
      <c r="P60" s="4">
        <v>2.1308994E-3</v>
      </c>
      <c r="Q60" s="4">
        <v>0.12954566519999999</v>
      </c>
      <c r="R60" s="4">
        <v>3.94262316E-2</v>
      </c>
      <c r="S60" s="4">
        <v>2.9273983199999999E-2</v>
      </c>
      <c r="T60" s="4">
        <v>1.10887056E-2</v>
      </c>
      <c r="U60" s="6">
        <v>1.19745795</v>
      </c>
      <c r="V60" s="6">
        <v>0.51690080000000005</v>
      </c>
      <c r="W60" s="6">
        <v>0.29051425000000003</v>
      </c>
      <c r="X60" s="7">
        <v>5.6800234080000003</v>
      </c>
      <c r="Y60" s="7">
        <v>2.8344247250000003</v>
      </c>
      <c r="Z60" s="7">
        <v>1.049033366</v>
      </c>
      <c r="AA60" s="7">
        <v>1.8552687410000002</v>
      </c>
      <c r="AB60" s="7">
        <v>3.8383624360000002</v>
      </c>
      <c r="AC60" s="7">
        <v>0.821280236</v>
      </c>
      <c r="AD60" s="7">
        <v>0.66198199400000002</v>
      </c>
      <c r="AE60" s="7">
        <v>1.0956155840000001</v>
      </c>
      <c r="AF60" s="7">
        <v>4.8845159410000001</v>
      </c>
      <c r="AG60" s="8">
        <v>0.26392930099999995</v>
      </c>
      <c r="AH60" s="8">
        <v>0.31106313199999996</v>
      </c>
      <c r="AI60" s="8">
        <v>0.28357808599999995</v>
      </c>
      <c r="AJ60" s="8">
        <v>8.1461247489999984</v>
      </c>
      <c r="AK60" s="8">
        <v>5.5806188999999992E-2</v>
      </c>
      <c r="AL60" s="8">
        <v>0.18408759799999999</v>
      </c>
    </row>
    <row r="61" spans="1:38" x14ac:dyDescent="0.25">
      <c r="A61" s="1" t="s">
        <v>40</v>
      </c>
      <c r="B61" s="13" t="s">
        <v>41</v>
      </c>
      <c r="C61" s="16">
        <v>6</v>
      </c>
      <c r="D61" s="20">
        <v>0</v>
      </c>
      <c r="E61" s="21">
        <v>8</v>
      </c>
      <c r="F61" s="2">
        <f t="shared" si="6"/>
        <v>15.895110015799998</v>
      </c>
      <c r="G61" s="3">
        <f t="shared" si="7"/>
        <v>9.3959978999999999E-2</v>
      </c>
      <c r="H61" s="4">
        <f t="shared" si="8"/>
        <v>0.25324283879999998</v>
      </c>
      <c r="I61" s="5">
        <f t="shared" si="9"/>
        <v>15.547907197999999</v>
      </c>
      <c r="J61" s="6">
        <f t="shared" si="10"/>
        <v>1.17189995</v>
      </c>
      <c r="K61" s="7">
        <f t="shared" si="11"/>
        <v>11.484809433999999</v>
      </c>
      <c r="L61" s="8">
        <f t="shared" si="12"/>
        <v>2.8911978139999999</v>
      </c>
      <c r="M61" s="3">
        <v>3.9572424000000002E-2</v>
      </c>
      <c r="N61" s="3">
        <v>5.4387555000000004E-2</v>
      </c>
      <c r="O61" s="4">
        <v>0.18002567519999998</v>
      </c>
      <c r="P61" s="4">
        <v>8.593395299999999E-3</v>
      </c>
      <c r="Q61" s="4">
        <v>4.6385986499999997E-2</v>
      </c>
      <c r="R61" s="4">
        <v>1.06134462E-2</v>
      </c>
      <c r="S61" s="4">
        <v>5.3605880999999999E-3</v>
      </c>
      <c r="T61" s="4">
        <v>2.2637474999999997E-3</v>
      </c>
      <c r="U61" s="6">
        <v>0.85730190000000006</v>
      </c>
      <c r="V61" s="6">
        <v>0.20744425</v>
      </c>
      <c r="W61" s="6">
        <v>0.10715380000000001</v>
      </c>
      <c r="X61" s="7">
        <v>3.468779193</v>
      </c>
      <c r="Y61" s="7">
        <v>1.192868271</v>
      </c>
      <c r="Z61" s="7">
        <v>0.50933476300000002</v>
      </c>
      <c r="AA61" s="7">
        <v>1.5496839410000001</v>
      </c>
      <c r="AB61" s="7">
        <v>2.0959573210000002</v>
      </c>
      <c r="AC61" s="7">
        <v>0.63261406200000003</v>
      </c>
      <c r="AD61" s="7">
        <v>0.192317296</v>
      </c>
      <c r="AE61" s="7">
        <v>0.68388467100000006</v>
      </c>
      <c r="AF61" s="7">
        <v>1.1593699160000002</v>
      </c>
      <c r="AG61" s="8">
        <v>8.6671007999999994E-2</v>
      </c>
      <c r="AH61" s="8">
        <v>0.10873069099999999</v>
      </c>
      <c r="AI61" s="8">
        <v>0.10078928599999999</v>
      </c>
      <c r="AJ61" s="8">
        <v>2.4956750679999997</v>
      </c>
      <c r="AK61" s="8">
        <v>1.1557077999999998E-2</v>
      </c>
      <c r="AL61" s="8">
        <v>8.7774682999999992E-2</v>
      </c>
    </row>
    <row r="62" spans="1:38" x14ac:dyDescent="0.25">
      <c r="A62" s="1" t="s">
        <v>40</v>
      </c>
      <c r="B62" s="13" t="s">
        <v>43</v>
      </c>
      <c r="C62" s="16">
        <v>1</v>
      </c>
      <c r="D62" s="20">
        <v>0</v>
      </c>
      <c r="E62" s="21">
        <v>6</v>
      </c>
      <c r="F62" s="2">
        <f t="shared" si="6"/>
        <v>19.463906297499999</v>
      </c>
      <c r="G62" s="3">
        <f t="shared" si="7"/>
        <v>9.7041966000000007E-2</v>
      </c>
      <c r="H62" s="4">
        <f t="shared" si="8"/>
        <v>0.22408151849999999</v>
      </c>
      <c r="I62" s="5">
        <f t="shared" si="9"/>
        <v>19.142782813</v>
      </c>
      <c r="J62" s="6">
        <f t="shared" si="10"/>
        <v>0.7783152000000001</v>
      </c>
      <c r="K62" s="7">
        <f t="shared" si="11"/>
        <v>13.141939521000001</v>
      </c>
      <c r="L62" s="8">
        <f t="shared" si="12"/>
        <v>5.2225280920000001</v>
      </c>
      <c r="M62" s="3">
        <v>2.1934821E-2</v>
      </c>
      <c r="N62" s="3">
        <v>7.5107145E-2</v>
      </c>
      <c r="O62" s="4">
        <v>0.1413290592</v>
      </c>
      <c r="P62" s="4">
        <v>1.8008486999999999E-3</v>
      </c>
      <c r="Q62" s="4">
        <v>3.9124247399999999E-2</v>
      </c>
      <c r="R62" s="4">
        <v>2.3118404400000001E-2</v>
      </c>
      <c r="S62" s="4">
        <v>1.27220058E-2</v>
      </c>
      <c r="T62" s="4">
        <v>5.9869529999999997E-3</v>
      </c>
      <c r="U62" s="6">
        <v>0.24027770000000001</v>
      </c>
      <c r="V62" s="6">
        <v>0.27846455000000003</v>
      </c>
      <c r="W62" s="6">
        <v>0.25957295000000002</v>
      </c>
      <c r="X62" s="7">
        <v>2.5118437980000001</v>
      </c>
      <c r="Y62" s="7">
        <v>1.7788392900000001</v>
      </c>
      <c r="Z62" s="7">
        <v>0.562748845</v>
      </c>
      <c r="AA62" s="7">
        <v>1.1515080820000001</v>
      </c>
      <c r="AB62" s="7">
        <v>3.1520009710000001</v>
      </c>
      <c r="AC62" s="7">
        <v>0.50406731800000004</v>
      </c>
      <c r="AD62" s="7">
        <v>0.33870279600000003</v>
      </c>
      <c r="AE62" s="7">
        <v>0.39677607300000001</v>
      </c>
      <c r="AF62" s="7">
        <v>2.7454523480000002</v>
      </c>
      <c r="AG62" s="8">
        <v>0.19714533699999998</v>
      </c>
      <c r="AH62" s="8">
        <v>0.32827439599999997</v>
      </c>
      <c r="AI62" s="8">
        <v>0.15719027999999999</v>
      </c>
      <c r="AJ62" s="8">
        <v>4.4235371509999997</v>
      </c>
      <c r="AK62" s="8">
        <v>2.1794800999999999E-2</v>
      </c>
      <c r="AL62" s="8">
        <v>9.4586126999999992E-2</v>
      </c>
    </row>
    <row r="63" spans="1:38" x14ac:dyDescent="0.25">
      <c r="A63" s="1" t="s">
        <v>40</v>
      </c>
      <c r="B63" s="13" t="s">
        <v>43</v>
      </c>
      <c r="C63" s="16">
        <v>2</v>
      </c>
      <c r="D63" s="20">
        <v>0</v>
      </c>
      <c r="E63" s="21">
        <v>8</v>
      </c>
      <c r="F63" s="2">
        <f t="shared" si="6"/>
        <v>22.8778071829</v>
      </c>
      <c r="G63" s="3">
        <f t="shared" si="7"/>
        <v>9.4082546000000003E-2</v>
      </c>
      <c r="H63" s="4">
        <f t="shared" si="8"/>
        <v>0.18539408789999998</v>
      </c>
      <c r="I63" s="5">
        <f t="shared" si="9"/>
        <v>22.598330549</v>
      </c>
      <c r="J63" s="6">
        <f t="shared" si="10"/>
        <v>1.2311728</v>
      </c>
      <c r="K63" s="7">
        <f t="shared" si="11"/>
        <v>15.565719262</v>
      </c>
      <c r="L63" s="8">
        <f t="shared" si="12"/>
        <v>5.8014384869999995</v>
      </c>
      <c r="M63" s="3">
        <v>2.1738305000000003E-2</v>
      </c>
      <c r="N63" s="3">
        <v>7.2344241000000004E-2</v>
      </c>
      <c r="O63" s="4">
        <v>9.75503655E-2</v>
      </c>
      <c r="P63" s="4">
        <v>1.03337451E-2</v>
      </c>
      <c r="Q63" s="4">
        <v>2.7058203899999998E-2</v>
      </c>
      <c r="R63" s="4">
        <v>2.6877614399999999E-2</v>
      </c>
      <c r="S63" s="4">
        <v>1.4443190999999999E-2</v>
      </c>
      <c r="T63" s="4">
        <v>9.1309679999999997E-3</v>
      </c>
      <c r="U63" s="6">
        <v>0.52689649999999999</v>
      </c>
      <c r="V63" s="6">
        <v>0.25686829999999999</v>
      </c>
      <c r="W63" s="6">
        <v>0.44740800000000003</v>
      </c>
      <c r="X63" s="7">
        <v>3.3859979900000003</v>
      </c>
      <c r="Y63" s="7">
        <v>2.061980476</v>
      </c>
      <c r="Z63" s="7">
        <v>0.62694273900000008</v>
      </c>
      <c r="AA63" s="7">
        <v>1.4597902680000001</v>
      </c>
      <c r="AB63" s="7">
        <v>3.6314357860000004</v>
      </c>
      <c r="AC63" s="7">
        <v>0.55753330400000001</v>
      </c>
      <c r="AD63" s="7">
        <v>0.49170443400000002</v>
      </c>
      <c r="AE63" s="7">
        <v>0.44572235600000004</v>
      </c>
      <c r="AF63" s="7">
        <v>2.9046119090000002</v>
      </c>
      <c r="AG63" s="8">
        <v>0.18938220499999997</v>
      </c>
      <c r="AH63" s="8">
        <v>0.31229351899999996</v>
      </c>
      <c r="AI63" s="8">
        <v>0.15618197599999997</v>
      </c>
      <c r="AJ63" s="8">
        <v>4.9625093389999995</v>
      </c>
      <c r="AK63" s="8">
        <v>3.2794480999999993E-2</v>
      </c>
      <c r="AL63" s="8">
        <v>0.14827696699999998</v>
      </c>
    </row>
    <row r="64" spans="1:38" x14ac:dyDescent="0.25">
      <c r="A64" s="1" t="s">
        <v>40</v>
      </c>
      <c r="B64" s="13" t="s">
        <v>43</v>
      </c>
      <c r="C64" s="16">
        <v>3</v>
      </c>
      <c r="D64" s="20">
        <v>0</v>
      </c>
      <c r="E64" s="21">
        <v>7</v>
      </c>
      <c r="F64" s="2">
        <f t="shared" si="6"/>
        <v>12.802908239800002</v>
      </c>
      <c r="G64" s="3">
        <f t="shared" si="7"/>
        <v>2.4902271E-2</v>
      </c>
      <c r="H64" s="4">
        <f t="shared" si="8"/>
        <v>0.16343854379999997</v>
      </c>
      <c r="I64" s="5">
        <f t="shared" si="9"/>
        <v>12.614567425000002</v>
      </c>
      <c r="J64" s="6">
        <f t="shared" si="10"/>
        <v>0.84676994999999999</v>
      </c>
      <c r="K64" s="7">
        <f t="shared" si="11"/>
        <v>10.159907119000001</v>
      </c>
      <c r="L64" s="8">
        <f t="shared" si="12"/>
        <v>1.607890356</v>
      </c>
      <c r="M64" s="3">
        <v>6.8845570000000003E-3</v>
      </c>
      <c r="N64" s="3">
        <v>1.8017714000000001E-2</v>
      </c>
      <c r="O64" s="4">
        <v>0.11264861159999999</v>
      </c>
      <c r="P64" s="4">
        <v>2.62236933E-2</v>
      </c>
      <c r="Q64" s="4">
        <v>8.5899932999999994E-3</v>
      </c>
      <c r="R64" s="4">
        <v>6.5436335999999994E-3</v>
      </c>
      <c r="S64" s="4">
        <v>1.3089194999999999E-3</v>
      </c>
      <c r="T64" s="4">
        <v>8.1236924999999998E-3</v>
      </c>
      <c r="U64" s="6">
        <v>0.63823825000000001</v>
      </c>
      <c r="V64" s="6">
        <v>0.11086270000000001</v>
      </c>
      <c r="W64" s="6">
        <v>9.7669000000000006E-2</v>
      </c>
      <c r="X64" s="7">
        <v>3.7503348740000004</v>
      </c>
      <c r="Y64" s="7">
        <v>1.5807703820000001</v>
      </c>
      <c r="Z64" s="7">
        <v>0.30850440000000001</v>
      </c>
      <c r="AA64" s="7">
        <v>1.3486962440000001</v>
      </c>
      <c r="AB64" s="7">
        <v>1.7335092560000001</v>
      </c>
      <c r="AC64" s="7">
        <v>0.164974431</v>
      </c>
      <c r="AD64" s="7">
        <v>9.9578635000000013E-2</v>
      </c>
      <c r="AE64" s="7">
        <v>0.60043033800000001</v>
      </c>
      <c r="AF64" s="7">
        <v>0.57310855900000002</v>
      </c>
      <c r="AG64" s="8">
        <v>3.9004042999999995E-2</v>
      </c>
      <c r="AH64" s="8">
        <v>0.11071157699999999</v>
      </c>
      <c r="AI64" s="8">
        <v>8.2843698999999993E-2</v>
      </c>
      <c r="AJ64" s="8">
        <v>1.2083323719999999</v>
      </c>
      <c r="AK64" s="8">
        <v>3.6133139999999994E-3</v>
      </c>
      <c r="AL64" s="8">
        <v>0.16338535099999998</v>
      </c>
    </row>
    <row r="65" spans="1:38" x14ac:dyDescent="0.25">
      <c r="A65" s="1" t="s">
        <v>40</v>
      </c>
      <c r="B65" s="13" t="s">
        <v>43</v>
      </c>
      <c r="C65" s="16">
        <v>4</v>
      </c>
      <c r="D65" s="20">
        <v>0</v>
      </c>
      <c r="E65" s="21">
        <v>10</v>
      </c>
      <c r="F65" s="2">
        <f t="shared" si="6"/>
        <v>21.742002015699999</v>
      </c>
      <c r="G65" s="3">
        <f t="shared" si="7"/>
        <v>7.8183584E-2</v>
      </c>
      <c r="H65" s="4">
        <f t="shared" si="8"/>
        <v>0.10418744069999999</v>
      </c>
      <c r="I65" s="5">
        <f t="shared" si="9"/>
        <v>21.559630990999999</v>
      </c>
      <c r="J65" s="6">
        <f t="shared" si="10"/>
        <v>1.76869225</v>
      </c>
      <c r="K65" s="7">
        <f t="shared" si="11"/>
        <v>14.627762078</v>
      </c>
      <c r="L65" s="8">
        <f t="shared" si="12"/>
        <v>5.1631766629999989</v>
      </c>
      <c r="M65" s="3">
        <v>2.2210980000000002E-2</v>
      </c>
      <c r="N65" s="3">
        <v>5.5972604000000002E-2</v>
      </c>
      <c r="O65" s="4">
        <v>1.4194844999999999E-2</v>
      </c>
      <c r="P65" s="4">
        <v>5.8433319000000001E-3</v>
      </c>
      <c r="Q65" s="4">
        <v>2.7921234600000001E-2</v>
      </c>
      <c r="R65" s="4">
        <v>2.2284744299999999E-2</v>
      </c>
      <c r="S65" s="4">
        <v>1.26241983E-2</v>
      </c>
      <c r="T65" s="4">
        <v>2.1319086599999999E-2</v>
      </c>
      <c r="U65" s="6">
        <v>0.8355802</v>
      </c>
      <c r="V65" s="6">
        <v>0.24725155000000001</v>
      </c>
      <c r="W65" s="6">
        <v>0.68586049999999998</v>
      </c>
      <c r="X65" s="7">
        <v>3.0743655630000002</v>
      </c>
      <c r="Y65" s="7">
        <v>2.3473478569999999</v>
      </c>
      <c r="Z65" s="7">
        <v>0.55319364300000007</v>
      </c>
      <c r="AA65" s="7">
        <v>1.3174735550000001</v>
      </c>
      <c r="AB65" s="7">
        <v>3.146409937</v>
      </c>
      <c r="AC65" s="7">
        <v>0.58159243000000005</v>
      </c>
      <c r="AD65" s="7">
        <v>0.55095690500000005</v>
      </c>
      <c r="AE65" s="7">
        <v>0.54855391200000003</v>
      </c>
      <c r="AF65" s="7">
        <v>2.507868276</v>
      </c>
      <c r="AG65" s="8">
        <v>0.15922171599999999</v>
      </c>
      <c r="AH65" s="8">
        <v>0.28256910799999996</v>
      </c>
      <c r="AI65" s="8">
        <v>0.13304894799999997</v>
      </c>
      <c r="AJ65" s="8">
        <v>4.4863593429999993</v>
      </c>
      <c r="AK65" s="8">
        <v>2.3407345999999996E-2</v>
      </c>
      <c r="AL65" s="8">
        <v>7.8570201999999992E-2</v>
      </c>
    </row>
    <row r="66" spans="1:38" x14ac:dyDescent="0.25">
      <c r="A66" s="1" t="s">
        <v>40</v>
      </c>
      <c r="B66" s="13" t="s">
        <v>43</v>
      </c>
      <c r="C66" s="16">
        <v>5</v>
      </c>
      <c r="D66" s="20">
        <v>0</v>
      </c>
      <c r="E66" s="21">
        <v>7</v>
      </c>
      <c r="F66" s="2">
        <f t="shared" si="6"/>
        <v>20.150131226999999</v>
      </c>
      <c r="G66" s="3">
        <f t="shared" ref="G66:G91" si="13">SUM(M66:N66)</f>
        <v>8.0682082000000002E-2</v>
      </c>
      <c r="H66" s="4">
        <f t="shared" ref="H66:H91" si="14">SUM(O66:T66)</f>
        <v>9.8103473999999996E-2</v>
      </c>
      <c r="I66" s="5">
        <f t="shared" ref="I66:I97" si="15">SUM(J66:L66)</f>
        <v>19.971345670999998</v>
      </c>
      <c r="J66" s="6">
        <f t="shared" ref="J66:J91" si="16">SUM(U66:W66)</f>
        <v>1.0597697500000001</v>
      </c>
      <c r="K66" s="7">
        <f t="shared" ref="K66:K91" si="17">SUM(X66:AF66)</f>
        <v>13.666985787</v>
      </c>
      <c r="L66" s="8">
        <f t="shared" ref="L66:L91" si="18">SUM(AG66:AL66)</f>
        <v>5.2445901339999992</v>
      </c>
      <c r="M66" s="3">
        <v>2.4388789000000001E-2</v>
      </c>
      <c r="N66" s="3">
        <v>5.6293293000000001E-2</v>
      </c>
      <c r="O66" s="4">
        <v>1.47340053E-2</v>
      </c>
      <c r="P66" s="4">
        <v>9.451323E-4</v>
      </c>
      <c r="Q66" s="4">
        <v>2.5610539499999998E-2</v>
      </c>
      <c r="R66" s="4">
        <v>2.6773626599999999E-2</v>
      </c>
      <c r="S66" s="4">
        <v>1.4123346299999999E-2</v>
      </c>
      <c r="T66" s="4">
        <v>1.5916824E-2</v>
      </c>
      <c r="U66" s="6">
        <v>0.49871055000000003</v>
      </c>
      <c r="V66" s="6">
        <v>0.2422784</v>
      </c>
      <c r="W66" s="6">
        <v>0.31878080000000003</v>
      </c>
      <c r="X66" s="7">
        <v>2.7198085280000002</v>
      </c>
      <c r="Y66" s="7">
        <v>1.7534728320000001</v>
      </c>
      <c r="Z66" s="7">
        <v>0.66893307499999999</v>
      </c>
      <c r="AA66" s="7">
        <v>1.344661519</v>
      </c>
      <c r="AB66" s="7">
        <v>3.0157918990000003</v>
      </c>
      <c r="AC66" s="7">
        <v>0.55301846700000001</v>
      </c>
      <c r="AD66" s="7">
        <v>0.45633915700000005</v>
      </c>
      <c r="AE66" s="7">
        <v>0.347357788</v>
      </c>
      <c r="AF66" s="7">
        <v>2.8076025220000003</v>
      </c>
      <c r="AG66" s="8">
        <v>0.20453574699999996</v>
      </c>
      <c r="AH66" s="8">
        <v>0.36704927899999995</v>
      </c>
      <c r="AI66" s="8">
        <v>0.14479474599999997</v>
      </c>
      <c r="AJ66" s="8">
        <v>4.3661322339999993</v>
      </c>
      <c r="AK66" s="8">
        <v>2.4847683999999998E-2</v>
      </c>
      <c r="AL66" s="8">
        <v>0.13723044399999998</v>
      </c>
    </row>
    <row r="67" spans="1:38" x14ac:dyDescent="0.25">
      <c r="A67" s="1" t="s">
        <v>40</v>
      </c>
      <c r="B67" s="13" t="s">
        <v>43</v>
      </c>
      <c r="C67" s="16">
        <v>6</v>
      </c>
      <c r="D67" s="20">
        <v>0</v>
      </c>
      <c r="E67" s="21">
        <v>8</v>
      </c>
      <c r="F67" s="2">
        <f t="shared" si="6"/>
        <v>21.944233395299996</v>
      </c>
      <c r="G67" s="3">
        <f t="shared" si="13"/>
        <v>7.4735283E-2</v>
      </c>
      <c r="H67" s="4">
        <f t="shared" si="14"/>
        <v>8.9012139300000001E-2</v>
      </c>
      <c r="I67" s="5">
        <f t="shared" si="15"/>
        <v>21.780485972999998</v>
      </c>
      <c r="J67" s="6">
        <f t="shared" si="16"/>
        <v>2.0439958499999999</v>
      </c>
      <c r="K67" s="7">
        <f t="shared" si="17"/>
        <v>15.631146687000001</v>
      </c>
      <c r="L67" s="8">
        <f t="shared" si="18"/>
        <v>4.1053434359999992</v>
      </c>
      <c r="M67" s="3">
        <v>1.4629857000000001E-2</v>
      </c>
      <c r="N67" s="3">
        <v>6.0105426000000003E-2</v>
      </c>
      <c r="O67" s="4">
        <v>1.66996809E-2</v>
      </c>
      <c r="P67" s="4">
        <v>6.3793736999999996E-3</v>
      </c>
      <c r="Q67" s="4">
        <v>1.5194806199999999E-2</v>
      </c>
      <c r="R67" s="4">
        <v>1.38991545E-2</v>
      </c>
      <c r="S67" s="4">
        <v>7.5788054999999998E-3</v>
      </c>
      <c r="T67" s="4">
        <v>2.92603185E-2</v>
      </c>
      <c r="U67" s="6">
        <v>0.67338180000000003</v>
      </c>
      <c r="V67" s="6">
        <v>0.26183040000000002</v>
      </c>
      <c r="W67" s="6">
        <v>1.1087836500000001</v>
      </c>
      <c r="X67" s="7">
        <v>3.206579649</v>
      </c>
      <c r="Y67" s="7">
        <v>2.5414704390000002</v>
      </c>
      <c r="Z67" s="7">
        <v>0.7323905810000001</v>
      </c>
      <c r="AA67" s="7">
        <v>1.2908127410000001</v>
      </c>
      <c r="AB67" s="7">
        <v>4.1942146380000001</v>
      </c>
      <c r="AC67" s="7">
        <v>0.81973690300000002</v>
      </c>
      <c r="AD67" s="7">
        <v>0.66260808599999999</v>
      </c>
      <c r="AE67" s="7">
        <v>0.56661488199999999</v>
      </c>
      <c r="AF67" s="7">
        <v>1.6167187680000001</v>
      </c>
      <c r="AG67" s="8">
        <v>0.12488984099999999</v>
      </c>
      <c r="AH67" s="8">
        <v>0.15471332999999998</v>
      </c>
      <c r="AI67" s="8">
        <v>8.2607461999999993E-2</v>
      </c>
      <c r="AJ67" s="8">
        <v>3.5617021129999995</v>
      </c>
      <c r="AK67" s="8">
        <v>2.7642087999999995E-2</v>
      </c>
      <c r="AL67" s="8">
        <v>0.15378860199999997</v>
      </c>
    </row>
    <row r="68" spans="1:38" x14ac:dyDescent="0.25">
      <c r="A68" s="1" t="s">
        <v>40</v>
      </c>
      <c r="B68" s="13" t="s">
        <v>44</v>
      </c>
      <c r="C68" s="16">
        <v>1</v>
      </c>
      <c r="D68" s="20">
        <v>0</v>
      </c>
      <c r="E68" s="21">
        <v>8</v>
      </c>
      <c r="F68" s="2">
        <f t="shared" ref="F68:F91" si="19">SUM(G68:I68)</f>
        <v>21.837753669199998</v>
      </c>
      <c r="G68" s="3">
        <f t="shared" si="13"/>
        <v>8.0842171000000004E-2</v>
      </c>
      <c r="H68" s="4">
        <f t="shared" si="14"/>
        <v>0.18421070219999999</v>
      </c>
      <c r="I68" s="5">
        <f t="shared" si="15"/>
        <v>21.572700795999999</v>
      </c>
      <c r="J68" s="6">
        <f t="shared" si="16"/>
        <v>1.6242082999999998</v>
      </c>
      <c r="K68" s="7">
        <f t="shared" si="17"/>
        <v>15.548801802</v>
      </c>
      <c r="L68" s="8">
        <f t="shared" si="18"/>
        <v>4.3996906939999993</v>
      </c>
      <c r="M68" s="3">
        <v>9.1417900000000003E-3</v>
      </c>
      <c r="N68" s="3">
        <v>7.1700381000000007E-2</v>
      </c>
      <c r="O68" s="4">
        <v>0.12948125399999999</v>
      </c>
      <c r="P68" s="4">
        <v>4.9423122E-3</v>
      </c>
      <c r="Q68" s="4">
        <v>1.81454175E-2</v>
      </c>
      <c r="R68" s="4">
        <v>9.0702990000000004E-3</v>
      </c>
      <c r="S68" s="4">
        <v>4.5262475999999999E-3</v>
      </c>
      <c r="T68" s="4">
        <v>1.80451719E-2</v>
      </c>
      <c r="U68" s="6">
        <v>0.50672309999999998</v>
      </c>
      <c r="V68" s="6">
        <v>0.39252265000000003</v>
      </c>
      <c r="W68" s="6">
        <v>0.72496254999999998</v>
      </c>
      <c r="X68" s="7">
        <v>3.7982049600000001</v>
      </c>
      <c r="Y68" s="7">
        <v>2.1634787480000002</v>
      </c>
      <c r="Z68" s="7">
        <v>0.84112946100000008</v>
      </c>
      <c r="AA68" s="7">
        <v>1.4700818580000001</v>
      </c>
      <c r="AB68" s="7">
        <v>3.8555653680000002</v>
      </c>
      <c r="AC68" s="7">
        <v>0.64226739500000007</v>
      </c>
      <c r="AD68" s="7">
        <v>0.56050075300000002</v>
      </c>
      <c r="AE68" s="7">
        <v>0.7382030180000001</v>
      </c>
      <c r="AF68" s="7">
        <v>1.479370241</v>
      </c>
      <c r="AG68" s="8">
        <v>0.12476953199999999</v>
      </c>
      <c r="AH68" s="8">
        <v>0.15323221499999998</v>
      </c>
      <c r="AI68" s="8">
        <v>8.0268681999999994E-2</v>
      </c>
      <c r="AJ68" s="8">
        <v>3.9163693379999995</v>
      </c>
      <c r="AK68" s="8">
        <v>2.6459891999999995E-2</v>
      </c>
      <c r="AL68" s="8">
        <v>9.8591034999999994E-2</v>
      </c>
    </row>
    <row r="69" spans="1:38" x14ac:dyDescent="0.25">
      <c r="A69" s="1" t="s">
        <v>40</v>
      </c>
      <c r="B69" s="13" t="s">
        <v>44</v>
      </c>
      <c r="C69" s="16">
        <v>2</v>
      </c>
      <c r="D69" s="20">
        <v>0</v>
      </c>
      <c r="E69" s="21">
        <v>7</v>
      </c>
      <c r="F69" s="2">
        <f t="shared" si="19"/>
        <v>22.054032722300001</v>
      </c>
      <c r="G69" s="3">
        <f t="shared" si="13"/>
        <v>0.121891312</v>
      </c>
      <c r="H69" s="4">
        <f t="shared" si="14"/>
        <v>0.34699487129999995</v>
      </c>
      <c r="I69" s="5">
        <f t="shared" si="15"/>
        <v>21.585146539</v>
      </c>
      <c r="J69" s="6">
        <f t="shared" si="16"/>
        <v>1.42503205</v>
      </c>
      <c r="K69" s="7">
        <f t="shared" si="17"/>
        <v>15.587516509000004</v>
      </c>
      <c r="L69" s="8">
        <f t="shared" si="18"/>
        <v>4.5725979799999994</v>
      </c>
      <c r="M69" s="3">
        <v>4.2001864E-2</v>
      </c>
      <c r="N69" s="3">
        <v>7.9889448000000002E-2</v>
      </c>
      <c r="O69" s="4">
        <v>0.28005422759999998</v>
      </c>
      <c r="P69" s="4">
        <v>6.0638949000000001E-3</v>
      </c>
      <c r="Q69" s="4">
        <v>1.8529446599999999E-2</v>
      </c>
      <c r="R69" s="4">
        <v>1.9701548999999999E-2</v>
      </c>
      <c r="S69" s="4">
        <v>9.3542525999999997E-3</v>
      </c>
      <c r="T69" s="4">
        <v>1.3291500599999999E-2</v>
      </c>
      <c r="U69" s="6">
        <v>0.57171594999999997</v>
      </c>
      <c r="V69" s="6">
        <v>0.1872962</v>
      </c>
      <c r="W69" s="6">
        <v>0.6660199</v>
      </c>
      <c r="X69" s="7">
        <v>3.5390458550000004</v>
      </c>
      <c r="Y69" s="7">
        <v>1.9062595550000001</v>
      </c>
      <c r="Z69" s="7">
        <v>0.58606671700000001</v>
      </c>
      <c r="AA69" s="7">
        <v>1.3807104690000001</v>
      </c>
      <c r="AB69" s="7">
        <v>3.8680920740000002</v>
      </c>
      <c r="AC69" s="7">
        <v>0.58268728000000003</v>
      </c>
      <c r="AD69" s="7">
        <v>0.56146178800000002</v>
      </c>
      <c r="AE69" s="7">
        <v>0.54785726300000004</v>
      </c>
      <c r="AF69" s="7">
        <v>2.6153355080000003</v>
      </c>
      <c r="AG69" s="8">
        <v>0.15254304999999999</v>
      </c>
      <c r="AH69" s="8">
        <v>0.13558015499999998</v>
      </c>
      <c r="AI69" s="8">
        <v>8.638961299999999E-2</v>
      </c>
      <c r="AJ69" s="8">
        <v>4.0402239149999994</v>
      </c>
      <c r="AK69" s="8">
        <v>2.1445331999999998E-2</v>
      </c>
      <c r="AL69" s="8">
        <v>0.13641591499999997</v>
      </c>
    </row>
    <row r="70" spans="1:38" x14ac:dyDescent="0.25">
      <c r="A70" s="1" t="s">
        <v>40</v>
      </c>
      <c r="B70" s="13" t="s">
        <v>44</v>
      </c>
      <c r="C70" s="16">
        <v>3</v>
      </c>
      <c r="D70" s="20">
        <v>0</v>
      </c>
      <c r="E70" s="21">
        <v>6</v>
      </c>
      <c r="F70" s="2">
        <f t="shared" si="19"/>
        <v>24.925014413899998</v>
      </c>
      <c r="G70" s="3">
        <f t="shared" si="13"/>
        <v>0.16194925900000001</v>
      </c>
      <c r="H70" s="4">
        <f t="shared" si="14"/>
        <v>0.28116322289999995</v>
      </c>
      <c r="I70" s="5">
        <f t="shared" si="15"/>
        <v>24.481901932</v>
      </c>
      <c r="J70" s="6">
        <f t="shared" si="16"/>
        <v>1.2358905</v>
      </c>
      <c r="K70" s="7">
        <f t="shared" si="17"/>
        <v>17.798125711000001</v>
      </c>
      <c r="L70" s="8">
        <f t="shared" si="18"/>
        <v>5.4478857209999996</v>
      </c>
      <c r="M70" s="3">
        <v>5.1588881000000003E-2</v>
      </c>
      <c r="N70" s="3">
        <v>0.11036037800000001</v>
      </c>
      <c r="O70" s="4">
        <v>0.18485453069999999</v>
      </c>
      <c r="P70" s="4">
        <v>1.26705789E-2</v>
      </c>
      <c r="Q70" s="4">
        <v>3.3758726400000001E-2</v>
      </c>
      <c r="R70" s="4">
        <v>1.9405688399999999E-2</v>
      </c>
      <c r="S70" s="4">
        <v>1.36022166E-2</v>
      </c>
      <c r="T70" s="4">
        <v>1.6871481899999999E-2</v>
      </c>
      <c r="U70" s="6">
        <v>0.47429070000000001</v>
      </c>
      <c r="V70" s="6">
        <v>0.33956325000000004</v>
      </c>
      <c r="W70" s="6">
        <v>0.42203655000000001</v>
      </c>
      <c r="X70" s="7">
        <v>3.818186378</v>
      </c>
      <c r="Y70" s="7">
        <v>2.733060268</v>
      </c>
      <c r="Z70" s="7">
        <v>0.75661109600000009</v>
      </c>
      <c r="AA70" s="7">
        <v>1.5019525360000001</v>
      </c>
      <c r="AB70" s="7">
        <v>3.6095590610000001</v>
      </c>
      <c r="AC70" s="7">
        <v>0.82131348700000006</v>
      </c>
      <c r="AD70" s="7">
        <v>0.578243811</v>
      </c>
      <c r="AE70" s="7">
        <v>0.63584751900000003</v>
      </c>
      <c r="AF70" s="7">
        <v>3.3433515550000004</v>
      </c>
      <c r="AG70" s="8">
        <v>0.17094560899999997</v>
      </c>
      <c r="AH70" s="8">
        <v>0.19117605599999998</v>
      </c>
      <c r="AI70" s="8">
        <v>0.14049024499999999</v>
      </c>
      <c r="AJ70" s="8">
        <v>4.7663338879999992</v>
      </c>
      <c r="AK70" s="8">
        <v>3.1069040999999995E-2</v>
      </c>
      <c r="AL70" s="8">
        <v>0.14787088199999998</v>
      </c>
    </row>
    <row r="71" spans="1:38" x14ac:dyDescent="0.25">
      <c r="A71" s="1" t="s">
        <v>40</v>
      </c>
      <c r="B71" s="13" t="s">
        <v>44</v>
      </c>
      <c r="C71" s="16">
        <v>4</v>
      </c>
      <c r="D71" s="20">
        <v>0</v>
      </c>
      <c r="E71" s="21">
        <v>4</v>
      </c>
      <c r="F71" s="2">
        <f t="shared" si="19"/>
        <v>11.282047620700002</v>
      </c>
      <c r="G71" s="3">
        <f t="shared" si="13"/>
        <v>5.5332394E-2</v>
      </c>
      <c r="H71" s="4">
        <f t="shared" si="14"/>
        <v>8.8952150699999982E-2</v>
      </c>
      <c r="I71" s="5">
        <f t="shared" si="15"/>
        <v>11.137763076000002</v>
      </c>
      <c r="J71" s="6">
        <f t="shared" si="16"/>
        <v>0.99774545000000014</v>
      </c>
      <c r="K71" s="7">
        <f t="shared" si="17"/>
        <v>9.9183450920000027</v>
      </c>
      <c r="L71" s="8">
        <f t="shared" si="18"/>
        <v>0.22167253399999998</v>
      </c>
      <c r="M71" s="3">
        <v>5.2367718000000001E-2</v>
      </c>
      <c r="N71" s="3">
        <v>2.9646760000000003E-3</v>
      </c>
      <c r="O71" s="4">
        <v>5.9213170799999999E-2</v>
      </c>
      <c r="P71" s="4">
        <v>1.13525307E-2</v>
      </c>
      <c r="Q71" s="4">
        <v>1.1798703000000001E-3</v>
      </c>
      <c r="R71" s="4">
        <v>2.0610449999999998E-4</v>
      </c>
      <c r="S71" s="4">
        <v>1.3647122999999999E-2</v>
      </c>
      <c r="T71" s="4">
        <v>3.3533513999999998E-3</v>
      </c>
      <c r="U71" s="6">
        <v>0.85107490000000008</v>
      </c>
      <c r="V71" s="6">
        <v>8.0228850000000004E-2</v>
      </c>
      <c r="W71" s="6">
        <v>6.6441700000000006E-2</v>
      </c>
      <c r="X71" s="7">
        <v>4.4401584980000006</v>
      </c>
      <c r="Y71" s="7">
        <v>1.0965352580000001</v>
      </c>
      <c r="Z71" s="7">
        <v>0.28173247900000004</v>
      </c>
      <c r="AA71" s="7">
        <v>1.7776941580000001</v>
      </c>
      <c r="AB71" s="7">
        <v>0.69948750000000004</v>
      </c>
      <c r="AC71" s="7">
        <v>0.67057453900000008</v>
      </c>
      <c r="AD71" s="7">
        <v>6.8334859999999997E-2</v>
      </c>
      <c r="AE71" s="7">
        <v>0.78519884600000001</v>
      </c>
      <c r="AF71" s="7">
        <v>9.8628954000000005E-2</v>
      </c>
      <c r="AG71" s="8">
        <v>1.2212879999999998E-3</v>
      </c>
      <c r="AH71" s="8">
        <v>4.1117369999999999E-3</v>
      </c>
      <c r="AI71" s="8">
        <v>1.1454629999999999E-2</v>
      </c>
      <c r="AJ71" s="8">
        <v>0.15571455699999998</v>
      </c>
      <c r="AK71" s="8">
        <v>1.2297129999999999E-3</v>
      </c>
      <c r="AL71" s="8">
        <v>4.7940608999999995E-2</v>
      </c>
    </row>
    <row r="72" spans="1:38" x14ac:dyDescent="0.25">
      <c r="A72" s="1" t="s">
        <v>40</v>
      </c>
      <c r="B72" s="13" t="s">
        <v>44</v>
      </c>
      <c r="C72" s="16">
        <v>5</v>
      </c>
      <c r="D72" s="23">
        <v>0</v>
      </c>
      <c r="E72" s="21">
        <v>12</v>
      </c>
      <c r="F72" s="2">
        <f t="shared" si="19"/>
        <v>11.554215850000002</v>
      </c>
      <c r="G72" s="3">
        <f t="shared" si="13"/>
        <v>7.375949200000001E-2</v>
      </c>
      <c r="H72" s="4">
        <f t="shared" si="14"/>
        <v>0.13211440200000002</v>
      </c>
      <c r="I72" s="5">
        <f t="shared" si="15"/>
        <v>11.348341956000002</v>
      </c>
      <c r="J72" s="6">
        <f t="shared" si="16"/>
        <v>0.93226314999999993</v>
      </c>
      <c r="K72" s="7">
        <f t="shared" si="17"/>
        <v>9.2814951770000018</v>
      </c>
      <c r="L72" s="8">
        <f t="shared" si="18"/>
        <v>1.1345836289999998</v>
      </c>
      <c r="M72" s="3">
        <v>5.3437825000000001E-2</v>
      </c>
      <c r="N72" s="3">
        <v>2.0321667000000002E-2</v>
      </c>
      <c r="O72" s="4">
        <v>9.5968322100000003E-2</v>
      </c>
      <c r="P72" s="4">
        <v>1.08601479E-2</v>
      </c>
      <c r="Q72" s="4">
        <v>1.9084652999999999E-3</v>
      </c>
      <c r="R72" s="4">
        <v>1.3075586999999999E-3</v>
      </c>
      <c r="S72" s="4">
        <v>1.5134760899999999E-2</v>
      </c>
      <c r="T72" s="4">
        <v>6.9351470999999996E-3</v>
      </c>
      <c r="U72" s="6">
        <v>0.61166494999999999</v>
      </c>
      <c r="V72" s="6">
        <v>0.1305356</v>
      </c>
      <c r="W72" s="6">
        <v>0.1900626</v>
      </c>
      <c r="X72" s="7">
        <v>3.6066208080000002</v>
      </c>
      <c r="Y72" s="7">
        <v>1.6251312710000001</v>
      </c>
      <c r="Z72" s="7">
        <v>0.20823398200000001</v>
      </c>
      <c r="AA72" s="7">
        <v>1.169474165</v>
      </c>
      <c r="AB72" s="7">
        <v>1.173842211</v>
      </c>
      <c r="AC72" s="7">
        <v>0.35800054100000001</v>
      </c>
      <c r="AD72" s="7">
        <v>7.0166909E-2</v>
      </c>
      <c r="AE72" s="7">
        <v>0.85072278000000001</v>
      </c>
      <c r="AF72" s="7">
        <v>0.21930251000000001</v>
      </c>
      <c r="AG72" s="8">
        <v>9.7480619999999983E-3</v>
      </c>
      <c r="AH72" s="8">
        <v>2.4785675999999996E-2</v>
      </c>
      <c r="AI72" s="8">
        <v>1.6542992999999999E-2</v>
      </c>
      <c r="AJ72" s="8">
        <v>1.0553495369999999</v>
      </c>
      <c r="AK72" s="8">
        <v>1.4750489999999998E-3</v>
      </c>
      <c r="AL72" s="8">
        <v>2.6682311999999996E-2</v>
      </c>
    </row>
    <row r="73" spans="1:38" x14ac:dyDescent="0.25">
      <c r="A73" s="1" t="s">
        <v>40</v>
      </c>
      <c r="B73" s="13" t="s">
        <v>44</v>
      </c>
      <c r="C73" s="16">
        <v>6</v>
      </c>
      <c r="D73" s="20">
        <v>0</v>
      </c>
      <c r="E73" s="21">
        <v>6</v>
      </c>
      <c r="F73" s="2">
        <f t="shared" si="19"/>
        <v>15.160072001600001</v>
      </c>
      <c r="G73" s="3">
        <f t="shared" si="13"/>
        <v>9.9247077000000017E-2</v>
      </c>
      <c r="H73" s="4">
        <f t="shared" si="14"/>
        <v>8.0825169599999996E-2</v>
      </c>
      <c r="I73" s="5">
        <f t="shared" si="15"/>
        <v>14.979999755000001</v>
      </c>
      <c r="J73" s="6">
        <f t="shared" si="16"/>
        <v>1.2619516</v>
      </c>
      <c r="K73" s="7">
        <f t="shared" si="17"/>
        <v>11.476626444000003</v>
      </c>
      <c r="L73" s="8">
        <f t="shared" si="18"/>
        <v>2.2414217110000001</v>
      </c>
      <c r="M73" s="3">
        <v>5.6444622000000007E-2</v>
      </c>
      <c r="N73" s="3">
        <v>4.2802455000000003E-2</v>
      </c>
      <c r="O73" s="4">
        <v>2.5439475600000001E-2</v>
      </c>
      <c r="P73" s="4">
        <v>1.7300020499999999E-2</v>
      </c>
      <c r="Q73" s="4">
        <v>1.5934854599999999E-2</v>
      </c>
      <c r="R73" s="4">
        <v>1.7828747999999999E-3</v>
      </c>
      <c r="S73" s="4">
        <v>1.2838921199999999E-2</v>
      </c>
      <c r="T73" s="4">
        <v>7.5290228999999997E-3</v>
      </c>
      <c r="U73" s="6">
        <v>0.90744809999999998</v>
      </c>
      <c r="V73" s="6">
        <v>0.24177725</v>
      </c>
      <c r="W73" s="6">
        <v>0.11272625</v>
      </c>
      <c r="X73" s="7">
        <v>4.0639104570000004</v>
      </c>
      <c r="Y73" s="7">
        <v>1.9338951910000002</v>
      </c>
      <c r="Z73" s="7">
        <v>0.60388763100000009</v>
      </c>
      <c r="AA73" s="7">
        <v>1.4225888870000001</v>
      </c>
      <c r="AB73" s="7">
        <v>1.7283926570000001</v>
      </c>
      <c r="AC73" s="7">
        <v>0.36217719100000001</v>
      </c>
      <c r="AD73" s="7">
        <v>6.6931019000000008E-2</v>
      </c>
      <c r="AE73" s="7">
        <v>0.99618455100000003</v>
      </c>
      <c r="AF73" s="7">
        <v>0.29865886000000003</v>
      </c>
      <c r="AG73" s="8">
        <v>3.7448787999999997E-2</v>
      </c>
      <c r="AH73" s="8">
        <v>7.3452519999999993E-2</v>
      </c>
      <c r="AI73" s="8">
        <v>7.2297283999999989E-2</v>
      </c>
      <c r="AJ73" s="8">
        <v>2.0197019969999999</v>
      </c>
      <c r="AK73" s="8">
        <v>3.9782849999999998E-3</v>
      </c>
      <c r="AL73" s="8">
        <v>3.4542836999999993E-2</v>
      </c>
    </row>
    <row r="74" spans="1:38" x14ac:dyDescent="0.25">
      <c r="A74" s="1" t="s">
        <v>44</v>
      </c>
      <c r="B74" s="13" t="s">
        <v>41</v>
      </c>
      <c r="C74" s="16">
        <v>1</v>
      </c>
      <c r="D74" s="20">
        <v>6</v>
      </c>
      <c r="E74" s="21">
        <v>7</v>
      </c>
      <c r="F74" s="2">
        <f t="shared" si="19"/>
        <v>31.174511846699996</v>
      </c>
      <c r="G74" s="3">
        <f t="shared" si="13"/>
        <v>0.14150706900000001</v>
      </c>
      <c r="H74" s="4">
        <f t="shared" si="14"/>
        <v>0.19505996369999998</v>
      </c>
      <c r="I74" s="5">
        <f t="shared" si="15"/>
        <v>30.837944813999997</v>
      </c>
      <c r="J74" s="6">
        <f t="shared" si="16"/>
        <v>1.8781899500000001</v>
      </c>
      <c r="K74" s="7">
        <f t="shared" si="17"/>
        <v>20.789481369000001</v>
      </c>
      <c r="L74" s="8">
        <f t="shared" si="18"/>
        <v>8.1702734949999982</v>
      </c>
      <c r="M74" s="3">
        <v>2.5717097000000001E-2</v>
      </c>
      <c r="N74" s="3">
        <v>0.115789972</v>
      </c>
      <c r="O74" s="4">
        <v>4.7343649500000001E-2</v>
      </c>
      <c r="P74" s="4">
        <v>8.9890478999999999E-3</v>
      </c>
      <c r="Q74" s="4">
        <v>3.4565397300000002E-2</v>
      </c>
      <c r="R74" s="4">
        <v>4.5029268899999995E-2</v>
      </c>
      <c r="S74" s="4">
        <v>2.5990316100000001E-2</v>
      </c>
      <c r="T74" s="4">
        <v>3.3142284000000001E-2</v>
      </c>
      <c r="U74" s="6">
        <v>0.81474575000000005</v>
      </c>
      <c r="V74" s="6">
        <v>0.34026329999999999</v>
      </c>
      <c r="W74" s="6">
        <v>0.72318090000000002</v>
      </c>
      <c r="X74" s="7">
        <v>4.3950312140000003</v>
      </c>
      <c r="Y74" s="7">
        <v>2.436230213</v>
      </c>
      <c r="Z74" s="7">
        <v>0.93125589100000006</v>
      </c>
      <c r="AA74" s="7">
        <v>1.7710399030000001</v>
      </c>
      <c r="AB74" s="7">
        <v>4.0130429150000007</v>
      </c>
      <c r="AC74" s="7">
        <v>0.73223892400000001</v>
      </c>
      <c r="AD74" s="7">
        <v>1.0160321540000001</v>
      </c>
      <c r="AE74" s="7">
        <v>0.55076794200000001</v>
      </c>
      <c r="AF74" s="7">
        <v>4.9438422129999999</v>
      </c>
      <c r="AG74" s="8">
        <v>0.18220241999999998</v>
      </c>
      <c r="AH74" s="8">
        <v>0.76697594099999988</v>
      </c>
      <c r="AI74" s="8">
        <v>0.13414487199999997</v>
      </c>
      <c r="AJ74" s="8">
        <v>6.011854883999999</v>
      </c>
      <c r="AK74" s="8">
        <v>8.9070784999999986E-2</v>
      </c>
      <c r="AL74" s="8">
        <v>0.98602459299999989</v>
      </c>
    </row>
    <row r="75" spans="1:38" x14ac:dyDescent="0.25">
      <c r="A75" s="1" t="s">
        <v>44</v>
      </c>
      <c r="B75" s="13" t="s">
        <v>41</v>
      </c>
      <c r="C75" s="16">
        <v>2</v>
      </c>
      <c r="D75" s="20">
        <v>10</v>
      </c>
      <c r="E75" s="21">
        <v>4</v>
      </c>
      <c r="F75" s="2">
        <f t="shared" si="19"/>
        <v>25.673477640300003</v>
      </c>
      <c r="G75" s="3">
        <f t="shared" si="13"/>
        <v>0.1059595</v>
      </c>
      <c r="H75" s="4">
        <f t="shared" si="14"/>
        <v>0.1237329513</v>
      </c>
      <c r="I75" s="5">
        <f t="shared" si="15"/>
        <v>25.443785189000003</v>
      </c>
      <c r="J75" s="6">
        <f t="shared" si="16"/>
        <v>1.7467274499999998</v>
      </c>
      <c r="K75" s="7">
        <f t="shared" si="17"/>
        <v>16.904677829000001</v>
      </c>
      <c r="L75" s="8">
        <f t="shared" si="18"/>
        <v>6.7923799099999993</v>
      </c>
      <c r="M75" s="3">
        <v>9.3618120000000006E-3</v>
      </c>
      <c r="N75" s="3">
        <v>9.6597688000000001E-2</v>
      </c>
      <c r="O75" s="4">
        <v>2.7862890299999998E-2</v>
      </c>
      <c r="P75" s="4">
        <v>4.9029056999999997E-3</v>
      </c>
      <c r="Q75" s="4">
        <v>3.5550106200000001E-2</v>
      </c>
      <c r="R75" s="4">
        <v>2.2160854800000001E-2</v>
      </c>
      <c r="S75" s="4">
        <v>1.2226787999999999E-2</v>
      </c>
      <c r="T75" s="4">
        <v>2.1029406300000001E-2</v>
      </c>
      <c r="U75" s="6">
        <v>0.87007895000000002</v>
      </c>
      <c r="V75" s="6">
        <v>0.33943845</v>
      </c>
      <c r="W75" s="6">
        <v>0.53721004999999999</v>
      </c>
      <c r="X75" s="7">
        <v>3.7713843790000001</v>
      </c>
      <c r="Y75" s="7">
        <v>2.3912570190000002</v>
      </c>
      <c r="Z75" s="7">
        <v>0.9112266240000001</v>
      </c>
      <c r="AA75" s="7">
        <v>1.399181805</v>
      </c>
      <c r="AB75" s="7">
        <v>3.8900734180000001</v>
      </c>
      <c r="AC75" s="7">
        <v>0.67628073500000008</v>
      </c>
      <c r="AD75" s="7">
        <v>0.66374510800000008</v>
      </c>
      <c r="AE75" s="7">
        <v>0.57303881300000004</v>
      </c>
      <c r="AF75" s="7">
        <v>2.628489928</v>
      </c>
      <c r="AG75" s="8">
        <v>0.14398628299999999</v>
      </c>
      <c r="AH75" s="8">
        <v>0.63107428799999987</v>
      </c>
      <c r="AI75" s="8">
        <v>0.11113653399999998</v>
      </c>
      <c r="AJ75" s="8">
        <v>4.873692651999999</v>
      </c>
      <c r="AK75" s="8">
        <v>9.7633280999999988E-2</v>
      </c>
      <c r="AL75" s="8">
        <v>0.93485687199999989</v>
      </c>
    </row>
    <row r="76" spans="1:38" x14ac:dyDescent="0.25">
      <c r="A76" s="1" t="s">
        <v>44</v>
      </c>
      <c r="B76" s="13" t="s">
        <v>41</v>
      </c>
      <c r="C76" s="16">
        <v>3</v>
      </c>
      <c r="D76" s="20">
        <v>12</v>
      </c>
      <c r="E76" s="21">
        <v>6</v>
      </c>
      <c r="F76" s="2">
        <f t="shared" si="19"/>
        <v>32.5199509276</v>
      </c>
      <c r="G76" s="3">
        <f t="shared" si="13"/>
        <v>0.125617743</v>
      </c>
      <c r="H76" s="4">
        <f t="shared" si="14"/>
        <v>0.31672211760000002</v>
      </c>
      <c r="I76" s="5">
        <f t="shared" si="15"/>
        <v>32.077611066999999</v>
      </c>
      <c r="J76" s="6">
        <f t="shared" si="16"/>
        <v>3.6856007500000003</v>
      </c>
      <c r="K76" s="7">
        <f t="shared" si="17"/>
        <v>22.105141528000001</v>
      </c>
      <c r="L76" s="8">
        <f t="shared" si="18"/>
        <v>6.2868687889999997</v>
      </c>
      <c r="M76" s="3">
        <v>4.7360648000000005E-2</v>
      </c>
      <c r="N76" s="3">
        <v>7.8257094999999999E-2</v>
      </c>
      <c r="O76" s="4">
        <v>0.13809920039999998</v>
      </c>
      <c r="P76" s="4">
        <v>4.6553761799999996E-2</v>
      </c>
      <c r="Q76" s="4">
        <v>5.3320112999999995E-2</v>
      </c>
      <c r="R76" s="4">
        <v>1.8837327599999999E-2</v>
      </c>
      <c r="S76" s="4">
        <v>7.3298358000000001E-3</v>
      </c>
      <c r="T76" s="4">
        <v>5.2581878999999998E-2</v>
      </c>
      <c r="U76" s="6">
        <v>1.35967715</v>
      </c>
      <c r="V76" s="6">
        <v>0.50951745000000004</v>
      </c>
      <c r="W76" s="6">
        <v>1.8164061500000002</v>
      </c>
      <c r="X76" s="7">
        <v>5.5473754370000004</v>
      </c>
      <c r="Y76" s="7">
        <v>4.188430586</v>
      </c>
      <c r="Z76" s="7">
        <v>1.2111246920000001</v>
      </c>
      <c r="AA76" s="7">
        <v>2.200475757</v>
      </c>
      <c r="AB76" s="7">
        <v>3.674195761</v>
      </c>
      <c r="AC76" s="7">
        <v>0.81350112400000008</v>
      </c>
      <c r="AD76" s="7">
        <v>0.82994090500000006</v>
      </c>
      <c r="AE76" s="7">
        <v>1.0163670970000001</v>
      </c>
      <c r="AF76" s="7">
        <v>2.6237301690000003</v>
      </c>
      <c r="AG76" s="8">
        <v>0.10622138899999999</v>
      </c>
      <c r="AH76" s="8">
        <v>0.47773760299999996</v>
      </c>
      <c r="AI76" s="8">
        <v>0.16135020799999997</v>
      </c>
      <c r="AJ76" s="8">
        <v>3.6980610749999996</v>
      </c>
      <c r="AK76" s="8">
        <v>0.25205645399999999</v>
      </c>
      <c r="AL76" s="8">
        <v>1.5914420599999999</v>
      </c>
    </row>
    <row r="77" spans="1:38" x14ac:dyDescent="0.25">
      <c r="A77" s="1" t="s">
        <v>44</v>
      </c>
      <c r="B77" s="13" t="s">
        <v>41</v>
      </c>
      <c r="C77" s="16">
        <v>4</v>
      </c>
      <c r="D77" s="23">
        <v>11</v>
      </c>
      <c r="E77" s="21">
        <v>7</v>
      </c>
      <c r="F77" s="2">
        <f t="shared" si="19"/>
        <v>20.051593371600003</v>
      </c>
      <c r="G77" s="3">
        <f t="shared" si="13"/>
        <v>7.7040988000000005E-2</v>
      </c>
      <c r="H77" s="4">
        <f t="shared" si="14"/>
        <v>0.1105813296</v>
      </c>
      <c r="I77" s="5">
        <f t="shared" si="15"/>
        <v>19.863971054000004</v>
      </c>
      <c r="J77" s="6">
        <f t="shared" si="16"/>
        <v>1.6425753500000002</v>
      </c>
      <c r="K77" s="7">
        <f t="shared" si="17"/>
        <v>15.505483048000004</v>
      </c>
      <c r="L77" s="8">
        <f t="shared" si="18"/>
        <v>2.7159126559999995</v>
      </c>
      <c r="M77" s="3">
        <v>2.6933423000000001E-2</v>
      </c>
      <c r="N77" s="3">
        <v>5.0107565000000007E-2</v>
      </c>
      <c r="O77" s="4">
        <v>4.4183871899999998E-2</v>
      </c>
      <c r="P77" s="4">
        <v>8.9883675000000003E-3</v>
      </c>
      <c r="Q77" s="4">
        <v>2.0210034599999999E-2</v>
      </c>
      <c r="R77" s="4">
        <v>1.0702125E-2</v>
      </c>
      <c r="S77" s="4">
        <v>2.4738209999999997E-3</v>
      </c>
      <c r="T77" s="4">
        <v>2.4023109599999998E-2</v>
      </c>
      <c r="U77" s="6">
        <v>1.1896345500000001</v>
      </c>
      <c r="V77" s="6">
        <v>0.3414333</v>
      </c>
      <c r="W77" s="6">
        <v>0.11150750000000001</v>
      </c>
      <c r="X77" s="7">
        <v>5.7207794020000007</v>
      </c>
      <c r="Y77" s="7">
        <v>2.1313891000000003</v>
      </c>
      <c r="Z77" s="7">
        <v>0.82218044600000006</v>
      </c>
      <c r="AA77" s="7">
        <v>1.96676421</v>
      </c>
      <c r="AB77" s="7">
        <v>1.7314720240000001</v>
      </c>
      <c r="AC77" s="7">
        <v>0.45700579900000005</v>
      </c>
      <c r="AD77" s="7">
        <v>0.21089244000000001</v>
      </c>
      <c r="AE77" s="7">
        <v>1.316359241</v>
      </c>
      <c r="AF77" s="7">
        <v>1.1486403860000001</v>
      </c>
      <c r="AG77" s="8">
        <v>4.2950649999999993E-2</v>
      </c>
      <c r="AH77" s="8">
        <v>0.24125931099999998</v>
      </c>
      <c r="AI77" s="8">
        <v>5.1404631999999992E-2</v>
      </c>
      <c r="AJ77" s="8">
        <v>2.1552979909999999</v>
      </c>
      <c r="AK77" s="8">
        <v>3.5643815999999995E-2</v>
      </c>
      <c r="AL77" s="8">
        <v>0.18935625599999997</v>
      </c>
    </row>
    <row r="78" spans="1:38" x14ac:dyDescent="0.25">
      <c r="A78" s="1" t="s">
        <v>44</v>
      </c>
      <c r="B78" s="13" t="s">
        <v>41</v>
      </c>
      <c r="C78" s="16">
        <v>5</v>
      </c>
      <c r="D78" s="20">
        <v>8</v>
      </c>
      <c r="E78" s="21">
        <v>5</v>
      </c>
      <c r="F78" s="2">
        <f t="shared" si="19"/>
        <v>10.326472838200001</v>
      </c>
      <c r="G78" s="3">
        <f t="shared" si="13"/>
        <v>6.0147109000000004E-2</v>
      </c>
      <c r="H78" s="4">
        <f t="shared" si="14"/>
        <v>6.6838300199999992E-2</v>
      </c>
      <c r="I78" s="5">
        <f t="shared" si="15"/>
        <v>10.199487429000001</v>
      </c>
      <c r="J78" s="6">
        <f t="shared" si="16"/>
        <v>0.46227284999999996</v>
      </c>
      <c r="K78" s="7">
        <f t="shared" si="17"/>
        <v>7.3558600210000007</v>
      </c>
      <c r="L78" s="8">
        <f t="shared" si="18"/>
        <v>2.381354558</v>
      </c>
      <c r="M78" s="3">
        <v>1.6655972000000002E-2</v>
      </c>
      <c r="N78" s="3">
        <v>4.3491137000000006E-2</v>
      </c>
      <c r="O78" s="4">
        <v>2.0832373799999998E-2</v>
      </c>
      <c r="P78" s="4">
        <v>4.6386837E-3</v>
      </c>
      <c r="Q78" s="4">
        <v>2.4717344400000001E-2</v>
      </c>
      <c r="R78" s="4">
        <v>5.9652368999999995E-3</v>
      </c>
      <c r="S78" s="4">
        <v>1.5190497E-3</v>
      </c>
      <c r="T78" s="4">
        <v>9.1656116999999995E-3</v>
      </c>
      <c r="U78" s="6">
        <v>0.19039475</v>
      </c>
      <c r="V78" s="6">
        <v>0.1213511</v>
      </c>
      <c r="W78" s="6">
        <v>0.15052699999999999</v>
      </c>
      <c r="X78" s="7">
        <v>1.9386882010000002</v>
      </c>
      <c r="Y78" s="7">
        <v>0.91697985800000004</v>
      </c>
      <c r="Z78" s="7">
        <v>0.25244402500000002</v>
      </c>
      <c r="AA78" s="7">
        <v>0.57013867699999998</v>
      </c>
      <c r="AB78" s="7">
        <v>1.9719116270000001</v>
      </c>
      <c r="AC78" s="7">
        <v>5.5130969000000002E-2</v>
      </c>
      <c r="AD78" s="7">
        <v>0.229392972</v>
      </c>
      <c r="AE78" s="7">
        <v>0.52734382899999999</v>
      </c>
      <c r="AF78" s="7">
        <v>0.893829863</v>
      </c>
      <c r="AG78" s="8">
        <v>5.1354418999999991E-2</v>
      </c>
      <c r="AH78" s="8">
        <v>0.23021817999999997</v>
      </c>
      <c r="AI78" s="8">
        <v>0.11443508999999999</v>
      </c>
      <c r="AJ78" s="8">
        <v>1.5390139589999998</v>
      </c>
      <c r="AK78" s="8">
        <v>3.8453721999999996E-2</v>
      </c>
      <c r="AL78" s="8">
        <v>0.40787918799999995</v>
      </c>
    </row>
    <row r="79" spans="1:38" x14ac:dyDescent="0.25">
      <c r="A79" s="1" t="s">
        <v>44</v>
      </c>
      <c r="B79" s="13" t="s">
        <v>41</v>
      </c>
      <c r="C79" s="16">
        <v>6</v>
      </c>
      <c r="D79" s="20">
        <v>18</v>
      </c>
      <c r="F79" s="2">
        <f t="shared" si="19"/>
        <v>15.4451774408</v>
      </c>
      <c r="G79" s="3">
        <f t="shared" si="13"/>
        <v>8.6796050999999999E-2</v>
      </c>
      <c r="H79" s="4">
        <f t="shared" si="14"/>
        <v>0.1513342278</v>
      </c>
      <c r="I79" s="5">
        <f t="shared" si="15"/>
        <v>15.207047162</v>
      </c>
      <c r="J79" s="6">
        <f t="shared" si="16"/>
        <v>0.60895964999999996</v>
      </c>
      <c r="K79" s="7">
        <f t="shared" si="17"/>
        <v>11.300436694000002</v>
      </c>
      <c r="L79" s="8">
        <f t="shared" si="18"/>
        <v>3.2976508179999997</v>
      </c>
      <c r="M79" s="3">
        <v>2.4256586E-2</v>
      </c>
      <c r="N79" s="3">
        <v>6.2539465000000002E-2</v>
      </c>
      <c r="O79" s="4">
        <v>7.5415252500000002E-2</v>
      </c>
      <c r="P79" s="4">
        <v>1.3779234E-2</v>
      </c>
      <c r="Q79" s="4">
        <v>1.9935720000000001E-2</v>
      </c>
      <c r="R79" s="4">
        <v>1.6708979699999998E-2</v>
      </c>
      <c r="S79" s="4">
        <v>6.5565045000000001E-3</v>
      </c>
      <c r="T79" s="4">
        <v>1.89385371E-2</v>
      </c>
      <c r="U79" s="6">
        <v>0.39426855</v>
      </c>
      <c r="V79" s="6">
        <v>0.12919205</v>
      </c>
      <c r="W79" s="6">
        <v>8.5499050000000007E-2</v>
      </c>
      <c r="X79" s="7">
        <v>3.6421166560000002</v>
      </c>
      <c r="Y79" s="7">
        <v>1.24482823</v>
      </c>
      <c r="Z79" s="7">
        <v>0.46627552900000002</v>
      </c>
      <c r="AA79" s="7">
        <v>1.201448651</v>
      </c>
      <c r="AB79" s="7">
        <v>1.6019991180000002</v>
      </c>
      <c r="AC79" s="7">
        <v>0.33866954500000002</v>
      </c>
      <c r="AD79" s="7">
        <v>0.51938062000000007</v>
      </c>
      <c r="AE79" s="7">
        <v>0.590893789</v>
      </c>
      <c r="AF79" s="7">
        <v>1.6948245560000001</v>
      </c>
      <c r="AG79" s="8">
        <v>9.9787384999999992E-2</v>
      </c>
      <c r="AH79" s="8">
        <v>0.30726076099999994</v>
      </c>
      <c r="AI79" s="8">
        <v>5.9530038999999993E-2</v>
      </c>
      <c r="AJ79" s="8">
        <v>2.4024915349999998</v>
      </c>
      <c r="AK79" s="8">
        <v>1.2453497999999999E-2</v>
      </c>
      <c r="AL79" s="8">
        <v>0.41612759999999993</v>
      </c>
    </row>
    <row r="80" spans="1:38" x14ac:dyDescent="0.25">
      <c r="A80" s="1" t="s">
        <v>44</v>
      </c>
      <c r="B80" s="13" t="s">
        <v>43</v>
      </c>
      <c r="C80" s="16">
        <v>1</v>
      </c>
      <c r="D80" s="20">
        <v>5</v>
      </c>
      <c r="E80" s="21">
        <v>6</v>
      </c>
      <c r="F80" s="2">
        <f t="shared" si="19"/>
        <v>27.412849203500002</v>
      </c>
      <c r="G80" s="3">
        <f t="shared" si="13"/>
        <v>0.100146948</v>
      </c>
      <c r="H80" s="4">
        <f t="shared" si="14"/>
        <v>0.1101434355</v>
      </c>
      <c r="I80" s="5">
        <f t="shared" si="15"/>
        <v>27.202558820000004</v>
      </c>
      <c r="J80" s="6">
        <f t="shared" si="16"/>
        <v>2.7696396000000001</v>
      </c>
      <c r="K80" s="7">
        <f t="shared" si="17"/>
        <v>17.687904323000001</v>
      </c>
      <c r="L80" s="8">
        <f t="shared" si="18"/>
        <v>6.7450148969999999</v>
      </c>
      <c r="M80" s="3">
        <v>1.2295536000000001E-2</v>
      </c>
      <c r="N80" s="3">
        <v>8.7851412000000004E-2</v>
      </c>
      <c r="O80" s="4">
        <v>2.4720632999999999E-2</v>
      </c>
      <c r="P80" s="4">
        <v>5.0952320999999995E-3</v>
      </c>
      <c r="Q80" s="4">
        <v>2.2538363400000001E-2</v>
      </c>
      <c r="R80" s="4">
        <v>2.23868043E-2</v>
      </c>
      <c r="S80" s="4">
        <v>1.2266761499999999E-2</v>
      </c>
      <c r="T80" s="4">
        <v>2.3135641199999998E-2</v>
      </c>
      <c r="U80" s="6">
        <v>0.84712940000000003</v>
      </c>
      <c r="V80" s="6">
        <v>0.35909445000000001</v>
      </c>
      <c r="W80" s="6">
        <v>1.5634157500000001</v>
      </c>
      <c r="X80" s="7">
        <v>3.9549112460000004</v>
      </c>
      <c r="Y80" s="7">
        <v>2.3390091550000003</v>
      </c>
      <c r="Z80" s="7">
        <v>0.90686912100000006</v>
      </c>
      <c r="AA80" s="7">
        <v>1.5549797710000002</v>
      </c>
      <c r="AB80" s="7">
        <v>4.2703026580000003</v>
      </c>
      <c r="AC80" s="7">
        <v>0.76783533600000009</v>
      </c>
      <c r="AD80" s="7">
        <v>0.86356091000000001</v>
      </c>
      <c r="AE80" s="7">
        <v>0.53964751</v>
      </c>
      <c r="AF80" s="7">
        <v>2.4907886160000001</v>
      </c>
      <c r="AG80" s="8">
        <v>0.12874983899999998</v>
      </c>
      <c r="AH80" s="8">
        <v>0.56673357399999991</v>
      </c>
      <c r="AI80" s="8">
        <v>0.10944850099999999</v>
      </c>
      <c r="AJ80" s="8">
        <v>4.5259076409999999</v>
      </c>
      <c r="AK80" s="8">
        <v>0.13564923999999998</v>
      </c>
      <c r="AL80" s="8">
        <v>1.2785261019999998</v>
      </c>
    </row>
    <row r="81" spans="1:38" x14ac:dyDescent="0.25">
      <c r="A81" s="1" t="s">
        <v>44</v>
      </c>
      <c r="B81" s="13" t="s">
        <v>43</v>
      </c>
      <c r="C81" s="16">
        <v>2</v>
      </c>
      <c r="D81" s="20">
        <v>8</v>
      </c>
      <c r="E81" s="21">
        <v>10</v>
      </c>
      <c r="F81" s="2">
        <f t="shared" si="19"/>
        <v>26.508245466800005</v>
      </c>
      <c r="G81" s="3">
        <f t="shared" si="13"/>
        <v>0.12029319600000001</v>
      </c>
      <c r="H81" s="4">
        <f t="shared" si="14"/>
        <v>0.12763419479999999</v>
      </c>
      <c r="I81" s="5">
        <f t="shared" si="15"/>
        <v>26.260318076000004</v>
      </c>
      <c r="J81" s="6">
        <f t="shared" si="16"/>
        <v>1.8500729</v>
      </c>
      <c r="K81" s="7">
        <f t="shared" si="17"/>
        <v>17.763979367000005</v>
      </c>
      <c r="L81" s="8">
        <f t="shared" si="18"/>
        <v>6.646265809</v>
      </c>
      <c r="M81" s="3">
        <v>1.2610604000000001E-2</v>
      </c>
      <c r="N81" s="3">
        <v>0.10768259200000001</v>
      </c>
      <c r="O81" s="4">
        <v>3.1445366400000001E-2</v>
      </c>
      <c r="P81" s="4">
        <v>5.0257745999999996E-3</v>
      </c>
      <c r="Q81" s="4">
        <v>3.62460987E-2</v>
      </c>
      <c r="R81" s="4">
        <v>2.27069892E-2</v>
      </c>
      <c r="S81" s="4">
        <v>1.30569894E-2</v>
      </c>
      <c r="T81" s="4">
        <v>1.9152976499999998E-2</v>
      </c>
      <c r="U81" s="6">
        <v>0.5575947</v>
      </c>
      <c r="V81" s="6">
        <v>0.33139079999999999</v>
      </c>
      <c r="W81" s="6">
        <v>0.96108740000000004</v>
      </c>
      <c r="X81" s="7">
        <v>4.1226041489999998</v>
      </c>
      <c r="Y81" s="7">
        <v>2.411019467</v>
      </c>
      <c r="Z81" s="7">
        <v>0.80661330100000006</v>
      </c>
      <c r="AA81" s="7">
        <v>1.473647825</v>
      </c>
      <c r="AB81" s="7">
        <v>3.7734629720000004</v>
      </c>
      <c r="AC81" s="7">
        <v>0.90405495100000011</v>
      </c>
      <c r="AD81" s="7">
        <v>0.75824850500000007</v>
      </c>
      <c r="AE81" s="7">
        <v>0.48901272500000004</v>
      </c>
      <c r="AF81" s="7">
        <v>3.0253154720000004</v>
      </c>
      <c r="AG81" s="8">
        <v>0.18555051499999997</v>
      </c>
      <c r="AH81" s="8">
        <v>0.6504049449999999</v>
      </c>
      <c r="AI81" s="8">
        <v>0.16878240599999997</v>
      </c>
      <c r="AJ81" s="8">
        <v>4.6346204709999999</v>
      </c>
      <c r="AK81" s="8">
        <v>0.10188183999999999</v>
      </c>
      <c r="AL81" s="8">
        <v>0.90502563199999986</v>
      </c>
    </row>
    <row r="82" spans="1:38" x14ac:dyDescent="0.25">
      <c r="A82" s="1" t="s">
        <v>44</v>
      </c>
      <c r="B82" s="13" t="s">
        <v>43</v>
      </c>
      <c r="C82" s="16">
        <v>3</v>
      </c>
      <c r="D82" s="20">
        <v>12</v>
      </c>
      <c r="E82" s="21">
        <v>6</v>
      </c>
      <c r="F82" s="2">
        <f t="shared" si="19"/>
        <v>23.9459243284</v>
      </c>
      <c r="G82" s="3">
        <f t="shared" si="13"/>
        <v>0.11975898200000001</v>
      </c>
      <c r="H82" s="4">
        <f t="shared" si="14"/>
        <v>0.22288667939999998</v>
      </c>
      <c r="I82" s="5">
        <f t="shared" si="15"/>
        <v>23.603278667000001</v>
      </c>
      <c r="J82" s="6">
        <f t="shared" si="16"/>
        <v>1.5574292500000002</v>
      </c>
      <c r="K82" s="7">
        <f t="shared" si="17"/>
        <v>15.643942645000003</v>
      </c>
      <c r="L82" s="8">
        <f t="shared" si="18"/>
        <v>6.4019067719999994</v>
      </c>
      <c r="M82" s="3">
        <v>1.8812465E-2</v>
      </c>
      <c r="N82" s="3">
        <v>0.10094651700000001</v>
      </c>
      <c r="O82" s="4">
        <v>4.3552403999999996E-2</v>
      </c>
      <c r="P82" s="4">
        <v>9.5511149999999989E-3</v>
      </c>
      <c r="Q82" s="4">
        <v>0.1089210969</v>
      </c>
      <c r="R82" s="4">
        <v>2.4719952599999998E-2</v>
      </c>
      <c r="S82" s="4">
        <v>1.3733193599999999E-2</v>
      </c>
      <c r="T82" s="4">
        <v>2.2408917300000001E-2</v>
      </c>
      <c r="U82" s="6">
        <v>0.79029990000000006</v>
      </c>
      <c r="V82" s="6">
        <v>0.30485065</v>
      </c>
      <c r="W82" s="6">
        <v>0.46227870000000004</v>
      </c>
      <c r="X82" s="7">
        <v>3.7144173060000001</v>
      </c>
      <c r="Y82" s="7">
        <v>2.0173681770000003</v>
      </c>
      <c r="Z82" s="7">
        <v>0.76948977600000001</v>
      </c>
      <c r="AA82" s="7">
        <v>1.6004087470000001</v>
      </c>
      <c r="AB82" s="7">
        <v>2.6974557460000002</v>
      </c>
      <c r="AC82" s="7">
        <v>0.37026123900000002</v>
      </c>
      <c r="AD82" s="7">
        <v>0.62097540100000004</v>
      </c>
      <c r="AE82" s="7">
        <v>0.99581392400000002</v>
      </c>
      <c r="AF82" s="7">
        <v>2.8577523290000002</v>
      </c>
      <c r="AG82" s="8">
        <v>0.12599250499999998</v>
      </c>
      <c r="AH82" s="8">
        <v>0.5301754769999999</v>
      </c>
      <c r="AI82" s="8">
        <v>0.22818910299999998</v>
      </c>
      <c r="AJ82" s="8">
        <v>4.3362925689999994</v>
      </c>
      <c r="AK82" s="8">
        <v>8.0271714999999993E-2</v>
      </c>
      <c r="AL82" s="8">
        <v>1.1009854029999999</v>
      </c>
    </row>
    <row r="83" spans="1:38" x14ac:dyDescent="0.25">
      <c r="A83" s="1" t="s">
        <v>44</v>
      </c>
      <c r="B83" s="13" t="s">
        <v>43</v>
      </c>
      <c r="C83" s="16">
        <v>4</v>
      </c>
      <c r="D83" s="20">
        <v>10</v>
      </c>
      <c r="E83" s="21">
        <v>9</v>
      </c>
      <c r="F83" s="2">
        <f t="shared" si="19"/>
        <v>17.203849758800001</v>
      </c>
      <c r="G83" s="3">
        <f t="shared" si="13"/>
        <v>4.0821308000000001E-2</v>
      </c>
      <c r="H83" s="4">
        <f t="shared" si="14"/>
        <v>8.8797529799999997E-2</v>
      </c>
      <c r="I83" s="5">
        <f t="shared" si="15"/>
        <v>17.074230921000002</v>
      </c>
      <c r="J83" s="6">
        <f t="shared" si="16"/>
        <v>1.1358366500000001</v>
      </c>
      <c r="K83" s="7">
        <f t="shared" si="17"/>
        <v>13.775826853000002</v>
      </c>
      <c r="L83" s="8">
        <f t="shared" si="18"/>
        <v>2.1625674180000001</v>
      </c>
      <c r="M83" s="3">
        <v>2.2854767000000002E-2</v>
      </c>
      <c r="N83" s="3">
        <v>1.7966541000000003E-2</v>
      </c>
      <c r="O83" s="4">
        <v>4.65237675E-2</v>
      </c>
      <c r="P83" s="4">
        <v>9.5943204000000001E-3</v>
      </c>
      <c r="Q83" s="4">
        <v>6.6863475000000002E-3</v>
      </c>
      <c r="R83" s="4">
        <v>6.5165309999999999E-3</v>
      </c>
      <c r="S83" s="4">
        <v>3.0464342999999999E-3</v>
      </c>
      <c r="T83" s="4">
        <v>1.64301291E-2</v>
      </c>
      <c r="U83" s="6">
        <v>0.6455514</v>
      </c>
      <c r="V83" s="6">
        <v>0.23262460000000001</v>
      </c>
      <c r="W83" s="6">
        <v>0.25766064999999999</v>
      </c>
      <c r="X83" s="7">
        <v>4.5554372820000006</v>
      </c>
      <c r="Y83" s="7">
        <v>2.310307865</v>
      </c>
      <c r="Z83" s="7">
        <v>0.63476807800000001</v>
      </c>
      <c r="AA83" s="7">
        <v>1.7019848750000002</v>
      </c>
      <c r="AB83" s="7">
        <v>1.7884642380000002</v>
      </c>
      <c r="AC83" s="7">
        <v>0.54389147300000007</v>
      </c>
      <c r="AD83" s="7">
        <v>0.304306664</v>
      </c>
      <c r="AE83" s="7">
        <v>0.95236865400000004</v>
      </c>
      <c r="AF83" s="7">
        <v>0.98429772400000004</v>
      </c>
      <c r="AG83" s="8">
        <v>3.5607419999999994E-2</v>
      </c>
      <c r="AH83" s="8">
        <v>0.17832119099999999</v>
      </c>
      <c r="AI83" s="8">
        <v>3.9829355999999996E-2</v>
      </c>
      <c r="AJ83" s="8">
        <v>1.6961961509999999</v>
      </c>
      <c r="AK83" s="8">
        <v>7.081043999999999E-3</v>
      </c>
      <c r="AL83" s="8">
        <v>0.20553225599999997</v>
      </c>
    </row>
    <row r="84" spans="1:38" x14ac:dyDescent="0.25">
      <c r="A84" s="1" t="s">
        <v>44</v>
      </c>
      <c r="B84" s="13" t="s">
        <v>43</v>
      </c>
      <c r="C84" s="16">
        <v>5</v>
      </c>
      <c r="D84" s="20">
        <v>18</v>
      </c>
      <c r="E84" s="24">
        <v>15</v>
      </c>
      <c r="F84" s="2">
        <f t="shared" si="19"/>
        <v>29.951508809299998</v>
      </c>
      <c r="G84" s="3">
        <f t="shared" si="13"/>
        <v>0.14122295300000001</v>
      </c>
      <c r="H84" s="4">
        <f t="shared" si="14"/>
        <v>0.4724521263</v>
      </c>
      <c r="I84" s="5">
        <f t="shared" si="15"/>
        <v>29.33783373</v>
      </c>
      <c r="J84" s="6">
        <f t="shared" si="16"/>
        <v>1.8624944000000003</v>
      </c>
      <c r="K84" s="7">
        <f t="shared" si="17"/>
        <v>22.224086032000002</v>
      </c>
      <c r="L84" s="8">
        <f t="shared" si="18"/>
        <v>5.2512532979999982</v>
      </c>
      <c r="M84" s="3">
        <v>5.0985609000000001E-2</v>
      </c>
      <c r="N84" s="3">
        <v>9.0237344000000011E-2</v>
      </c>
      <c r="O84" s="4">
        <v>0.18076300200000001</v>
      </c>
      <c r="P84" s="4">
        <v>2.79412497E-2</v>
      </c>
      <c r="Q84" s="4">
        <v>0.16494948539999998</v>
      </c>
      <c r="R84" s="4">
        <v>3.91317885E-2</v>
      </c>
      <c r="S84" s="4">
        <v>1.8130562100000001E-2</v>
      </c>
      <c r="T84" s="4">
        <v>4.1536038599999998E-2</v>
      </c>
      <c r="U84" s="6">
        <v>1.4895471500000002</v>
      </c>
      <c r="V84" s="6">
        <v>0.20639515</v>
      </c>
      <c r="W84" s="6">
        <v>0.16655210000000001</v>
      </c>
      <c r="X84" s="7">
        <v>5.7174405150000007</v>
      </c>
      <c r="Y84" s="7">
        <v>2.8938815680000003</v>
      </c>
      <c r="Z84" s="7">
        <v>1.1127057870000001</v>
      </c>
      <c r="AA84" s="7">
        <v>2.3782931840000003</v>
      </c>
      <c r="AB84" s="7">
        <v>2.8187318750000001</v>
      </c>
      <c r="AC84" s="7">
        <v>1.0098685540000001</v>
      </c>
      <c r="AD84" s="7">
        <v>0.645591684</v>
      </c>
      <c r="AE84" s="7">
        <v>0.55685855200000001</v>
      </c>
      <c r="AF84" s="7">
        <v>5.0907143130000003</v>
      </c>
      <c r="AG84" s="8">
        <v>0.13871391799999999</v>
      </c>
      <c r="AH84" s="8">
        <v>0.55069574399999999</v>
      </c>
      <c r="AI84" s="8">
        <v>0.15852345199999998</v>
      </c>
      <c r="AJ84" s="8">
        <v>4.0297809589999991</v>
      </c>
      <c r="AK84" s="8">
        <v>3.0977713999999996E-2</v>
      </c>
      <c r="AL84" s="8">
        <v>0.34256151099999999</v>
      </c>
    </row>
    <row r="85" spans="1:38" x14ac:dyDescent="0.25">
      <c r="A85" s="1" t="s">
        <v>44</v>
      </c>
      <c r="B85" s="13" t="s">
        <v>43</v>
      </c>
      <c r="C85" s="16">
        <v>6</v>
      </c>
      <c r="D85" s="20">
        <v>9</v>
      </c>
      <c r="E85" s="24">
        <v>7</v>
      </c>
      <c r="F85" s="2">
        <f t="shared" si="19"/>
        <v>26.3136930165</v>
      </c>
      <c r="G85" s="3">
        <f t="shared" si="13"/>
        <v>0.13140532900000002</v>
      </c>
      <c r="H85" s="4">
        <f t="shared" si="14"/>
        <v>0.19957464449999998</v>
      </c>
      <c r="I85" s="5">
        <f t="shared" si="15"/>
        <v>25.982713043</v>
      </c>
      <c r="J85" s="6">
        <f t="shared" si="16"/>
        <v>1.3042295499999998</v>
      </c>
      <c r="K85" s="7">
        <f t="shared" si="17"/>
        <v>17.968934476000001</v>
      </c>
      <c r="L85" s="8">
        <f t="shared" si="18"/>
        <v>6.7095490169999996</v>
      </c>
      <c r="M85" s="3">
        <v>1.5289923E-2</v>
      </c>
      <c r="N85" s="3">
        <v>0.116115406</v>
      </c>
      <c r="O85" s="4">
        <v>5.0471618400000001E-2</v>
      </c>
      <c r="P85" s="4">
        <v>1.2537900899999999E-2</v>
      </c>
      <c r="Q85" s="4">
        <v>3.4543227599999997E-2</v>
      </c>
      <c r="R85" s="4">
        <v>4.5103148999999995E-2</v>
      </c>
      <c r="S85" s="4">
        <v>2.59264152E-2</v>
      </c>
      <c r="T85" s="4">
        <v>3.0992333399999999E-2</v>
      </c>
      <c r="U85" s="6">
        <v>0.75736245000000002</v>
      </c>
      <c r="V85" s="6">
        <v>0.3076255</v>
      </c>
      <c r="W85" s="6">
        <v>0.2392416</v>
      </c>
      <c r="X85" s="7">
        <v>3.6239583660000001</v>
      </c>
      <c r="Y85" s="7">
        <v>2.1037794160000001</v>
      </c>
      <c r="Z85" s="7">
        <v>0.93616892900000004</v>
      </c>
      <c r="AA85" s="7">
        <v>1.543303804</v>
      </c>
      <c r="AB85" s="7">
        <v>3.0969105520000002</v>
      </c>
      <c r="AC85" s="7">
        <v>0.65689378000000009</v>
      </c>
      <c r="AD85" s="7">
        <v>0.70534535300000001</v>
      </c>
      <c r="AE85" s="7">
        <v>0.38942922400000002</v>
      </c>
      <c r="AF85" s="7">
        <v>4.913145052</v>
      </c>
      <c r="AG85" s="8">
        <v>0.19101328499999998</v>
      </c>
      <c r="AH85" s="8">
        <v>0.71251000099999995</v>
      </c>
      <c r="AI85" s="8">
        <v>0.13173599599999999</v>
      </c>
      <c r="AJ85" s="8">
        <v>4.9747626589999996</v>
      </c>
      <c r="AK85" s="8">
        <v>5.6279336999999992E-2</v>
      </c>
      <c r="AL85" s="8">
        <v>0.64324773899999987</v>
      </c>
    </row>
    <row r="86" spans="1:38" x14ac:dyDescent="0.25">
      <c r="A86" s="1" t="s">
        <v>44</v>
      </c>
      <c r="B86" s="13" t="s">
        <v>44</v>
      </c>
      <c r="C86" s="16">
        <v>1</v>
      </c>
      <c r="D86" s="20">
        <v>7</v>
      </c>
      <c r="E86" s="21">
        <v>8</v>
      </c>
      <c r="F86" s="2">
        <f t="shared" si="19"/>
        <v>24.913285610499997</v>
      </c>
      <c r="G86" s="3">
        <f t="shared" si="13"/>
        <v>9.6997874000000012E-2</v>
      </c>
      <c r="H86" s="4">
        <f t="shared" si="14"/>
        <v>0.1879834635</v>
      </c>
      <c r="I86" s="5">
        <f t="shared" si="15"/>
        <v>24.628304272999998</v>
      </c>
      <c r="J86" s="6">
        <f t="shared" si="16"/>
        <v>2.1066948499999998</v>
      </c>
      <c r="K86" s="7">
        <f t="shared" si="17"/>
        <v>19.183387511999999</v>
      </c>
      <c r="L86" s="8">
        <f t="shared" si="18"/>
        <v>3.3382219109999993</v>
      </c>
      <c r="M86" s="3">
        <v>4.3532236000000002E-2</v>
      </c>
      <c r="N86" s="3">
        <v>5.3465638000000003E-2</v>
      </c>
      <c r="O86" s="4">
        <v>9.6490585800000001E-2</v>
      </c>
      <c r="P86" s="4">
        <v>4.5299727899999996E-2</v>
      </c>
      <c r="Q86" s="4">
        <v>1.11537405E-2</v>
      </c>
      <c r="R86" s="4">
        <v>6.7987268999999996E-3</v>
      </c>
      <c r="S86" s="4">
        <v>5.4208034999999998E-3</v>
      </c>
      <c r="T86" s="4">
        <v>2.28198789E-2</v>
      </c>
      <c r="U86" s="6">
        <v>0.97758115000000001</v>
      </c>
      <c r="V86" s="6">
        <v>0.45969884999999999</v>
      </c>
      <c r="W86" s="6">
        <v>0.66941485000000001</v>
      </c>
      <c r="X86" s="7">
        <v>6.914363786</v>
      </c>
      <c r="Y86" s="7">
        <v>3.147033596</v>
      </c>
      <c r="Z86" s="7">
        <v>1.15371238</v>
      </c>
      <c r="AA86" s="7">
        <v>2.585234432</v>
      </c>
      <c r="AB86" s="7">
        <v>2.158758728</v>
      </c>
      <c r="AC86" s="7">
        <v>0.7915214020000001</v>
      </c>
      <c r="AD86" s="7">
        <v>0.59304293900000005</v>
      </c>
      <c r="AE86" s="7">
        <v>0.72289863700000001</v>
      </c>
      <c r="AF86" s="7">
        <v>1.1168216120000001</v>
      </c>
      <c r="AG86" s="8">
        <v>2.4030458999999997E-2</v>
      </c>
      <c r="AH86" s="8">
        <v>0.25006309899999996</v>
      </c>
      <c r="AI86" s="8">
        <v>7.1026119999999998E-2</v>
      </c>
      <c r="AJ86" s="8">
        <v>2.0856707579999996</v>
      </c>
      <c r="AK86" s="8">
        <v>0.14835582499999997</v>
      </c>
      <c r="AL86" s="8">
        <v>0.75907564999999988</v>
      </c>
    </row>
    <row r="87" spans="1:38" x14ac:dyDescent="0.25">
      <c r="A87" s="1" t="s">
        <v>44</v>
      </c>
      <c r="B87" s="13" t="s">
        <v>44</v>
      </c>
      <c r="C87" s="16">
        <v>2</v>
      </c>
      <c r="D87" s="20">
        <v>7</v>
      </c>
      <c r="E87" s="21">
        <v>6</v>
      </c>
      <c r="F87" s="2">
        <f t="shared" si="19"/>
        <v>22.494893964800003</v>
      </c>
      <c r="G87" s="3">
        <f t="shared" si="13"/>
        <v>0.10110018200000001</v>
      </c>
      <c r="H87" s="4">
        <f t="shared" si="14"/>
        <v>7.6543525799999998E-2</v>
      </c>
      <c r="I87" s="5">
        <f t="shared" si="15"/>
        <v>22.317250257000001</v>
      </c>
      <c r="J87" s="6">
        <f t="shared" si="16"/>
        <v>1.83320215</v>
      </c>
      <c r="K87" s="7">
        <f t="shared" si="17"/>
        <v>14.943996930000001</v>
      </c>
      <c r="L87" s="8">
        <f t="shared" si="18"/>
        <v>5.5400511769999978</v>
      </c>
      <c r="M87" s="3">
        <v>8.4701900000000007E-3</v>
      </c>
      <c r="N87" s="3">
        <v>9.2629992000000008E-2</v>
      </c>
      <c r="O87" s="4">
        <v>1.8683727299999998E-2</v>
      </c>
      <c r="P87" s="4">
        <v>4.0482666000000002E-3</v>
      </c>
      <c r="Q87" s="4">
        <v>1.18754181E-2</v>
      </c>
      <c r="R87" s="4">
        <v>1.6772426999999999E-2</v>
      </c>
      <c r="S87" s="4">
        <v>1.02911067E-2</v>
      </c>
      <c r="T87" s="4">
        <v>1.4872580099999999E-2</v>
      </c>
      <c r="U87" s="6">
        <v>0.6483061</v>
      </c>
      <c r="V87" s="6">
        <v>0.17754035000000001</v>
      </c>
      <c r="W87" s="6">
        <v>1.0073557</v>
      </c>
      <c r="X87" s="7">
        <v>3.7515375870000001</v>
      </c>
      <c r="Y87" s="7">
        <v>1.9422428140000001</v>
      </c>
      <c r="Z87" s="7">
        <v>0.54087941900000003</v>
      </c>
      <c r="AA87" s="7">
        <v>1.510756752</v>
      </c>
      <c r="AB87" s="7">
        <v>3.3118490710000001</v>
      </c>
      <c r="AC87" s="7">
        <v>0.59205514100000001</v>
      </c>
      <c r="AD87" s="7">
        <v>0.74634383600000009</v>
      </c>
      <c r="AE87" s="7">
        <v>0.48222952100000005</v>
      </c>
      <c r="AF87" s="7">
        <v>2.0661027890000003</v>
      </c>
      <c r="AG87" s="8">
        <v>7.2411526999999989E-2</v>
      </c>
      <c r="AH87" s="8">
        <v>0.47731567899999994</v>
      </c>
      <c r="AI87" s="8">
        <v>8.526571799999999E-2</v>
      </c>
      <c r="AJ87" s="8">
        <v>4.0516360829999991</v>
      </c>
      <c r="AK87" s="8">
        <v>9.7902880999999983E-2</v>
      </c>
      <c r="AL87" s="8">
        <v>0.75551928899999987</v>
      </c>
    </row>
    <row r="88" spans="1:38" x14ac:dyDescent="0.25">
      <c r="A88" s="1" t="s">
        <v>44</v>
      </c>
      <c r="B88" s="13" t="s">
        <v>44</v>
      </c>
      <c r="C88" s="16">
        <v>3</v>
      </c>
      <c r="D88" s="20">
        <v>10</v>
      </c>
      <c r="E88" s="21">
        <v>7</v>
      </c>
      <c r="F88" s="2">
        <f t="shared" si="19"/>
        <v>19.733170742200002</v>
      </c>
      <c r="G88" s="3">
        <f t="shared" si="13"/>
        <v>0.110275333</v>
      </c>
      <c r="H88" s="4">
        <f t="shared" si="14"/>
        <v>9.6274672199999994E-2</v>
      </c>
      <c r="I88" s="5">
        <f t="shared" si="15"/>
        <v>19.526620737000002</v>
      </c>
      <c r="J88" s="6">
        <f t="shared" si="16"/>
        <v>1.2250979000000002</v>
      </c>
      <c r="K88" s="7">
        <f t="shared" si="17"/>
        <v>12.940145690000001</v>
      </c>
      <c r="L88" s="8">
        <f t="shared" si="18"/>
        <v>5.3613771469999989</v>
      </c>
      <c r="M88" s="3">
        <v>1.7274428000000001E-2</v>
      </c>
      <c r="N88" s="3">
        <v>9.3000905000000009E-2</v>
      </c>
      <c r="O88" s="4">
        <v>3.2514104699999997E-2</v>
      </c>
      <c r="P88" s="4">
        <v>5.2877853000000002E-3</v>
      </c>
      <c r="Q88" s="4">
        <v>2.73554253E-2</v>
      </c>
      <c r="R88" s="4">
        <v>1.1981730599999999E-2</v>
      </c>
      <c r="S88" s="4">
        <v>6.1235999999999999E-3</v>
      </c>
      <c r="T88" s="4">
        <v>1.30120263E-2</v>
      </c>
      <c r="U88" s="6">
        <v>0.62846160000000006</v>
      </c>
      <c r="V88" s="6">
        <v>0.20998575</v>
      </c>
      <c r="W88" s="6">
        <v>0.38665055000000004</v>
      </c>
      <c r="X88" s="7">
        <v>4.4783947150000003</v>
      </c>
      <c r="Y88" s="7">
        <v>1.5015802870000001</v>
      </c>
      <c r="Z88" s="7">
        <v>0.52554746400000008</v>
      </c>
      <c r="AA88" s="7">
        <v>1.5970090350000001</v>
      </c>
      <c r="AB88" s="7">
        <v>2.017875863</v>
      </c>
      <c r="AC88" s="7">
        <v>0.30827732000000002</v>
      </c>
      <c r="AD88" s="7">
        <v>0.40423321800000001</v>
      </c>
      <c r="AE88" s="7">
        <v>0.65960008700000006</v>
      </c>
      <c r="AF88" s="7">
        <v>1.447627701</v>
      </c>
      <c r="AG88" s="8">
        <v>0.14385013499999999</v>
      </c>
      <c r="AH88" s="8">
        <v>0.52156984499999992</v>
      </c>
      <c r="AI88" s="8">
        <v>0.14055730799999999</v>
      </c>
      <c r="AJ88" s="8">
        <v>4.2017577879999992</v>
      </c>
      <c r="AK88" s="8">
        <v>1.0436552999999999E-2</v>
      </c>
      <c r="AL88" s="8">
        <v>0.34320551799999999</v>
      </c>
    </row>
    <row r="89" spans="1:38" x14ac:dyDescent="0.25">
      <c r="A89" s="1" t="s">
        <v>44</v>
      </c>
      <c r="B89" s="13" t="s">
        <v>44</v>
      </c>
      <c r="C89" s="16">
        <v>4</v>
      </c>
      <c r="D89" s="23">
        <v>9</v>
      </c>
      <c r="E89" s="21">
        <v>9</v>
      </c>
      <c r="F89" s="2">
        <f t="shared" si="19"/>
        <v>19.029068103700002</v>
      </c>
      <c r="G89" s="3">
        <f t="shared" si="13"/>
        <v>0.10095228400000002</v>
      </c>
      <c r="H89" s="4">
        <f t="shared" si="14"/>
        <v>0.11408385869999998</v>
      </c>
      <c r="I89" s="5">
        <f t="shared" si="15"/>
        <v>18.814031961000001</v>
      </c>
      <c r="J89" s="6">
        <f t="shared" si="16"/>
        <v>1.3749859500000001</v>
      </c>
      <c r="K89" s="7">
        <f t="shared" si="17"/>
        <v>13.247589302000002</v>
      </c>
      <c r="L89" s="8">
        <f t="shared" si="18"/>
        <v>4.1914567089999997</v>
      </c>
      <c r="M89" s="3">
        <v>1.7153467000000002E-2</v>
      </c>
      <c r="N89" s="3">
        <v>8.3798817000000012E-2</v>
      </c>
      <c r="O89" s="4">
        <v>3.9351897900000002E-2</v>
      </c>
      <c r="P89" s="4">
        <v>8.8881785999999994E-3</v>
      </c>
      <c r="Q89" s="4">
        <v>4.0136795999999995E-2</v>
      </c>
      <c r="R89" s="4">
        <v>8.0508330000000003E-3</v>
      </c>
      <c r="S89" s="4">
        <v>3.4505351999999999E-3</v>
      </c>
      <c r="T89" s="4">
        <v>1.4205618E-2</v>
      </c>
      <c r="U89" s="6">
        <v>0.83556720000000007</v>
      </c>
      <c r="V89" s="6">
        <v>0.3052127</v>
      </c>
      <c r="W89" s="6">
        <v>0.23420605</v>
      </c>
      <c r="X89" s="7">
        <v>3.6285721450000001</v>
      </c>
      <c r="Y89" s="7">
        <v>2.0971040750000003</v>
      </c>
      <c r="Z89" s="7">
        <v>0.71339047300000002</v>
      </c>
      <c r="AA89" s="7">
        <v>1.3919768810000002</v>
      </c>
      <c r="AB89" s="7">
        <v>2.4797849680000001</v>
      </c>
      <c r="AC89" s="7">
        <v>0.315509818</v>
      </c>
      <c r="AD89" s="7">
        <v>0.35694218599999999</v>
      </c>
      <c r="AE89" s="7">
        <v>0.87446967100000006</v>
      </c>
      <c r="AF89" s="7">
        <v>1.389839085</v>
      </c>
      <c r="AG89" s="8">
        <v>0.11496586499999999</v>
      </c>
      <c r="AH89" s="8">
        <v>0.40430631399999994</v>
      </c>
      <c r="AI89" s="8">
        <v>0.10509580899999998</v>
      </c>
      <c r="AJ89" s="8">
        <v>3.0559736269999997</v>
      </c>
      <c r="AK89" s="8">
        <v>2.9881452999999995E-2</v>
      </c>
      <c r="AL89" s="8">
        <v>0.48123364099999993</v>
      </c>
    </row>
    <row r="90" spans="1:38" x14ac:dyDescent="0.25">
      <c r="A90" s="1" t="s">
        <v>44</v>
      </c>
      <c r="B90" s="13" t="s">
        <v>44</v>
      </c>
      <c r="C90" s="16">
        <v>5</v>
      </c>
      <c r="D90" s="23">
        <v>9</v>
      </c>
      <c r="E90" s="21">
        <v>6</v>
      </c>
      <c r="F90" s="2">
        <f t="shared" si="19"/>
        <v>20.8684485498</v>
      </c>
      <c r="G90" s="3">
        <f t="shared" si="13"/>
        <v>0.12848562100000002</v>
      </c>
      <c r="H90" s="4">
        <f t="shared" si="14"/>
        <v>0.19027862279999999</v>
      </c>
      <c r="I90" s="5">
        <f t="shared" si="15"/>
        <v>20.549684306</v>
      </c>
      <c r="J90" s="6">
        <f t="shared" si="16"/>
        <v>1.3459913999999999</v>
      </c>
      <c r="K90" s="7">
        <f t="shared" si="17"/>
        <v>13.279831418000001</v>
      </c>
      <c r="L90" s="8">
        <f t="shared" si="18"/>
        <v>5.923861488</v>
      </c>
      <c r="M90" s="3">
        <v>1.1298648000000001E-2</v>
      </c>
      <c r="N90" s="3">
        <v>0.11718697300000001</v>
      </c>
      <c r="O90" s="4">
        <v>3.8215459799999997E-2</v>
      </c>
      <c r="P90" s="4">
        <v>7.6156037999999997E-3</v>
      </c>
      <c r="Q90" s="4">
        <v>7.4086884899999997E-2</v>
      </c>
      <c r="R90" s="4">
        <v>2.6588784599999998E-2</v>
      </c>
      <c r="S90" s="4">
        <v>1.80405225E-2</v>
      </c>
      <c r="T90" s="4">
        <v>2.5731367200000001E-2</v>
      </c>
      <c r="U90" s="6">
        <v>0.65364260000000007</v>
      </c>
      <c r="V90" s="6">
        <v>0.36101650000000002</v>
      </c>
      <c r="W90" s="6">
        <v>0.33133230000000002</v>
      </c>
      <c r="X90" s="7">
        <v>2.6456823170000003</v>
      </c>
      <c r="Y90" s="7">
        <v>1.768983207</v>
      </c>
      <c r="Z90" s="7">
        <v>0.69793686799999999</v>
      </c>
      <c r="AA90" s="7">
        <v>1.0110745110000001</v>
      </c>
      <c r="AB90" s="7">
        <v>2.5096573420000001</v>
      </c>
      <c r="AC90" s="7">
        <v>0.477940953</v>
      </c>
      <c r="AD90" s="7">
        <v>0.51314240799999999</v>
      </c>
      <c r="AE90" s="7">
        <v>0.55990710100000007</v>
      </c>
      <c r="AF90" s="7">
        <v>3.0955067110000001</v>
      </c>
      <c r="AG90" s="8">
        <v>0.18309243699999997</v>
      </c>
      <c r="AH90" s="8">
        <v>0.58582597199999997</v>
      </c>
      <c r="AI90" s="8">
        <v>0.23146979799999998</v>
      </c>
      <c r="AJ90" s="8">
        <v>4.1421869719999993</v>
      </c>
      <c r="AK90" s="8">
        <v>7.4550128999999993E-2</v>
      </c>
      <c r="AL90" s="8">
        <v>0.70673617999999994</v>
      </c>
    </row>
    <row r="91" spans="1:38" x14ac:dyDescent="0.25">
      <c r="A91" s="1" t="s">
        <v>44</v>
      </c>
      <c r="B91" s="13" t="s">
        <v>44</v>
      </c>
      <c r="C91" s="16">
        <v>6</v>
      </c>
      <c r="D91" s="20">
        <v>16</v>
      </c>
      <c r="E91" s="21">
        <v>5</v>
      </c>
      <c r="F91" s="2">
        <f t="shared" si="19"/>
        <v>22.129578906299997</v>
      </c>
      <c r="G91" s="3">
        <f t="shared" si="13"/>
        <v>0.11048374800000001</v>
      </c>
      <c r="H91" s="4">
        <f t="shared" si="14"/>
        <v>0.22322330729999998</v>
      </c>
      <c r="I91" s="5">
        <f t="shared" si="15"/>
        <v>21.795871850999998</v>
      </c>
      <c r="J91" s="6">
        <f t="shared" si="16"/>
        <v>1.2330604000000001</v>
      </c>
      <c r="K91" s="7">
        <f t="shared" si="17"/>
        <v>16.379942176</v>
      </c>
      <c r="L91" s="8">
        <f t="shared" si="18"/>
        <v>4.1828692749999989</v>
      </c>
      <c r="M91" s="3">
        <v>2.5800244000000003E-2</v>
      </c>
      <c r="N91" s="3">
        <v>8.4683504000000007E-2</v>
      </c>
      <c r="O91" s="4">
        <v>6.0788920499999996E-2</v>
      </c>
      <c r="P91" s="4">
        <v>1.3914406799999999E-2</v>
      </c>
      <c r="Q91" s="4">
        <v>5.9439403799999999E-2</v>
      </c>
      <c r="R91" s="4">
        <v>3.3634156499999998E-2</v>
      </c>
      <c r="S91" s="4">
        <v>1.9933622099999999E-2</v>
      </c>
      <c r="T91" s="4">
        <v>3.55127976E-2</v>
      </c>
      <c r="U91" s="6">
        <v>0.80676700000000001</v>
      </c>
      <c r="V91" s="6">
        <v>0.29686735000000003</v>
      </c>
      <c r="W91" s="6">
        <v>0.12942605000000001</v>
      </c>
      <c r="X91" s="7">
        <v>4.2228826770000003</v>
      </c>
      <c r="Y91" s="7">
        <v>2.0418117170000003</v>
      </c>
      <c r="Z91" s="7">
        <v>0.68056038200000002</v>
      </c>
      <c r="AA91" s="7">
        <v>1.3020945620000002</v>
      </c>
      <c r="AB91" s="7">
        <v>2.7819627570000001</v>
      </c>
      <c r="AC91" s="7">
        <v>0.45260936800000001</v>
      </c>
      <c r="AD91" s="7">
        <v>0.51071508500000007</v>
      </c>
      <c r="AE91" s="7">
        <v>0.79970358100000005</v>
      </c>
      <c r="AF91" s="7">
        <v>3.5876020470000003</v>
      </c>
      <c r="AG91" s="8">
        <v>0.13479898899999998</v>
      </c>
      <c r="AH91" s="8">
        <v>0.44537549299999996</v>
      </c>
      <c r="AI91" s="8">
        <v>0.19090477099999997</v>
      </c>
      <c r="AJ91" s="8">
        <v>2.8925046999999995</v>
      </c>
      <c r="AK91" s="8">
        <v>2.9632746999999997E-2</v>
      </c>
      <c r="AL91" s="8">
        <v>0.48965257499999992</v>
      </c>
    </row>
    <row r="92" spans="1:38" s="11" customFormat="1" x14ac:dyDescent="0.25">
      <c r="D92" s="18"/>
      <c r="E92" s="1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s="11" customFormat="1" x14ac:dyDescent="0.25">
      <c r="D93" s="18"/>
      <c r="E93" s="1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s="11" customFormat="1" x14ac:dyDescent="0.25">
      <c r="D94" s="18"/>
      <c r="E94" s="1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s="11" customFormat="1" x14ac:dyDescent="0.25">
      <c r="D95" s="18"/>
      <c r="E95" s="18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s="11" customFormat="1" x14ac:dyDescent="0.25">
      <c r="D96" s="18"/>
      <c r="E96" s="1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4:38" s="11" customFormat="1" x14ac:dyDescent="0.25">
      <c r="D97" s="18"/>
      <c r="E97" s="18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4:38" s="11" customFormat="1" x14ac:dyDescent="0.25">
      <c r="D98" s="18"/>
      <c r="E98" s="1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4:38" s="11" customFormat="1" x14ac:dyDescent="0.25">
      <c r="D99" s="18"/>
      <c r="E99" s="18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4:38" s="11" customFormat="1" x14ac:dyDescent="0.25">
      <c r="D100" s="18"/>
      <c r="E100" s="1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4:38" s="11" customFormat="1" x14ac:dyDescent="0.25">
      <c r="D101" s="18"/>
      <c r="E101" s="18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4:38" s="11" customFormat="1" x14ac:dyDescent="0.25">
      <c r="D102" s="18"/>
      <c r="E102" s="18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4:38" s="11" customFormat="1" x14ac:dyDescent="0.25">
      <c r="D103" s="18"/>
      <c r="E103" s="18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4:38" s="11" customFormat="1" x14ac:dyDescent="0.25">
      <c r="D104" s="18"/>
      <c r="E104" s="1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4:38" s="11" customFormat="1" x14ac:dyDescent="0.25">
      <c r="D105" s="18"/>
      <c r="E105" s="18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4:38" s="11" customFormat="1" x14ac:dyDescent="0.25">
      <c r="D106" s="18"/>
      <c r="E106" s="1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4:38" s="11" customFormat="1" x14ac:dyDescent="0.25">
      <c r="D107" s="18"/>
      <c r="E107" s="1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4:38" s="11" customFormat="1" x14ac:dyDescent="0.25">
      <c r="D108" s="18"/>
      <c r="E108" s="18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4:38" s="11" customFormat="1" x14ac:dyDescent="0.25">
      <c r="D109" s="18"/>
      <c r="E109" s="18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4:38" s="11" customFormat="1" x14ac:dyDescent="0.25">
      <c r="D110" s="18"/>
      <c r="E110" s="1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4:38" s="11" customFormat="1" x14ac:dyDescent="0.25">
      <c r="D111" s="18"/>
      <c r="E111" s="18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4:38" s="11" customFormat="1" x14ac:dyDescent="0.25">
      <c r="D112" s="18"/>
      <c r="E112" s="1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4:38" s="11" customFormat="1" x14ac:dyDescent="0.25">
      <c r="D113" s="18"/>
      <c r="E113" s="18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4:38" s="11" customFormat="1" x14ac:dyDescent="0.25">
      <c r="D114" s="18"/>
      <c r="E114" s="18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4:38" s="11" customFormat="1" x14ac:dyDescent="0.25">
      <c r="D115" s="18"/>
      <c r="E115" s="18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4:38" s="11" customFormat="1" x14ac:dyDescent="0.25">
      <c r="D116" s="18"/>
      <c r="E116" s="18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4:38" s="11" customFormat="1" x14ac:dyDescent="0.25">
      <c r="D117" s="18"/>
      <c r="E117" s="1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4:38" s="11" customFormat="1" x14ac:dyDescent="0.25">
      <c r="D118" s="18"/>
      <c r="E118" s="18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4:38" s="11" customFormat="1" x14ac:dyDescent="0.25">
      <c r="D119" s="18"/>
      <c r="E119" s="18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4:38" s="11" customFormat="1" x14ac:dyDescent="0.25">
      <c r="D120" s="18"/>
      <c r="E120" s="18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</row>
    <row r="121" spans="4:38" s="11" customFormat="1" x14ac:dyDescent="0.25">
      <c r="D121" s="18"/>
      <c r="E121" s="18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</row>
    <row r="122" spans="4:38" s="11" customFormat="1" x14ac:dyDescent="0.25">
      <c r="D122" s="18"/>
      <c r="E122" s="18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</row>
    <row r="123" spans="4:38" s="11" customFormat="1" x14ac:dyDescent="0.25">
      <c r="D123" s="18"/>
      <c r="E123" s="18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4:38" s="11" customFormat="1" x14ac:dyDescent="0.25">
      <c r="D124" s="18"/>
      <c r="E124" s="18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4:38" s="11" customFormat="1" x14ac:dyDescent="0.25">
      <c r="D125" s="18"/>
      <c r="E125" s="1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4:38" s="11" customFormat="1" x14ac:dyDescent="0.25">
      <c r="D126" s="18"/>
      <c r="E126" s="18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4:38" s="11" customFormat="1" x14ac:dyDescent="0.25">
      <c r="D127" s="18"/>
      <c r="E127" s="18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4:38" s="11" customFormat="1" x14ac:dyDescent="0.25">
      <c r="D128" s="18"/>
      <c r="E128" s="18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</row>
    <row r="129" spans="4:38" s="11" customFormat="1" x14ac:dyDescent="0.25">
      <c r="D129" s="18"/>
      <c r="E129" s="1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</row>
    <row r="130" spans="4:38" s="11" customFormat="1" x14ac:dyDescent="0.25">
      <c r="D130" s="18"/>
      <c r="E130" s="1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</row>
    <row r="131" spans="4:38" s="11" customFormat="1" x14ac:dyDescent="0.25">
      <c r="D131" s="18"/>
      <c r="E131" s="1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4:38" s="11" customFormat="1" x14ac:dyDescent="0.25">
      <c r="D132" s="18"/>
      <c r="E132" s="18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4:38" s="11" customFormat="1" x14ac:dyDescent="0.25">
      <c r="D133" s="18"/>
      <c r="E133" s="18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</row>
    <row r="134" spans="4:38" s="11" customFormat="1" x14ac:dyDescent="0.25">
      <c r="D134" s="18"/>
      <c r="E134" s="1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</row>
    <row r="135" spans="4:38" s="11" customFormat="1" x14ac:dyDescent="0.25">
      <c r="D135" s="18"/>
      <c r="E135" s="1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</row>
    <row r="136" spans="4:38" s="11" customFormat="1" x14ac:dyDescent="0.25">
      <c r="D136" s="18"/>
      <c r="E136" s="18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4:38" s="11" customFormat="1" x14ac:dyDescent="0.25">
      <c r="D137" s="18"/>
      <c r="E137" s="18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</row>
    <row r="138" spans="4:38" s="11" customFormat="1" x14ac:dyDescent="0.25">
      <c r="D138" s="18"/>
      <c r="E138" s="18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</row>
    <row r="139" spans="4:38" s="11" customFormat="1" x14ac:dyDescent="0.25">
      <c r="D139" s="18"/>
      <c r="E139" s="18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</row>
    <row r="140" spans="4:38" s="11" customFormat="1" x14ac:dyDescent="0.25">
      <c r="D140" s="18"/>
      <c r="E140" s="18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</row>
    <row r="141" spans="4:38" s="11" customFormat="1" x14ac:dyDescent="0.25">
      <c r="D141" s="18"/>
      <c r="E141" s="1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</row>
    <row r="142" spans="4:38" s="11" customFormat="1" x14ac:dyDescent="0.25">
      <c r="D142" s="18"/>
      <c r="E142" s="1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</row>
    <row r="143" spans="4:38" s="11" customFormat="1" x14ac:dyDescent="0.25">
      <c r="D143" s="18"/>
      <c r="E143" s="18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</row>
    <row r="144" spans="4:38" s="11" customFormat="1" x14ac:dyDescent="0.25">
      <c r="D144" s="18"/>
      <c r="E144" s="1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</row>
    <row r="145" spans="4:38" s="11" customFormat="1" x14ac:dyDescent="0.25">
      <c r="D145" s="18"/>
      <c r="E145" s="1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</row>
    <row r="146" spans="4:38" s="11" customFormat="1" x14ac:dyDescent="0.25">
      <c r="D146" s="18"/>
      <c r="E146" s="1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</row>
    <row r="147" spans="4:38" s="11" customFormat="1" x14ac:dyDescent="0.25">
      <c r="D147" s="18"/>
      <c r="E147" s="1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</row>
    <row r="148" spans="4:38" s="11" customFormat="1" x14ac:dyDescent="0.25">
      <c r="D148" s="18"/>
      <c r="E148" s="18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</row>
    <row r="149" spans="4:38" s="11" customFormat="1" x14ac:dyDescent="0.25">
      <c r="D149" s="18"/>
      <c r="E149" s="1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</row>
    <row r="150" spans="4:38" s="11" customFormat="1" x14ac:dyDescent="0.25">
      <c r="D150" s="18"/>
      <c r="E150" s="1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</row>
    <row r="151" spans="4:38" s="11" customFormat="1" x14ac:dyDescent="0.25">
      <c r="D151" s="18"/>
      <c r="E151" s="1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</row>
    <row r="152" spans="4:38" s="11" customFormat="1" x14ac:dyDescent="0.25">
      <c r="D152" s="18"/>
      <c r="E152" s="1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</row>
    <row r="153" spans="4:38" s="11" customFormat="1" x14ac:dyDescent="0.25">
      <c r="D153" s="18"/>
      <c r="E153" s="18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</row>
    <row r="154" spans="4:38" s="11" customFormat="1" x14ac:dyDescent="0.25">
      <c r="D154" s="18"/>
      <c r="E154" s="1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</row>
    <row r="155" spans="4:38" s="11" customFormat="1" x14ac:dyDescent="0.25">
      <c r="D155" s="18"/>
      <c r="E155" s="1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</row>
    <row r="156" spans="4:38" s="11" customFormat="1" x14ac:dyDescent="0.25">
      <c r="D156" s="18"/>
      <c r="E156" s="1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</row>
    <row r="157" spans="4:38" s="11" customFormat="1" x14ac:dyDescent="0.25">
      <c r="D157" s="18"/>
      <c r="E157" s="1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</row>
    <row r="158" spans="4:38" s="11" customFormat="1" x14ac:dyDescent="0.25">
      <c r="D158" s="18"/>
      <c r="E158" s="18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</row>
    <row r="159" spans="4:38" s="11" customFormat="1" x14ac:dyDescent="0.25">
      <c r="D159" s="18"/>
      <c r="E159" s="18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4:38" s="11" customFormat="1" x14ac:dyDescent="0.25">
      <c r="D160" s="18"/>
      <c r="E160" s="18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</row>
    <row r="161" spans="4:38" s="11" customFormat="1" x14ac:dyDescent="0.25">
      <c r="D161" s="18"/>
      <c r="E161" s="18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</row>
    <row r="162" spans="4:38" s="11" customFormat="1" x14ac:dyDescent="0.25">
      <c r="D162" s="18"/>
      <c r="E162" s="18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</row>
    <row r="163" spans="4:38" s="11" customFormat="1" x14ac:dyDescent="0.25">
      <c r="D163" s="18"/>
      <c r="E163" s="18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</row>
    <row r="164" spans="4:38" s="11" customFormat="1" x14ac:dyDescent="0.25">
      <c r="D164" s="18"/>
      <c r="E164" s="18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</row>
    <row r="165" spans="4:38" s="11" customFormat="1" x14ac:dyDescent="0.25">
      <c r="D165" s="18"/>
      <c r="E165" s="18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</row>
    <row r="166" spans="4:38" s="11" customFormat="1" x14ac:dyDescent="0.25">
      <c r="D166" s="18"/>
      <c r="E166" s="18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</row>
    <row r="167" spans="4:38" s="11" customFormat="1" x14ac:dyDescent="0.25">
      <c r="D167" s="18"/>
      <c r="E167" s="18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</row>
    <row r="168" spans="4:38" s="11" customFormat="1" x14ac:dyDescent="0.25">
      <c r="D168" s="18"/>
      <c r="E168" s="1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</row>
    <row r="169" spans="4:38" s="11" customFormat="1" x14ac:dyDescent="0.25">
      <c r="D169" s="18"/>
      <c r="E169" s="18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</row>
    <row r="170" spans="4:38" s="11" customFormat="1" x14ac:dyDescent="0.25">
      <c r="D170" s="18"/>
      <c r="E170" s="1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</row>
    <row r="171" spans="4:38" s="11" customFormat="1" x14ac:dyDescent="0.25">
      <c r="D171" s="18"/>
      <c r="E171" s="18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</row>
    <row r="172" spans="4:38" s="11" customFormat="1" x14ac:dyDescent="0.25">
      <c r="D172" s="18"/>
      <c r="E172" s="18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</row>
    <row r="173" spans="4:38" s="11" customFormat="1" x14ac:dyDescent="0.25">
      <c r="D173" s="18"/>
      <c r="E173" s="18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</row>
    <row r="174" spans="4:38" s="11" customFormat="1" x14ac:dyDescent="0.25">
      <c r="D174" s="18"/>
      <c r="E174" s="1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</row>
    <row r="175" spans="4:38" s="11" customFormat="1" x14ac:dyDescent="0.25">
      <c r="D175" s="18"/>
      <c r="E175" s="18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</row>
    <row r="176" spans="4:38" s="11" customFormat="1" x14ac:dyDescent="0.25">
      <c r="D176" s="18"/>
      <c r="E176" s="1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</row>
    <row r="177" spans="4:38" s="11" customFormat="1" x14ac:dyDescent="0.25">
      <c r="D177" s="18"/>
      <c r="E177" s="18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</row>
    <row r="178" spans="4:38" s="11" customFormat="1" x14ac:dyDescent="0.25">
      <c r="D178" s="18"/>
      <c r="E178" s="1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</row>
    <row r="179" spans="4:38" s="11" customFormat="1" x14ac:dyDescent="0.25">
      <c r="D179" s="18"/>
      <c r="E179" s="18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</row>
    <row r="180" spans="4:38" s="11" customFormat="1" x14ac:dyDescent="0.25">
      <c r="D180" s="18"/>
      <c r="E180" s="1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4:38" s="11" customFormat="1" x14ac:dyDescent="0.25">
      <c r="D181" s="18"/>
      <c r="E181" s="18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</row>
    <row r="182" spans="4:38" s="11" customFormat="1" x14ac:dyDescent="0.25">
      <c r="D182" s="18"/>
      <c r="E182" s="1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</row>
    <row r="183" spans="4:38" s="11" customFormat="1" x14ac:dyDescent="0.25">
      <c r="D183" s="18"/>
      <c r="E183" s="18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</row>
    <row r="184" spans="4:38" s="11" customFormat="1" x14ac:dyDescent="0.25">
      <c r="D184" s="18"/>
      <c r="E184" s="18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</row>
    <row r="185" spans="4:38" s="11" customFormat="1" x14ac:dyDescent="0.25">
      <c r="D185" s="18"/>
      <c r="E185" s="18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</row>
    <row r="186" spans="4:38" s="11" customFormat="1" x14ac:dyDescent="0.25">
      <c r="D186" s="18"/>
      <c r="E186" s="18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</row>
    <row r="187" spans="4:38" s="11" customFormat="1" x14ac:dyDescent="0.25">
      <c r="D187" s="18"/>
      <c r="E187" s="18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</row>
    <row r="188" spans="4:38" s="11" customFormat="1" x14ac:dyDescent="0.25">
      <c r="D188" s="18"/>
      <c r="E188" s="18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</row>
    <row r="189" spans="4:38" s="11" customFormat="1" x14ac:dyDescent="0.25">
      <c r="D189" s="18"/>
      <c r="E189" s="18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</row>
    <row r="190" spans="4:38" s="11" customFormat="1" x14ac:dyDescent="0.25">
      <c r="D190" s="18"/>
      <c r="E190" s="18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</row>
    <row r="191" spans="4:38" s="11" customFormat="1" x14ac:dyDescent="0.25">
      <c r="D191" s="18"/>
      <c r="E191" s="18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</row>
    <row r="192" spans="4:38" s="11" customFormat="1" x14ac:dyDescent="0.25">
      <c r="D192" s="18"/>
      <c r="E192" s="18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</row>
    <row r="193" spans="4:38" s="11" customFormat="1" x14ac:dyDescent="0.25">
      <c r="D193" s="18"/>
      <c r="E193" s="18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</row>
    <row r="194" spans="4:38" s="11" customFormat="1" x14ac:dyDescent="0.25">
      <c r="D194" s="18"/>
      <c r="E194" s="18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</row>
    <row r="195" spans="4:38" s="11" customFormat="1" x14ac:dyDescent="0.25">
      <c r="D195" s="18"/>
      <c r="E195" s="18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</row>
    <row r="196" spans="4:38" s="11" customFormat="1" x14ac:dyDescent="0.25">
      <c r="D196" s="18"/>
      <c r="E196" s="1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</row>
    <row r="197" spans="4:38" s="11" customFormat="1" x14ac:dyDescent="0.25">
      <c r="D197" s="18"/>
      <c r="E197" s="18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</row>
    <row r="198" spans="4:38" s="11" customFormat="1" x14ac:dyDescent="0.25">
      <c r="D198" s="18"/>
      <c r="E198" s="18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</row>
    <row r="199" spans="4:38" s="11" customFormat="1" x14ac:dyDescent="0.25">
      <c r="D199" s="18"/>
      <c r="E199" s="18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</row>
    <row r="200" spans="4:38" s="11" customFormat="1" x14ac:dyDescent="0.25">
      <c r="D200" s="18"/>
      <c r="E200" s="18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</row>
    <row r="201" spans="4:38" s="11" customFormat="1" x14ac:dyDescent="0.25">
      <c r="D201" s="18"/>
      <c r="E201" s="18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</row>
    <row r="202" spans="4:38" s="11" customFormat="1" x14ac:dyDescent="0.25">
      <c r="D202" s="18"/>
      <c r="E202" s="1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</row>
    <row r="203" spans="4:38" s="11" customFormat="1" x14ac:dyDescent="0.25">
      <c r="D203" s="18"/>
      <c r="E203" s="18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</row>
    <row r="204" spans="4:38" s="11" customFormat="1" x14ac:dyDescent="0.25">
      <c r="D204" s="18"/>
      <c r="E204" s="18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4:38" s="11" customFormat="1" x14ac:dyDescent="0.25">
      <c r="D205" s="18"/>
      <c r="E205" s="18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</row>
    <row r="206" spans="4:38" s="11" customFormat="1" x14ac:dyDescent="0.25">
      <c r="D206" s="18"/>
      <c r="E206" s="18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</row>
    <row r="207" spans="4:38" s="11" customFormat="1" x14ac:dyDescent="0.25">
      <c r="D207" s="18"/>
      <c r="E207" s="18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</row>
    <row r="208" spans="4:38" s="11" customFormat="1" x14ac:dyDescent="0.25">
      <c r="D208" s="18"/>
      <c r="E208" s="1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</row>
    <row r="209" spans="4:38" s="11" customFormat="1" x14ac:dyDescent="0.25">
      <c r="D209" s="18"/>
      <c r="E209" s="18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</row>
    <row r="210" spans="4:38" s="11" customFormat="1" x14ac:dyDescent="0.25">
      <c r="D210" s="18"/>
      <c r="E210" s="18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</row>
    <row r="211" spans="4:38" s="11" customFormat="1" x14ac:dyDescent="0.25">
      <c r="D211" s="18"/>
      <c r="E211" s="18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</row>
    <row r="212" spans="4:38" s="11" customFormat="1" x14ac:dyDescent="0.25">
      <c r="D212" s="18"/>
      <c r="E212" s="18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</row>
    <row r="213" spans="4:38" s="11" customFormat="1" x14ac:dyDescent="0.25">
      <c r="D213" s="18"/>
      <c r="E213" s="18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</row>
    <row r="214" spans="4:38" s="11" customFormat="1" x14ac:dyDescent="0.25">
      <c r="D214" s="18"/>
      <c r="E214" s="18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</row>
    <row r="215" spans="4:38" s="11" customFormat="1" x14ac:dyDescent="0.25">
      <c r="D215" s="18"/>
      <c r="E215" s="18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</row>
    <row r="216" spans="4:38" s="11" customFormat="1" x14ac:dyDescent="0.25">
      <c r="D216" s="18"/>
      <c r="E216" s="18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</row>
    <row r="217" spans="4:38" s="11" customFormat="1" x14ac:dyDescent="0.25">
      <c r="D217" s="18"/>
      <c r="E217" s="18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</row>
    <row r="218" spans="4:38" s="11" customFormat="1" x14ac:dyDescent="0.25">
      <c r="D218" s="18"/>
      <c r="E218" s="18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</row>
    <row r="219" spans="4:38" s="11" customFormat="1" x14ac:dyDescent="0.25">
      <c r="D219" s="18"/>
      <c r="E219" s="18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</row>
    <row r="220" spans="4:38" s="11" customFormat="1" x14ac:dyDescent="0.25">
      <c r="D220" s="18"/>
      <c r="E220" s="18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</row>
    <row r="221" spans="4:38" s="11" customFormat="1" x14ac:dyDescent="0.25">
      <c r="D221" s="18"/>
      <c r="E221" s="1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</row>
    <row r="222" spans="4:38" s="11" customFormat="1" x14ac:dyDescent="0.25">
      <c r="D222" s="18"/>
      <c r="E222" s="18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</row>
    <row r="223" spans="4:38" s="11" customFormat="1" x14ac:dyDescent="0.25">
      <c r="D223" s="18"/>
      <c r="E223" s="1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</row>
    <row r="224" spans="4:38" s="11" customFormat="1" x14ac:dyDescent="0.25">
      <c r="D224" s="18"/>
      <c r="E224" s="18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</row>
    <row r="225" spans="4:38" s="11" customFormat="1" x14ac:dyDescent="0.25">
      <c r="D225" s="18"/>
      <c r="E225" s="18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</row>
    <row r="226" spans="4:38" s="11" customFormat="1" x14ac:dyDescent="0.25">
      <c r="D226" s="18"/>
      <c r="E226" s="1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</row>
    <row r="227" spans="4:38" s="11" customFormat="1" x14ac:dyDescent="0.25">
      <c r="D227" s="18"/>
      <c r="E227" s="18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</row>
    <row r="228" spans="4:38" s="11" customFormat="1" x14ac:dyDescent="0.25">
      <c r="D228" s="18"/>
      <c r="E228" s="1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</row>
    <row r="229" spans="4:38" s="11" customFormat="1" x14ac:dyDescent="0.25">
      <c r="D229" s="18"/>
      <c r="E229" s="18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</row>
    <row r="230" spans="4:38" s="11" customFormat="1" x14ac:dyDescent="0.25">
      <c r="D230" s="18"/>
      <c r="E230" s="18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</row>
    <row r="231" spans="4:38" s="11" customFormat="1" x14ac:dyDescent="0.25">
      <c r="D231" s="18"/>
      <c r="E231" s="18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</row>
    <row r="232" spans="4:38" s="11" customFormat="1" x14ac:dyDescent="0.25">
      <c r="D232" s="18"/>
      <c r="E232" s="18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</row>
    <row r="233" spans="4:38" s="11" customFormat="1" x14ac:dyDescent="0.25">
      <c r="D233" s="18"/>
      <c r="E233" s="18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</row>
    <row r="234" spans="4:38" s="11" customFormat="1" x14ac:dyDescent="0.25">
      <c r="D234" s="18"/>
      <c r="E234" s="18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</row>
    <row r="235" spans="4:38" s="11" customFormat="1" x14ac:dyDescent="0.25">
      <c r="D235" s="18"/>
      <c r="E235" s="18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</row>
    <row r="236" spans="4:38" s="11" customFormat="1" x14ac:dyDescent="0.25">
      <c r="D236" s="18"/>
      <c r="E236" s="18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</row>
    <row r="237" spans="4:38" s="11" customFormat="1" x14ac:dyDescent="0.25">
      <c r="D237" s="18"/>
      <c r="E237" s="18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</row>
    <row r="238" spans="4:38" s="11" customFormat="1" x14ac:dyDescent="0.25">
      <c r="D238" s="18"/>
      <c r="E238" s="18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</row>
    <row r="239" spans="4:38" s="11" customFormat="1" x14ac:dyDescent="0.25">
      <c r="D239" s="18"/>
      <c r="E239" s="18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</row>
    <row r="240" spans="4:38" s="11" customFormat="1" x14ac:dyDescent="0.25">
      <c r="D240" s="18"/>
      <c r="E240" s="18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</row>
    <row r="241" spans="4:38" s="11" customFormat="1" x14ac:dyDescent="0.25">
      <c r="D241" s="18"/>
      <c r="E241" s="18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</row>
    <row r="242" spans="4:38" s="11" customFormat="1" x14ac:dyDescent="0.25">
      <c r="D242" s="18"/>
      <c r="E242" s="18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</row>
    <row r="243" spans="4:38" s="11" customFormat="1" x14ac:dyDescent="0.25">
      <c r="D243" s="18"/>
      <c r="E243" s="18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</row>
    <row r="244" spans="4:38" s="11" customFormat="1" x14ac:dyDescent="0.25">
      <c r="D244" s="18"/>
      <c r="E244" s="18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</row>
    <row r="245" spans="4:38" s="11" customFormat="1" x14ac:dyDescent="0.25">
      <c r="D245" s="18"/>
      <c r="E245" s="18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</row>
    <row r="246" spans="4:38" s="11" customFormat="1" x14ac:dyDescent="0.25">
      <c r="D246" s="18"/>
      <c r="E246" s="18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</row>
    <row r="247" spans="4:38" s="11" customFormat="1" x14ac:dyDescent="0.25">
      <c r="D247" s="18"/>
      <c r="E247" s="18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</row>
    <row r="248" spans="4:38" s="11" customFormat="1" x14ac:dyDescent="0.25">
      <c r="D248" s="18"/>
      <c r="E248" s="18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</row>
    <row r="249" spans="4:38" s="11" customFormat="1" x14ac:dyDescent="0.25">
      <c r="D249" s="18"/>
      <c r="E249" s="18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</row>
    <row r="250" spans="4:38" s="11" customFormat="1" x14ac:dyDescent="0.25">
      <c r="D250" s="18"/>
      <c r="E250" s="1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</row>
    <row r="251" spans="4:38" s="11" customFormat="1" x14ac:dyDescent="0.25">
      <c r="D251" s="18"/>
      <c r="E251" s="18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</row>
    <row r="252" spans="4:38" s="11" customFormat="1" x14ac:dyDescent="0.25">
      <c r="D252" s="18"/>
      <c r="E252" s="18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</row>
    <row r="253" spans="4:38" s="11" customFormat="1" x14ac:dyDescent="0.25">
      <c r="D253" s="18"/>
      <c r="E253" s="18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</row>
    <row r="254" spans="4:38" s="11" customFormat="1" x14ac:dyDescent="0.25">
      <c r="D254" s="18"/>
      <c r="E254" s="18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</row>
    <row r="255" spans="4:38" s="11" customFormat="1" x14ac:dyDescent="0.25">
      <c r="D255" s="18"/>
      <c r="E255" s="18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</row>
    <row r="256" spans="4:38" s="11" customFormat="1" x14ac:dyDescent="0.25">
      <c r="D256" s="18"/>
      <c r="E256" s="18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</row>
    <row r="257" spans="4:38" s="11" customFormat="1" x14ac:dyDescent="0.25">
      <c r="D257" s="18"/>
      <c r="E257" s="18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</row>
    <row r="258" spans="4:38" s="11" customFormat="1" x14ac:dyDescent="0.25">
      <c r="D258" s="18"/>
      <c r="E258" s="18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</row>
    <row r="259" spans="4:38" s="11" customFormat="1" x14ac:dyDescent="0.25">
      <c r="D259" s="18"/>
      <c r="E259" s="18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</row>
    <row r="260" spans="4:38" s="11" customFormat="1" x14ac:dyDescent="0.25">
      <c r="D260" s="18"/>
      <c r="E260" s="18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</row>
  </sheetData>
  <sortState xmlns:xlrd2="http://schemas.microsoft.com/office/spreadsheetml/2017/richdata2" ref="A2:AL91">
    <sortCondition ref="A2:A91"/>
    <sortCondition ref="B2:B91"/>
    <sortCondition ref="C2:C9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2394-B3BA-486C-9987-DA64111A8377}">
  <dimension ref="A1:T1"/>
  <sheetViews>
    <sheetView workbookViewId="0">
      <selection activeCell="F8" sqref="F8"/>
    </sheetView>
  </sheetViews>
  <sheetFormatPr defaultRowHeight="15" x14ac:dyDescent="0.25"/>
  <sheetData>
    <row r="1" spans="1:20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Phenolics</vt:lpstr>
      <vt:lpstr>2019 Phenolics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Wallis</dc:creator>
  <cp:lastModifiedBy>Christopher M. Wallis</cp:lastModifiedBy>
  <dcterms:created xsi:type="dcterms:W3CDTF">2022-02-04T00:33:40Z</dcterms:created>
  <dcterms:modified xsi:type="dcterms:W3CDTF">2022-07-20T21:28:15Z</dcterms:modified>
</cp:coreProperties>
</file>