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480" yWindow="120" windowWidth="18075" windowHeight="9840"/>
  </bookViews>
  <sheets>
    <sheet name="All Years Combined-2008-2014 By" sheetId="1" r:id="rId1"/>
  </sheets>
  <definedNames>
    <definedName name="_xlnm.Print_Area" localSheetId="0">'All Years Combined-2008-2014 By'!$A$1:$J$141</definedName>
  </definedNames>
  <calcPr calcId="145621"/>
</workbook>
</file>

<file path=xl/calcChain.xml><?xml version="1.0" encoding="utf-8"?>
<calcChain xmlns="http://schemas.openxmlformats.org/spreadsheetml/2006/main">
  <c r="S421" i="1" l="1"/>
  <c r="S417" i="1"/>
  <c r="S413" i="1"/>
  <c r="S409" i="1"/>
  <c r="S405" i="1"/>
  <c r="S401" i="1"/>
  <c r="S397" i="1"/>
  <c r="S393" i="1"/>
  <c r="S389" i="1"/>
  <c r="S385" i="1"/>
  <c r="S381" i="1"/>
  <c r="S377" i="1"/>
  <c r="S373" i="1"/>
  <c r="S369" i="1"/>
  <c r="S365" i="1"/>
  <c r="S361" i="1"/>
  <c r="S357" i="1"/>
  <c r="S353" i="1"/>
  <c r="S349" i="1"/>
  <c r="S345" i="1"/>
  <c r="S341" i="1"/>
  <c r="S337" i="1"/>
  <c r="S333" i="1"/>
  <c r="S329" i="1"/>
  <c r="S325" i="1"/>
  <c r="S321" i="1"/>
  <c r="S317" i="1"/>
  <c r="S313" i="1"/>
  <c r="S309" i="1"/>
  <c r="S305" i="1"/>
  <c r="S301" i="1"/>
  <c r="S297" i="1"/>
  <c r="S293" i="1"/>
  <c r="S289" i="1"/>
  <c r="S285" i="1"/>
  <c r="J421" i="1"/>
  <c r="M421" i="1" s="1"/>
  <c r="I421" i="1"/>
  <c r="J420" i="1"/>
  <c r="M420" i="1" s="1"/>
  <c r="I420" i="1"/>
  <c r="L420" i="1" s="1"/>
  <c r="J419" i="1"/>
  <c r="M419" i="1" s="1"/>
  <c r="I419" i="1"/>
  <c r="L419" i="1" s="1"/>
  <c r="J418" i="1"/>
  <c r="I418" i="1"/>
  <c r="J417" i="1"/>
  <c r="M417" i="1" s="1"/>
  <c r="I417" i="1"/>
  <c r="L417" i="1" s="1"/>
  <c r="J416" i="1"/>
  <c r="M416" i="1" s="1"/>
  <c r="I416" i="1"/>
  <c r="K416" i="1" s="1"/>
  <c r="J415" i="1"/>
  <c r="M415" i="1" s="1"/>
  <c r="I415" i="1"/>
  <c r="L415" i="1" s="1"/>
  <c r="J414" i="1"/>
  <c r="I414" i="1"/>
  <c r="J413" i="1"/>
  <c r="M413" i="1" s="1"/>
  <c r="I413" i="1"/>
  <c r="L413" i="1" s="1"/>
  <c r="J412" i="1"/>
  <c r="M412" i="1" s="1"/>
  <c r="I412" i="1"/>
  <c r="L412" i="1" s="1"/>
  <c r="J411" i="1"/>
  <c r="M411" i="1" s="1"/>
  <c r="I411" i="1"/>
  <c r="L411" i="1" s="1"/>
  <c r="J410" i="1"/>
  <c r="I410" i="1"/>
  <c r="J409" i="1"/>
  <c r="M409" i="1" s="1"/>
  <c r="I409" i="1"/>
  <c r="L409" i="1" s="1"/>
  <c r="J408" i="1"/>
  <c r="M408" i="1" s="1"/>
  <c r="I408" i="1"/>
  <c r="L408" i="1" s="1"/>
  <c r="J407" i="1"/>
  <c r="M407" i="1" s="1"/>
  <c r="I407" i="1"/>
  <c r="K407" i="1" s="1"/>
  <c r="J406" i="1"/>
  <c r="I406" i="1"/>
  <c r="J405" i="1"/>
  <c r="M405" i="1" s="1"/>
  <c r="I405" i="1"/>
  <c r="L405" i="1" s="1"/>
  <c r="J404" i="1"/>
  <c r="M404" i="1" s="1"/>
  <c r="I404" i="1"/>
  <c r="L404" i="1" s="1"/>
  <c r="J403" i="1"/>
  <c r="M403" i="1" s="1"/>
  <c r="I403" i="1"/>
  <c r="L403" i="1" s="1"/>
  <c r="J402" i="1"/>
  <c r="I402" i="1"/>
  <c r="K402" i="1" s="1"/>
  <c r="L402" i="1" s="1"/>
  <c r="R402" i="1" s="1"/>
  <c r="J401" i="1"/>
  <c r="M401" i="1" s="1"/>
  <c r="I401" i="1"/>
  <c r="L401" i="1" s="1"/>
  <c r="J400" i="1"/>
  <c r="M400" i="1" s="1"/>
  <c r="I400" i="1"/>
  <c r="K400" i="1" s="1"/>
  <c r="J399" i="1"/>
  <c r="M399" i="1" s="1"/>
  <c r="I399" i="1"/>
  <c r="L399" i="1" s="1"/>
  <c r="J398" i="1"/>
  <c r="I398" i="1"/>
  <c r="J397" i="1"/>
  <c r="M397" i="1" s="1"/>
  <c r="I397" i="1"/>
  <c r="L397" i="1" s="1"/>
  <c r="J396" i="1"/>
  <c r="M396" i="1" s="1"/>
  <c r="I396" i="1"/>
  <c r="L396" i="1" s="1"/>
  <c r="J395" i="1"/>
  <c r="M395" i="1" s="1"/>
  <c r="I395" i="1"/>
  <c r="L395" i="1" s="1"/>
  <c r="J394" i="1"/>
  <c r="I394" i="1"/>
  <c r="J393" i="1"/>
  <c r="M393" i="1" s="1"/>
  <c r="I393" i="1"/>
  <c r="L393" i="1" s="1"/>
  <c r="J392" i="1"/>
  <c r="M392" i="1" s="1"/>
  <c r="I392" i="1"/>
  <c r="L392" i="1" s="1"/>
  <c r="J391" i="1"/>
  <c r="M391" i="1" s="1"/>
  <c r="I391" i="1"/>
  <c r="L391" i="1" s="1"/>
  <c r="J390" i="1"/>
  <c r="I390" i="1"/>
  <c r="J389" i="1"/>
  <c r="I389" i="1"/>
  <c r="L389" i="1" s="1"/>
  <c r="J388" i="1"/>
  <c r="M388" i="1" s="1"/>
  <c r="I388" i="1"/>
  <c r="L388" i="1" s="1"/>
  <c r="J387" i="1"/>
  <c r="M387" i="1" s="1"/>
  <c r="I387" i="1"/>
  <c r="L387" i="1" s="1"/>
  <c r="J386" i="1"/>
  <c r="I386" i="1"/>
  <c r="J385" i="1"/>
  <c r="M385" i="1" s="1"/>
  <c r="I385" i="1"/>
  <c r="L385" i="1" s="1"/>
  <c r="J384" i="1"/>
  <c r="M384" i="1" s="1"/>
  <c r="I384" i="1"/>
  <c r="L384" i="1" s="1"/>
  <c r="J383" i="1"/>
  <c r="M383" i="1" s="1"/>
  <c r="I383" i="1"/>
  <c r="L383" i="1" s="1"/>
  <c r="J382" i="1"/>
  <c r="I382" i="1"/>
  <c r="J381" i="1"/>
  <c r="M381" i="1" s="1"/>
  <c r="I381" i="1"/>
  <c r="L381" i="1" s="1"/>
  <c r="J380" i="1"/>
  <c r="M380" i="1" s="1"/>
  <c r="I380" i="1"/>
  <c r="L380" i="1" s="1"/>
  <c r="J379" i="1"/>
  <c r="I379" i="1"/>
  <c r="L379" i="1" s="1"/>
  <c r="J378" i="1"/>
  <c r="I378" i="1"/>
  <c r="J377" i="1"/>
  <c r="M377" i="1" s="1"/>
  <c r="I377" i="1"/>
  <c r="L377" i="1" s="1"/>
  <c r="J376" i="1"/>
  <c r="M376" i="1" s="1"/>
  <c r="I376" i="1"/>
  <c r="L376" i="1" s="1"/>
  <c r="J375" i="1"/>
  <c r="M375" i="1" s="1"/>
  <c r="I375" i="1"/>
  <c r="L375" i="1" s="1"/>
  <c r="J374" i="1"/>
  <c r="I374" i="1"/>
  <c r="J373" i="1"/>
  <c r="I373" i="1"/>
  <c r="L373" i="1" s="1"/>
  <c r="J372" i="1"/>
  <c r="M372" i="1" s="1"/>
  <c r="I372" i="1"/>
  <c r="L372" i="1" s="1"/>
  <c r="J371" i="1"/>
  <c r="M371" i="1" s="1"/>
  <c r="I371" i="1"/>
  <c r="L371" i="1" s="1"/>
  <c r="J370" i="1"/>
  <c r="I370" i="1"/>
  <c r="J369" i="1"/>
  <c r="M369" i="1" s="1"/>
  <c r="I369" i="1"/>
  <c r="L369" i="1" s="1"/>
  <c r="J368" i="1"/>
  <c r="M368" i="1" s="1"/>
  <c r="I368" i="1"/>
  <c r="L368" i="1" s="1"/>
  <c r="J367" i="1"/>
  <c r="M367" i="1" s="1"/>
  <c r="I367" i="1"/>
  <c r="L367" i="1" s="1"/>
  <c r="J366" i="1"/>
  <c r="I366" i="1"/>
  <c r="J365" i="1"/>
  <c r="M365" i="1" s="1"/>
  <c r="I365" i="1"/>
  <c r="L365" i="1" s="1"/>
  <c r="J364" i="1"/>
  <c r="M364" i="1" s="1"/>
  <c r="I364" i="1"/>
  <c r="L364" i="1" s="1"/>
  <c r="J363" i="1"/>
  <c r="I363" i="1"/>
  <c r="L363" i="1" s="1"/>
  <c r="J362" i="1"/>
  <c r="I362" i="1"/>
  <c r="J361" i="1"/>
  <c r="M361" i="1" s="1"/>
  <c r="I361" i="1"/>
  <c r="L361" i="1" s="1"/>
  <c r="J360" i="1"/>
  <c r="M360" i="1" s="1"/>
  <c r="I360" i="1"/>
  <c r="L360" i="1" s="1"/>
  <c r="J359" i="1"/>
  <c r="M359" i="1" s="1"/>
  <c r="I359" i="1"/>
  <c r="L359" i="1" s="1"/>
  <c r="J358" i="1"/>
  <c r="I358" i="1"/>
  <c r="L357" i="1"/>
  <c r="J357" i="1"/>
  <c r="I357" i="1"/>
  <c r="J356" i="1"/>
  <c r="M356" i="1" s="1"/>
  <c r="I356" i="1"/>
  <c r="L356" i="1" s="1"/>
  <c r="J355" i="1"/>
  <c r="M355" i="1" s="1"/>
  <c r="I355" i="1"/>
  <c r="L355" i="1" s="1"/>
  <c r="J354" i="1"/>
  <c r="I354" i="1"/>
  <c r="J353" i="1"/>
  <c r="M353" i="1" s="1"/>
  <c r="I353" i="1"/>
  <c r="L353" i="1" s="1"/>
  <c r="J352" i="1"/>
  <c r="I352" i="1"/>
  <c r="L352" i="1" s="1"/>
  <c r="J351" i="1"/>
  <c r="M351" i="1" s="1"/>
  <c r="I351" i="1"/>
  <c r="L351" i="1" s="1"/>
  <c r="J350" i="1"/>
  <c r="I350" i="1"/>
  <c r="J349" i="1"/>
  <c r="M349" i="1" s="1"/>
  <c r="I349" i="1"/>
  <c r="L349" i="1" s="1"/>
  <c r="J348" i="1"/>
  <c r="M348" i="1" s="1"/>
  <c r="I348" i="1"/>
  <c r="L348" i="1" s="1"/>
  <c r="J347" i="1"/>
  <c r="I347" i="1"/>
  <c r="L347" i="1" s="1"/>
  <c r="J346" i="1"/>
  <c r="I346" i="1"/>
  <c r="J345" i="1"/>
  <c r="I345" i="1"/>
  <c r="L345" i="1" s="1"/>
  <c r="J344" i="1"/>
  <c r="M344" i="1" s="1"/>
  <c r="I344" i="1"/>
  <c r="L344" i="1" s="1"/>
  <c r="J343" i="1"/>
  <c r="M343" i="1" s="1"/>
  <c r="I343" i="1"/>
  <c r="L343" i="1" s="1"/>
  <c r="J342" i="1"/>
  <c r="I342" i="1"/>
  <c r="J341" i="1"/>
  <c r="I341" i="1"/>
  <c r="L341" i="1" s="1"/>
  <c r="J340" i="1"/>
  <c r="I340" i="1"/>
  <c r="L340" i="1" s="1"/>
  <c r="J339" i="1"/>
  <c r="M339" i="1" s="1"/>
  <c r="I339" i="1"/>
  <c r="L339" i="1" s="1"/>
  <c r="J338" i="1"/>
  <c r="I338" i="1"/>
  <c r="J337" i="1"/>
  <c r="M337" i="1" s="1"/>
  <c r="I337" i="1"/>
  <c r="L337" i="1" s="1"/>
  <c r="J336" i="1"/>
  <c r="M336" i="1" s="1"/>
  <c r="I336" i="1"/>
  <c r="J335" i="1"/>
  <c r="I335" i="1"/>
  <c r="L335" i="1" s="1"/>
  <c r="J334" i="1"/>
  <c r="I334" i="1"/>
  <c r="J333" i="1"/>
  <c r="M333" i="1" s="1"/>
  <c r="I333" i="1"/>
  <c r="L333" i="1" s="1"/>
  <c r="J332" i="1"/>
  <c r="M332" i="1" s="1"/>
  <c r="I332" i="1"/>
  <c r="L332" i="1" s="1"/>
  <c r="J331" i="1"/>
  <c r="I331" i="1"/>
  <c r="L331" i="1" s="1"/>
  <c r="J330" i="1"/>
  <c r="I330" i="1"/>
  <c r="J329" i="1"/>
  <c r="I329" i="1"/>
  <c r="L329" i="1" s="1"/>
  <c r="J328" i="1"/>
  <c r="M328" i="1" s="1"/>
  <c r="I328" i="1"/>
  <c r="L328" i="1" s="1"/>
  <c r="J327" i="1"/>
  <c r="M327" i="1" s="1"/>
  <c r="I327" i="1"/>
  <c r="L327" i="1" s="1"/>
  <c r="J326" i="1"/>
  <c r="I326" i="1"/>
  <c r="J325" i="1"/>
  <c r="I325" i="1"/>
  <c r="L325" i="1" s="1"/>
  <c r="J324" i="1"/>
  <c r="I324" i="1"/>
  <c r="L324" i="1" s="1"/>
  <c r="J323" i="1"/>
  <c r="M323" i="1" s="1"/>
  <c r="I323" i="1"/>
  <c r="L323" i="1" s="1"/>
  <c r="J322" i="1"/>
  <c r="I322" i="1"/>
  <c r="J321" i="1"/>
  <c r="M321" i="1" s="1"/>
  <c r="I321" i="1"/>
  <c r="L321" i="1" s="1"/>
  <c r="J320" i="1"/>
  <c r="M320" i="1" s="1"/>
  <c r="I320" i="1"/>
  <c r="L320" i="1" s="1"/>
  <c r="J319" i="1"/>
  <c r="I319" i="1"/>
  <c r="L319" i="1" s="1"/>
  <c r="J318" i="1"/>
  <c r="I318" i="1"/>
  <c r="J317" i="1"/>
  <c r="I317" i="1"/>
  <c r="L317" i="1" s="1"/>
  <c r="J316" i="1"/>
  <c r="M316" i="1" s="1"/>
  <c r="I316" i="1"/>
  <c r="L316" i="1" s="1"/>
  <c r="J315" i="1"/>
  <c r="I315" i="1"/>
  <c r="L315" i="1" s="1"/>
  <c r="J314" i="1"/>
  <c r="I314" i="1"/>
  <c r="J313" i="1"/>
  <c r="M313" i="1" s="1"/>
  <c r="I313" i="1"/>
  <c r="L313" i="1" s="1"/>
  <c r="J312" i="1"/>
  <c r="M312" i="1" s="1"/>
  <c r="I312" i="1"/>
  <c r="L312" i="1" s="1"/>
  <c r="J311" i="1"/>
  <c r="M311" i="1" s="1"/>
  <c r="I311" i="1"/>
  <c r="L311" i="1" s="1"/>
  <c r="J310" i="1"/>
  <c r="I310" i="1"/>
  <c r="J309" i="1"/>
  <c r="I309" i="1"/>
  <c r="L309" i="1" s="1"/>
  <c r="J308" i="1"/>
  <c r="M308" i="1" s="1"/>
  <c r="I308" i="1"/>
  <c r="L308" i="1" s="1"/>
  <c r="J307" i="1"/>
  <c r="M307" i="1" s="1"/>
  <c r="I307" i="1"/>
  <c r="L307" i="1" s="1"/>
  <c r="J306" i="1"/>
  <c r="I306" i="1"/>
  <c r="J305" i="1"/>
  <c r="M305" i="1" s="1"/>
  <c r="I305" i="1"/>
  <c r="L305" i="1" s="1"/>
  <c r="J304" i="1"/>
  <c r="I304" i="1"/>
  <c r="L304" i="1" s="1"/>
  <c r="J303" i="1"/>
  <c r="M303" i="1" s="1"/>
  <c r="I303" i="1"/>
  <c r="L303" i="1" s="1"/>
  <c r="J302" i="1"/>
  <c r="I302" i="1"/>
  <c r="J301" i="1"/>
  <c r="M301" i="1" s="1"/>
  <c r="I301" i="1"/>
  <c r="L301" i="1" s="1"/>
  <c r="J300" i="1"/>
  <c r="M300" i="1" s="1"/>
  <c r="I300" i="1"/>
  <c r="L300" i="1" s="1"/>
  <c r="J299" i="1"/>
  <c r="I299" i="1"/>
  <c r="L299" i="1" s="1"/>
  <c r="J298" i="1"/>
  <c r="I298" i="1"/>
  <c r="J297" i="1"/>
  <c r="M297" i="1" s="1"/>
  <c r="I297" i="1"/>
  <c r="L297" i="1" s="1"/>
  <c r="J296" i="1"/>
  <c r="M296" i="1" s="1"/>
  <c r="I296" i="1"/>
  <c r="L296" i="1" s="1"/>
  <c r="J295" i="1"/>
  <c r="M295" i="1" s="1"/>
  <c r="I295" i="1"/>
  <c r="L295" i="1" s="1"/>
  <c r="J294" i="1"/>
  <c r="I294" i="1"/>
  <c r="J293" i="1"/>
  <c r="I293" i="1"/>
  <c r="L293" i="1" s="1"/>
  <c r="J292" i="1"/>
  <c r="M292" i="1" s="1"/>
  <c r="I292" i="1"/>
  <c r="L292" i="1" s="1"/>
  <c r="J291" i="1"/>
  <c r="M291" i="1" s="1"/>
  <c r="I291" i="1"/>
  <c r="L291" i="1" s="1"/>
  <c r="J290" i="1"/>
  <c r="I290" i="1"/>
  <c r="J289" i="1"/>
  <c r="M289" i="1" s="1"/>
  <c r="I289" i="1"/>
  <c r="L289" i="1" s="1"/>
  <c r="J288" i="1"/>
  <c r="I288" i="1"/>
  <c r="L288" i="1" s="1"/>
  <c r="J287" i="1"/>
  <c r="M287" i="1" s="1"/>
  <c r="I287" i="1"/>
  <c r="L287" i="1" s="1"/>
  <c r="J286" i="1"/>
  <c r="I286" i="1"/>
  <c r="J285" i="1"/>
  <c r="M285" i="1" s="1"/>
  <c r="I285" i="1"/>
  <c r="L285" i="1" s="1"/>
  <c r="J284" i="1"/>
  <c r="M284" i="1" s="1"/>
  <c r="I284" i="1"/>
  <c r="L284" i="1" s="1"/>
  <c r="J283" i="1"/>
  <c r="I283" i="1"/>
  <c r="L283" i="1" s="1"/>
  <c r="J282" i="1"/>
  <c r="I282" i="1"/>
  <c r="AB421" i="1"/>
  <c r="AB420" i="1"/>
  <c r="AB419" i="1"/>
  <c r="AB418" i="1"/>
  <c r="AB417" i="1"/>
  <c r="AB416" i="1"/>
  <c r="AB415" i="1"/>
  <c r="AB414" i="1"/>
  <c r="AB413" i="1"/>
  <c r="AB412" i="1"/>
  <c r="AB411" i="1"/>
  <c r="AB410" i="1"/>
  <c r="AB409" i="1"/>
  <c r="AB408" i="1"/>
  <c r="AB407" i="1"/>
  <c r="AB406" i="1"/>
  <c r="AB405" i="1"/>
  <c r="AB404" i="1"/>
  <c r="AB403" i="1"/>
  <c r="AB402" i="1"/>
  <c r="AB401" i="1"/>
  <c r="AB400" i="1"/>
  <c r="AB399" i="1"/>
  <c r="AB398" i="1"/>
  <c r="AB397" i="1"/>
  <c r="AB396" i="1"/>
  <c r="AB395" i="1"/>
  <c r="AB394" i="1"/>
  <c r="AB393" i="1"/>
  <c r="AB392" i="1"/>
  <c r="AB391" i="1"/>
  <c r="AB390" i="1"/>
  <c r="AB389" i="1"/>
  <c r="AB388" i="1"/>
  <c r="AB387" i="1"/>
  <c r="AB386" i="1"/>
  <c r="AB385" i="1"/>
  <c r="AB384" i="1"/>
  <c r="AB383" i="1"/>
  <c r="AB382" i="1"/>
  <c r="AB381" i="1"/>
  <c r="AB380" i="1"/>
  <c r="AB379" i="1"/>
  <c r="AB378" i="1"/>
  <c r="AB377" i="1"/>
  <c r="AB376" i="1"/>
  <c r="AB375" i="1"/>
  <c r="AB374" i="1"/>
  <c r="AB373" i="1"/>
  <c r="AB372" i="1"/>
  <c r="AB371" i="1"/>
  <c r="AB370" i="1"/>
  <c r="AB369" i="1"/>
  <c r="AB368" i="1"/>
  <c r="AB367" i="1"/>
  <c r="AB366" i="1"/>
  <c r="AB365" i="1"/>
  <c r="AB364" i="1"/>
  <c r="AB363" i="1"/>
  <c r="AB362" i="1"/>
  <c r="AB361" i="1"/>
  <c r="AB360" i="1"/>
  <c r="AB359" i="1"/>
  <c r="AB358" i="1"/>
  <c r="AB357" i="1"/>
  <c r="AB356" i="1"/>
  <c r="AB355" i="1"/>
  <c r="AB354" i="1"/>
  <c r="AB353" i="1"/>
  <c r="AB352" i="1"/>
  <c r="AB351" i="1"/>
  <c r="AB350" i="1"/>
  <c r="AB349" i="1"/>
  <c r="AB348" i="1"/>
  <c r="AB347" i="1"/>
  <c r="AB346" i="1"/>
  <c r="AB345" i="1"/>
  <c r="AB344" i="1"/>
  <c r="AB343" i="1"/>
  <c r="AB342" i="1"/>
  <c r="AB341" i="1"/>
  <c r="AB340" i="1"/>
  <c r="AB339" i="1"/>
  <c r="AB338" i="1"/>
  <c r="AB337" i="1"/>
  <c r="AB336" i="1"/>
  <c r="AB335" i="1"/>
  <c r="AB334" i="1"/>
  <c r="AB333" i="1"/>
  <c r="AB332" i="1"/>
  <c r="AB331" i="1"/>
  <c r="AB330" i="1"/>
  <c r="AB329" i="1"/>
  <c r="AB328" i="1"/>
  <c r="AB327" i="1"/>
  <c r="AB326" i="1"/>
  <c r="AB325" i="1"/>
  <c r="AB324" i="1"/>
  <c r="AB323" i="1"/>
  <c r="AB322" i="1"/>
  <c r="AB321" i="1"/>
  <c r="AB320" i="1"/>
  <c r="AB319" i="1"/>
  <c r="AB318" i="1"/>
  <c r="AB317" i="1"/>
  <c r="AB316" i="1"/>
  <c r="AB315" i="1"/>
  <c r="AB314" i="1"/>
  <c r="AB313" i="1"/>
  <c r="AB312" i="1"/>
  <c r="AB311" i="1"/>
  <c r="AB310" i="1"/>
  <c r="AB309" i="1"/>
  <c r="AB308" i="1"/>
  <c r="AB307" i="1"/>
  <c r="AB306" i="1"/>
  <c r="AB305" i="1"/>
  <c r="AB304" i="1"/>
  <c r="AB303" i="1"/>
  <c r="AB302" i="1"/>
  <c r="AB301" i="1"/>
  <c r="AB300" i="1"/>
  <c r="AB299" i="1"/>
  <c r="AB298" i="1"/>
  <c r="AB297" i="1"/>
  <c r="AB296" i="1"/>
  <c r="AB295" i="1"/>
  <c r="AB294" i="1"/>
  <c r="AB293" i="1"/>
  <c r="AB292" i="1"/>
  <c r="AB291" i="1"/>
  <c r="AB290" i="1"/>
  <c r="AB289" i="1"/>
  <c r="AB288" i="1"/>
  <c r="AB287" i="1"/>
  <c r="AB286" i="1"/>
  <c r="AB285" i="1"/>
  <c r="AB284" i="1"/>
  <c r="AB283" i="1"/>
  <c r="AB282" i="1"/>
  <c r="AB281" i="1"/>
  <c r="AB280" i="1"/>
  <c r="AB279" i="1"/>
  <c r="AB278" i="1"/>
  <c r="AB277" i="1"/>
  <c r="AB276" i="1"/>
  <c r="AB275" i="1"/>
  <c r="AB274" i="1"/>
  <c r="AB273" i="1"/>
  <c r="AB272" i="1"/>
  <c r="AB271" i="1"/>
  <c r="AB270" i="1"/>
  <c r="AB269" i="1"/>
  <c r="AB268" i="1"/>
  <c r="AB267" i="1"/>
  <c r="AB266" i="1"/>
  <c r="AB265" i="1"/>
  <c r="AB264" i="1"/>
  <c r="AB263" i="1"/>
  <c r="AB262" i="1"/>
  <c r="AB261" i="1"/>
  <c r="AB260" i="1"/>
  <c r="AB259" i="1"/>
  <c r="AB258" i="1"/>
  <c r="AB257" i="1"/>
  <c r="AB256" i="1"/>
  <c r="AB255" i="1"/>
  <c r="AB254" i="1"/>
  <c r="AB253" i="1"/>
  <c r="AB252" i="1"/>
  <c r="AB251" i="1"/>
  <c r="AB250" i="1"/>
  <c r="AB249" i="1"/>
  <c r="AB248" i="1"/>
  <c r="AB247" i="1"/>
  <c r="AB246" i="1"/>
  <c r="AB245" i="1"/>
  <c r="AB244" i="1"/>
  <c r="AB243" i="1"/>
  <c r="AB242" i="1"/>
  <c r="AB241" i="1"/>
  <c r="AB240" i="1"/>
  <c r="AB239" i="1"/>
  <c r="AB238" i="1"/>
  <c r="AB237" i="1"/>
  <c r="AB236" i="1"/>
  <c r="AB235" i="1"/>
  <c r="AB234" i="1"/>
  <c r="AB233" i="1"/>
  <c r="AB232" i="1"/>
  <c r="AB231" i="1"/>
  <c r="AB230" i="1"/>
  <c r="AB229" i="1"/>
  <c r="AB228" i="1"/>
  <c r="AB227" i="1"/>
  <c r="AB226" i="1"/>
  <c r="AB225" i="1"/>
  <c r="AB224" i="1"/>
  <c r="AB223" i="1"/>
  <c r="AB222" i="1"/>
  <c r="AB221" i="1"/>
  <c r="AB220" i="1"/>
  <c r="AB219" i="1"/>
  <c r="AB218" i="1"/>
  <c r="AB217" i="1"/>
  <c r="AB216" i="1"/>
  <c r="AB215" i="1"/>
  <c r="AB214" i="1"/>
  <c r="AB213" i="1"/>
  <c r="AB212" i="1"/>
  <c r="AB211" i="1"/>
  <c r="AB210" i="1"/>
  <c r="AB209" i="1"/>
  <c r="AB208" i="1"/>
  <c r="AB207" i="1"/>
  <c r="AB206" i="1"/>
  <c r="AB205" i="1"/>
  <c r="AB204" i="1"/>
  <c r="AB203" i="1"/>
  <c r="AB202" i="1"/>
  <c r="AB201" i="1"/>
  <c r="AB200" i="1"/>
  <c r="AB199" i="1"/>
  <c r="AB198" i="1"/>
  <c r="AB197" i="1"/>
  <c r="AB196" i="1"/>
  <c r="AB195" i="1"/>
  <c r="AB194" i="1"/>
  <c r="AB193" i="1"/>
  <c r="AB192" i="1"/>
  <c r="AB191" i="1"/>
  <c r="AB190" i="1"/>
  <c r="AB189" i="1"/>
  <c r="AB188" i="1"/>
  <c r="AB187" i="1"/>
  <c r="AB186" i="1"/>
  <c r="AB185" i="1"/>
  <c r="AB184" i="1"/>
  <c r="AB183" i="1"/>
  <c r="AB182" i="1"/>
  <c r="AB181" i="1"/>
  <c r="AB180" i="1"/>
  <c r="AB179" i="1"/>
  <c r="AB178" i="1"/>
  <c r="AB177" i="1"/>
  <c r="AB176" i="1"/>
  <c r="AB175" i="1"/>
  <c r="AB174" i="1"/>
  <c r="AB173" i="1"/>
  <c r="AB172" i="1"/>
  <c r="AB171" i="1"/>
  <c r="AB170" i="1"/>
  <c r="AB169" i="1"/>
  <c r="AB168" i="1"/>
  <c r="AB167" i="1"/>
  <c r="AB166" i="1"/>
  <c r="AB165" i="1"/>
  <c r="AB164" i="1"/>
  <c r="AB163" i="1"/>
  <c r="AB162" i="1"/>
  <c r="AB161" i="1"/>
  <c r="AB160" i="1"/>
  <c r="AB159" i="1"/>
  <c r="AB158" i="1"/>
  <c r="AB157" i="1"/>
  <c r="AB156" i="1"/>
  <c r="AB155" i="1"/>
  <c r="AB154" i="1"/>
  <c r="AB153" i="1"/>
  <c r="AB152" i="1"/>
  <c r="AB151" i="1"/>
  <c r="AB150" i="1"/>
  <c r="AB149" i="1"/>
  <c r="AB148" i="1"/>
  <c r="AB147" i="1"/>
  <c r="AB146" i="1"/>
  <c r="AB145" i="1"/>
  <c r="AB144" i="1"/>
  <c r="AB143" i="1"/>
  <c r="AB142" i="1"/>
  <c r="AB141" i="1"/>
  <c r="AB140" i="1"/>
  <c r="AB139" i="1"/>
  <c r="AB138" i="1"/>
  <c r="AB137" i="1"/>
  <c r="AB136" i="1"/>
  <c r="AB135" i="1"/>
  <c r="AB134" i="1"/>
  <c r="AB133" i="1"/>
  <c r="AB132" i="1"/>
  <c r="AB131" i="1"/>
  <c r="AB130" i="1"/>
  <c r="AB129" i="1"/>
  <c r="AB128" i="1"/>
  <c r="AB127" i="1"/>
  <c r="AB126" i="1"/>
  <c r="AB125" i="1"/>
  <c r="AB124" i="1"/>
  <c r="AB123" i="1"/>
  <c r="AB122" i="1"/>
  <c r="AB121" i="1"/>
  <c r="AB120" i="1"/>
  <c r="AB119" i="1"/>
  <c r="AB118" i="1"/>
  <c r="AB117" i="1"/>
  <c r="AB116" i="1"/>
  <c r="AB115" i="1"/>
  <c r="AB114" i="1"/>
  <c r="AB113" i="1"/>
  <c r="AB112" i="1"/>
  <c r="AB111" i="1"/>
  <c r="AB110" i="1"/>
  <c r="AB109" i="1"/>
  <c r="AB108" i="1"/>
  <c r="AB107" i="1"/>
  <c r="AB106" i="1"/>
  <c r="AB105" i="1"/>
  <c r="AB104" i="1"/>
  <c r="AB103" i="1"/>
  <c r="AB102" i="1"/>
  <c r="AB101" i="1"/>
  <c r="AB100" i="1"/>
  <c r="AB99" i="1"/>
  <c r="AB98" i="1"/>
  <c r="AB97" i="1"/>
  <c r="AB96" i="1"/>
  <c r="AB95" i="1"/>
  <c r="AB94" i="1"/>
  <c r="AB93" i="1"/>
  <c r="AB92" i="1"/>
  <c r="AB91" i="1"/>
  <c r="AB90" i="1"/>
  <c r="AB89" i="1"/>
  <c r="AB88" i="1"/>
  <c r="AB87" i="1"/>
  <c r="AB86" i="1"/>
  <c r="AB85" i="1"/>
  <c r="AB84" i="1"/>
  <c r="AB83" i="1"/>
  <c r="AB82" i="1"/>
  <c r="AB81" i="1"/>
  <c r="AB80" i="1"/>
  <c r="AB79" i="1"/>
  <c r="AB78" i="1"/>
  <c r="AB77" i="1"/>
  <c r="AB76" i="1"/>
  <c r="AB75" i="1"/>
  <c r="AB74" i="1"/>
  <c r="AB73" i="1"/>
  <c r="AB72" i="1"/>
  <c r="AB71" i="1"/>
  <c r="AB70" i="1"/>
  <c r="AB69" i="1"/>
  <c r="AB68" i="1"/>
  <c r="AB67" i="1"/>
  <c r="AB66" i="1"/>
  <c r="AB65" i="1"/>
  <c r="AB64" i="1"/>
  <c r="AB63" i="1"/>
  <c r="AB62" i="1"/>
  <c r="AB61" i="1"/>
  <c r="AB60" i="1"/>
  <c r="AB59" i="1"/>
  <c r="AB58" i="1"/>
  <c r="AB57" i="1"/>
  <c r="AB56" i="1"/>
  <c r="AB55" i="1"/>
  <c r="AB54" i="1"/>
  <c r="AB53" i="1"/>
  <c r="AB52" i="1"/>
  <c r="AB51" i="1"/>
  <c r="AB50" i="1"/>
  <c r="AB49" i="1"/>
  <c r="AB48" i="1"/>
  <c r="AB47" i="1"/>
  <c r="AB46" i="1"/>
  <c r="AB45" i="1"/>
  <c r="AB44" i="1"/>
  <c r="AB43" i="1"/>
  <c r="AB42" i="1"/>
  <c r="AB41" i="1"/>
  <c r="AB40" i="1"/>
  <c r="AB39" i="1"/>
  <c r="AB38" i="1"/>
  <c r="AB37" i="1"/>
  <c r="AB36" i="1"/>
  <c r="AB35" i="1"/>
  <c r="AB34" i="1"/>
  <c r="AB33" i="1"/>
  <c r="AB32" i="1"/>
  <c r="AB31" i="1"/>
  <c r="AB30" i="1"/>
  <c r="AB29" i="1"/>
  <c r="AB28" i="1"/>
  <c r="AB27" i="1"/>
  <c r="AB26" i="1"/>
  <c r="AB25" i="1"/>
  <c r="AB24" i="1"/>
  <c r="AB23" i="1"/>
  <c r="AB22" i="1"/>
  <c r="AB21" i="1"/>
  <c r="AB20" i="1"/>
  <c r="AB19" i="1"/>
  <c r="AB18" i="1"/>
  <c r="AB17" i="1"/>
  <c r="AB16" i="1"/>
  <c r="AB15" i="1"/>
  <c r="AB14" i="1"/>
  <c r="AB13" i="1"/>
  <c r="AB12" i="1"/>
  <c r="AB11" i="1"/>
  <c r="AB10" i="1"/>
  <c r="AB9" i="1"/>
  <c r="AB8" i="1"/>
  <c r="AB7" i="1"/>
  <c r="AB6" i="1"/>
  <c r="AB5" i="1"/>
  <c r="AB4" i="1"/>
  <c r="AB3" i="1"/>
  <c r="AB2" i="1"/>
  <c r="S281" i="1"/>
  <c r="S277" i="1"/>
  <c r="S273" i="1"/>
  <c r="S269" i="1"/>
  <c r="S265" i="1"/>
  <c r="S261" i="1"/>
  <c r="S257" i="1"/>
  <c r="S253" i="1"/>
  <c r="S249" i="1"/>
  <c r="S245" i="1"/>
  <c r="S241" i="1"/>
  <c r="S237" i="1"/>
  <c r="S233" i="1"/>
  <c r="S229" i="1"/>
  <c r="S225" i="1"/>
  <c r="S221" i="1"/>
  <c r="S217" i="1"/>
  <c r="S213" i="1"/>
  <c r="S209" i="1"/>
  <c r="S205" i="1"/>
  <c r="S201" i="1"/>
  <c r="S197" i="1"/>
  <c r="S193" i="1"/>
  <c r="S189" i="1"/>
  <c r="S185" i="1"/>
  <c r="S181" i="1"/>
  <c r="S177" i="1"/>
  <c r="S173" i="1"/>
  <c r="S169" i="1"/>
  <c r="S165" i="1"/>
  <c r="S161" i="1"/>
  <c r="S157" i="1"/>
  <c r="S153" i="1"/>
  <c r="S149" i="1"/>
  <c r="S145" i="1"/>
  <c r="S141" i="1"/>
  <c r="S5" i="1"/>
  <c r="I144" i="1"/>
  <c r="L144" i="1" s="1"/>
  <c r="J143" i="1"/>
  <c r="M143" i="1" s="1"/>
  <c r="J281" i="1"/>
  <c r="J280" i="1"/>
  <c r="J279" i="1"/>
  <c r="M279" i="1" s="1"/>
  <c r="J278" i="1"/>
  <c r="J277" i="1"/>
  <c r="M277" i="1" s="1"/>
  <c r="J276" i="1"/>
  <c r="J275" i="1"/>
  <c r="J274" i="1"/>
  <c r="J273" i="1"/>
  <c r="M273" i="1" s="1"/>
  <c r="J272" i="1"/>
  <c r="J271" i="1"/>
  <c r="J270" i="1"/>
  <c r="J269" i="1"/>
  <c r="J268" i="1"/>
  <c r="M268" i="1" s="1"/>
  <c r="J267" i="1"/>
  <c r="M267" i="1" s="1"/>
  <c r="J266" i="1"/>
  <c r="J265" i="1"/>
  <c r="M265" i="1" s="1"/>
  <c r="J264" i="1"/>
  <c r="J263" i="1"/>
  <c r="M263" i="1" s="1"/>
  <c r="J262" i="1"/>
  <c r="J261" i="1"/>
  <c r="J260" i="1"/>
  <c r="J259" i="1"/>
  <c r="J258" i="1"/>
  <c r="J257" i="1"/>
  <c r="M257" i="1" s="1"/>
  <c r="J256" i="1"/>
  <c r="M256" i="1" s="1"/>
  <c r="J255" i="1"/>
  <c r="M255" i="1" s="1"/>
  <c r="J254" i="1"/>
  <c r="J253" i="1"/>
  <c r="J252" i="1"/>
  <c r="M252" i="1" s="1"/>
  <c r="J251" i="1"/>
  <c r="J250" i="1"/>
  <c r="J249" i="1"/>
  <c r="M249" i="1" s="1"/>
  <c r="J248" i="1"/>
  <c r="J247" i="1"/>
  <c r="M247" i="1" s="1"/>
  <c r="J246" i="1"/>
  <c r="J245" i="1"/>
  <c r="K245" i="1" s="1"/>
  <c r="J244" i="1"/>
  <c r="J243" i="1"/>
  <c r="J242" i="1"/>
  <c r="J241" i="1"/>
  <c r="J240" i="1"/>
  <c r="J239" i="1"/>
  <c r="M239" i="1" s="1"/>
  <c r="J238" i="1"/>
  <c r="J237" i="1"/>
  <c r="M237" i="1" s="1"/>
  <c r="J236" i="1"/>
  <c r="J235" i="1"/>
  <c r="M235" i="1" s="1"/>
  <c r="J234" i="1"/>
  <c r="J233" i="1"/>
  <c r="J232" i="1"/>
  <c r="J231" i="1"/>
  <c r="M231" i="1" s="1"/>
  <c r="J230" i="1"/>
  <c r="J229" i="1"/>
  <c r="J228" i="1"/>
  <c r="J227" i="1"/>
  <c r="M227" i="1" s="1"/>
  <c r="J226" i="1"/>
  <c r="J225" i="1"/>
  <c r="J224" i="1"/>
  <c r="J223" i="1"/>
  <c r="J222" i="1"/>
  <c r="J221" i="1"/>
  <c r="J220" i="1"/>
  <c r="J219" i="1"/>
  <c r="M219" i="1" s="1"/>
  <c r="J218" i="1"/>
  <c r="J217" i="1"/>
  <c r="J216" i="1"/>
  <c r="M216" i="1" s="1"/>
  <c r="J215" i="1"/>
  <c r="M215" i="1" s="1"/>
  <c r="J214" i="1"/>
  <c r="J213" i="1"/>
  <c r="M213" i="1" s="1"/>
  <c r="J212" i="1"/>
  <c r="J211" i="1"/>
  <c r="J210" i="1"/>
  <c r="J209" i="1"/>
  <c r="J208" i="1"/>
  <c r="J207" i="1"/>
  <c r="M207" i="1" s="1"/>
  <c r="J206" i="1"/>
  <c r="J205" i="1"/>
  <c r="M205" i="1" s="1"/>
  <c r="J204" i="1"/>
  <c r="M204" i="1" s="1"/>
  <c r="J203" i="1"/>
  <c r="M203" i="1" s="1"/>
  <c r="J202" i="1"/>
  <c r="J201" i="1"/>
  <c r="J200" i="1"/>
  <c r="J199" i="1"/>
  <c r="M199" i="1" s="1"/>
  <c r="J198" i="1"/>
  <c r="J197" i="1"/>
  <c r="J196" i="1"/>
  <c r="M196" i="1" s="1"/>
  <c r="J195" i="1"/>
  <c r="J194" i="1"/>
  <c r="J193" i="1"/>
  <c r="M193" i="1" s="1"/>
  <c r="J192" i="1"/>
  <c r="M192" i="1" s="1"/>
  <c r="J191" i="1"/>
  <c r="M191" i="1" s="1"/>
  <c r="J190" i="1"/>
  <c r="J189" i="1"/>
  <c r="M189" i="1" s="1"/>
  <c r="J188" i="1"/>
  <c r="M188" i="1" s="1"/>
  <c r="J187" i="1"/>
  <c r="M187" i="1" s="1"/>
  <c r="J186" i="1"/>
  <c r="J185" i="1"/>
  <c r="M185" i="1" s="1"/>
  <c r="J184" i="1"/>
  <c r="M184" i="1" s="1"/>
  <c r="J183" i="1"/>
  <c r="M183" i="1" s="1"/>
  <c r="J182" i="1"/>
  <c r="J181" i="1"/>
  <c r="J180" i="1"/>
  <c r="M180" i="1" s="1"/>
  <c r="J179" i="1"/>
  <c r="J178" i="1"/>
  <c r="J177" i="1"/>
  <c r="M177" i="1" s="1"/>
  <c r="J176" i="1"/>
  <c r="J175" i="1"/>
  <c r="M175" i="1" s="1"/>
  <c r="J174" i="1"/>
  <c r="J173" i="1"/>
  <c r="M173" i="1" s="1"/>
  <c r="J172" i="1"/>
  <c r="M172" i="1" s="1"/>
  <c r="J171" i="1"/>
  <c r="J170" i="1"/>
  <c r="J169" i="1"/>
  <c r="M169" i="1" s="1"/>
  <c r="J168" i="1"/>
  <c r="M168" i="1" s="1"/>
  <c r="J167" i="1"/>
  <c r="M167" i="1" s="1"/>
  <c r="J166" i="1"/>
  <c r="J165" i="1"/>
  <c r="J164" i="1"/>
  <c r="J163" i="1"/>
  <c r="M163" i="1" s="1"/>
  <c r="J162" i="1"/>
  <c r="J161" i="1"/>
  <c r="M161" i="1" s="1"/>
  <c r="J160" i="1"/>
  <c r="J159" i="1"/>
  <c r="M159" i="1" s="1"/>
  <c r="J158" i="1"/>
  <c r="J157" i="1"/>
  <c r="M157" i="1" s="1"/>
  <c r="J156" i="1"/>
  <c r="M156" i="1" s="1"/>
  <c r="J155" i="1"/>
  <c r="J154" i="1"/>
  <c r="J153" i="1"/>
  <c r="M153" i="1" s="1"/>
  <c r="J152" i="1"/>
  <c r="J151" i="1"/>
  <c r="J150" i="1"/>
  <c r="J149" i="1"/>
  <c r="J148" i="1"/>
  <c r="J147" i="1"/>
  <c r="J146" i="1"/>
  <c r="J145" i="1"/>
  <c r="J144" i="1"/>
  <c r="M144" i="1" s="1"/>
  <c r="J142" i="1"/>
  <c r="I281" i="1"/>
  <c r="L281" i="1" s="1"/>
  <c r="I280" i="1"/>
  <c r="L280" i="1" s="1"/>
  <c r="I279" i="1"/>
  <c r="L279" i="1" s="1"/>
  <c r="I278" i="1"/>
  <c r="I277" i="1"/>
  <c r="L277" i="1" s="1"/>
  <c r="M276" i="1"/>
  <c r="I276" i="1"/>
  <c r="L276" i="1" s="1"/>
  <c r="I275" i="1"/>
  <c r="L275" i="1" s="1"/>
  <c r="I274" i="1"/>
  <c r="I273" i="1"/>
  <c r="L273" i="1" s="1"/>
  <c r="M272" i="1"/>
  <c r="I272" i="1"/>
  <c r="L272" i="1" s="1"/>
  <c r="I271" i="1"/>
  <c r="L271" i="1" s="1"/>
  <c r="I270" i="1"/>
  <c r="I269" i="1"/>
  <c r="L269" i="1" s="1"/>
  <c r="I268" i="1"/>
  <c r="L268" i="1" s="1"/>
  <c r="I267" i="1"/>
  <c r="L267" i="1" s="1"/>
  <c r="I266" i="1"/>
  <c r="I265" i="1"/>
  <c r="L265" i="1" s="1"/>
  <c r="I264" i="1"/>
  <c r="L264" i="1" s="1"/>
  <c r="I263" i="1"/>
  <c r="L263" i="1" s="1"/>
  <c r="I262" i="1"/>
  <c r="I261" i="1"/>
  <c r="L261" i="1" s="1"/>
  <c r="I260" i="1"/>
  <c r="L260" i="1" s="1"/>
  <c r="I259" i="1"/>
  <c r="L259" i="1" s="1"/>
  <c r="I258" i="1"/>
  <c r="I257" i="1"/>
  <c r="L256" i="1"/>
  <c r="I256" i="1"/>
  <c r="I255" i="1"/>
  <c r="L255" i="1" s="1"/>
  <c r="I254" i="1"/>
  <c r="I253" i="1"/>
  <c r="L253" i="1" s="1"/>
  <c r="I252" i="1"/>
  <c r="L252" i="1" s="1"/>
  <c r="M251" i="1"/>
  <c r="I251" i="1"/>
  <c r="L251" i="1" s="1"/>
  <c r="I250" i="1"/>
  <c r="I249" i="1"/>
  <c r="L249" i="1" s="1"/>
  <c r="I248" i="1"/>
  <c r="L248" i="1" s="1"/>
  <c r="I247" i="1"/>
  <c r="L247" i="1" s="1"/>
  <c r="K246" i="1"/>
  <c r="L246" i="1" s="1"/>
  <c r="R246" i="1" s="1"/>
  <c r="I246" i="1"/>
  <c r="L245" i="1"/>
  <c r="M245" i="1"/>
  <c r="I245" i="1"/>
  <c r="I244" i="1"/>
  <c r="L244" i="1" s="1"/>
  <c r="M243" i="1"/>
  <c r="I243" i="1"/>
  <c r="L243" i="1" s="1"/>
  <c r="I242" i="1"/>
  <c r="I241" i="1"/>
  <c r="L241" i="1" s="1"/>
  <c r="I240" i="1"/>
  <c r="L240" i="1" s="1"/>
  <c r="I239" i="1"/>
  <c r="L239" i="1" s="1"/>
  <c r="I238" i="1"/>
  <c r="I237" i="1"/>
  <c r="L237" i="1" s="1"/>
  <c r="M236" i="1"/>
  <c r="I236" i="1"/>
  <c r="L236" i="1" s="1"/>
  <c r="I235" i="1"/>
  <c r="L235" i="1" s="1"/>
  <c r="I234" i="1"/>
  <c r="M233" i="1"/>
  <c r="I233" i="1"/>
  <c r="L233" i="1" s="1"/>
  <c r="I232" i="1"/>
  <c r="L232" i="1" s="1"/>
  <c r="I231" i="1"/>
  <c r="L231" i="1" s="1"/>
  <c r="I230" i="1"/>
  <c r="I229" i="1"/>
  <c r="L229" i="1" s="1"/>
  <c r="I228" i="1"/>
  <c r="L228" i="1" s="1"/>
  <c r="I227" i="1"/>
  <c r="L227" i="1" s="1"/>
  <c r="I226" i="1"/>
  <c r="I225" i="1"/>
  <c r="L225" i="1" s="1"/>
  <c r="I224" i="1"/>
  <c r="L224" i="1" s="1"/>
  <c r="I223" i="1"/>
  <c r="L223" i="1" s="1"/>
  <c r="I222" i="1"/>
  <c r="I221" i="1"/>
  <c r="L221" i="1" s="1"/>
  <c r="I220" i="1"/>
  <c r="L220" i="1" s="1"/>
  <c r="I219" i="1"/>
  <c r="L219" i="1" s="1"/>
  <c r="I218" i="1"/>
  <c r="I217" i="1"/>
  <c r="L217" i="1" s="1"/>
  <c r="I216" i="1"/>
  <c r="L216" i="1" s="1"/>
  <c r="I215" i="1"/>
  <c r="L215" i="1" s="1"/>
  <c r="I214" i="1"/>
  <c r="I213" i="1"/>
  <c r="L213" i="1" s="1"/>
  <c r="M212" i="1"/>
  <c r="I212" i="1"/>
  <c r="L212" i="1" s="1"/>
  <c r="I211" i="1"/>
  <c r="L211" i="1" s="1"/>
  <c r="I210" i="1"/>
  <c r="I209" i="1"/>
  <c r="L209" i="1" s="1"/>
  <c r="I208" i="1"/>
  <c r="L208" i="1" s="1"/>
  <c r="I207" i="1"/>
  <c r="L207" i="1" s="1"/>
  <c r="I206" i="1"/>
  <c r="I205" i="1"/>
  <c r="L205" i="1" s="1"/>
  <c r="I204" i="1"/>
  <c r="L204" i="1" s="1"/>
  <c r="I203" i="1"/>
  <c r="L203" i="1" s="1"/>
  <c r="I202" i="1"/>
  <c r="M201" i="1"/>
  <c r="I201" i="1"/>
  <c r="L201" i="1" s="1"/>
  <c r="I200" i="1"/>
  <c r="L200" i="1" s="1"/>
  <c r="I199" i="1"/>
  <c r="L199" i="1" s="1"/>
  <c r="I198" i="1"/>
  <c r="I197" i="1"/>
  <c r="L197" i="1" s="1"/>
  <c r="I196" i="1"/>
  <c r="I195" i="1"/>
  <c r="L195" i="1" s="1"/>
  <c r="I194" i="1"/>
  <c r="I193" i="1"/>
  <c r="L193" i="1" s="1"/>
  <c r="I192" i="1"/>
  <c r="L192" i="1" s="1"/>
  <c r="I191" i="1"/>
  <c r="L191" i="1" s="1"/>
  <c r="I190" i="1"/>
  <c r="I189" i="1"/>
  <c r="L189" i="1" s="1"/>
  <c r="I188" i="1"/>
  <c r="L188" i="1" s="1"/>
  <c r="I187" i="1"/>
  <c r="L187" i="1" s="1"/>
  <c r="I186" i="1"/>
  <c r="I185" i="1"/>
  <c r="L185" i="1" s="1"/>
  <c r="I184" i="1"/>
  <c r="L184" i="1" s="1"/>
  <c r="I183" i="1"/>
  <c r="I182" i="1"/>
  <c r="I181" i="1"/>
  <c r="L181" i="1" s="1"/>
  <c r="I180" i="1"/>
  <c r="L180" i="1" s="1"/>
  <c r="M179" i="1"/>
  <c r="I179" i="1"/>
  <c r="L179" i="1" s="1"/>
  <c r="I178" i="1"/>
  <c r="I177" i="1"/>
  <c r="I176" i="1"/>
  <c r="L176" i="1" s="1"/>
  <c r="I175" i="1"/>
  <c r="L175" i="1" s="1"/>
  <c r="I174" i="1"/>
  <c r="I173" i="1"/>
  <c r="L173" i="1" s="1"/>
  <c r="I172" i="1"/>
  <c r="I171" i="1"/>
  <c r="L171" i="1" s="1"/>
  <c r="I170" i="1"/>
  <c r="I169" i="1"/>
  <c r="L169" i="1" s="1"/>
  <c r="I168" i="1"/>
  <c r="L168" i="1" s="1"/>
  <c r="I167" i="1"/>
  <c r="I166" i="1"/>
  <c r="I165" i="1"/>
  <c r="L165" i="1" s="1"/>
  <c r="M164" i="1"/>
  <c r="I164" i="1"/>
  <c r="L164" i="1" s="1"/>
  <c r="I163" i="1"/>
  <c r="L163" i="1" s="1"/>
  <c r="I162" i="1"/>
  <c r="I161" i="1"/>
  <c r="L161" i="1" s="1"/>
  <c r="I160" i="1"/>
  <c r="L160" i="1" s="1"/>
  <c r="I159" i="1"/>
  <c r="L159" i="1" s="1"/>
  <c r="I158" i="1"/>
  <c r="I157" i="1"/>
  <c r="L157" i="1" s="1"/>
  <c r="I156" i="1"/>
  <c r="L156" i="1" s="1"/>
  <c r="I155" i="1"/>
  <c r="L155" i="1" s="1"/>
  <c r="I154" i="1"/>
  <c r="I153" i="1"/>
  <c r="L153" i="1" s="1"/>
  <c r="M152" i="1"/>
  <c r="I152" i="1"/>
  <c r="L152" i="1" s="1"/>
  <c r="I151" i="1"/>
  <c r="L151" i="1" s="1"/>
  <c r="I150" i="1"/>
  <c r="I149" i="1"/>
  <c r="L149" i="1" s="1"/>
  <c r="M148" i="1"/>
  <c r="I148" i="1"/>
  <c r="L148" i="1" s="1"/>
  <c r="I147" i="1"/>
  <c r="L147" i="1" s="1"/>
  <c r="I146" i="1"/>
  <c r="I145" i="1"/>
  <c r="L145" i="1" s="1"/>
  <c r="I143" i="1"/>
  <c r="L143" i="1" s="1"/>
  <c r="I142" i="1"/>
  <c r="K257" i="1" l="1"/>
  <c r="K336" i="1"/>
  <c r="K414" i="1"/>
  <c r="K258" i="1"/>
  <c r="M258" i="1" s="1"/>
  <c r="K164" i="1"/>
  <c r="K320" i="1"/>
  <c r="K250" i="1"/>
  <c r="M250" i="1" s="1"/>
  <c r="L257" i="1"/>
  <c r="K286" i="1"/>
  <c r="L286" i="1" s="1"/>
  <c r="K150" i="1"/>
  <c r="L150" i="1" s="1"/>
  <c r="R150" i="1" s="1"/>
  <c r="AD153" i="1" s="1"/>
  <c r="K166" i="1"/>
  <c r="L166" i="1" s="1"/>
  <c r="K182" i="1"/>
  <c r="M182" i="1" s="1"/>
  <c r="K206" i="1"/>
  <c r="L206" i="1" s="1"/>
  <c r="M246" i="1"/>
  <c r="K332" i="1"/>
  <c r="K174" i="1"/>
  <c r="M174" i="1" s="1"/>
  <c r="K217" i="1"/>
  <c r="K200" i="1"/>
  <c r="K220" i="1"/>
  <c r="K244" i="1"/>
  <c r="AD249" i="1"/>
  <c r="K329" i="1"/>
  <c r="K382" i="1"/>
  <c r="M382" i="1" s="1"/>
  <c r="M326" i="1"/>
  <c r="K190" i="1"/>
  <c r="M190" i="1" s="1"/>
  <c r="K151" i="1"/>
  <c r="K195" i="1"/>
  <c r="M286" i="1"/>
  <c r="K169" i="1"/>
  <c r="K302" i="1"/>
  <c r="M302" i="1" s="1"/>
  <c r="L400" i="1"/>
  <c r="M402" i="1"/>
  <c r="L407" i="1"/>
  <c r="K411" i="1"/>
  <c r="M414" i="1"/>
  <c r="K421" i="1"/>
  <c r="AD405" i="1"/>
  <c r="K352" i="1"/>
  <c r="K396" i="1"/>
  <c r="K395" i="1"/>
  <c r="K326" i="1"/>
  <c r="K338" i="1"/>
  <c r="L338" i="1" s="1"/>
  <c r="K391" i="1"/>
  <c r="K406" i="1"/>
  <c r="M406" i="1" s="1"/>
  <c r="K283" i="1"/>
  <c r="K284" i="1"/>
  <c r="K289" i="1"/>
  <c r="K311" i="1"/>
  <c r="K315" i="1"/>
  <c r="K316" i="1"/>
  <c r="K319" i="1"/>
  <c r="K343" i="1"/>
  <c r="K363" i="1"/>
  <c r="K369" i="1"/>
  <c r="K393" i="1"/>
  <c r="K409" i="1"/>
  <c r="L416" i="1"/>
  <c r="K295" i="1"/>
  <c r="K299" i="1"/>
  <c r="K300" i="1"/>
  <c r="K305" i="1"/>
  <c r="K313" i="1"/>
  <c r="K335" i="1"/>
  <c r="K342" i="1"/>
  <c r="L342" i="1" s="1"/>
  <c r="K347" i="1"/>
  <c r="K361" i="1"/>
  <c r="K367" i="1"/>
  <c r="K379" i="1"/>
  <c r="K380" i="1"/>
  <c r="K383" i="1"/>
  <c r="L421" i="1"/>
  <c r="K323" i="1"/>
  <c r="K344" i="1"/>
  <c r="K348" i="1"/>
  <c r="K353" i="1"/>
  <c r="K368" i="1"/>
  <c r="K384" i="1"/>
  <c r="K385" i="1"/>
  <c r="K418" i="1"/>
  <c r="L418" i="1" s="1"/>
  <c r="K288" i="1"/>
  <c r="K290" i="1"/>
  <c r="L290" i="1" s="1"/>
  <c r="K293" i="1"/>
  <c r="K304" i="1"/>
  <c r="K306" i="1"/>
  <c r="L306" i="1" s="1"/>
  <c r="K309" i="1"/>
  <c r="K310" i="1"/>
  <c r="M310" i="1" s="1"/>
  <c r="K322" i="1"/>
  <c r="M322" i="1" s="1"/>
  <c r="K325" i="1"/>
  <c r="K331" i="1"/>
  <c r="K340" i="1"/>
  <c r="K399" i="1"/>
  <c r="K401" i="1"/>
  <c r="K412" i="1"/>
  <c r="L414" i="1"/>
  <c r="R414" i="1" s="1"/>
  <c r="K415" i="1"/>
  <c r="K328" i="1"/>
  <c r="K359" i="1"/>
  <c r="K364" i="1"/>
  <c r="K366" i="1"/>
  <c r="M366" i="1" s="1"/>
  <c r="K375" i="1"/>
  <c r="K377" i="1"/>
  <c r="K389" i="1"/>
  <c r="K390" i="1"/>
  <c r="M390" i="1" s="1"/>
  <c r="K405" i="1"/>
  <c r="K324" i="1"/>
  <c r="L326" i="1"/>
  <c r="R326" i="1" s="1"/>
  <c r="AD329" i="1" s="1"/>
  <c r="K341" i="1"/>
  <c r="K345" i="1"/>
  <c r="K354" i="1"/>
  <c r="L354" i="1" s="1"/>
  <c r="R354" i="1" s="1"/>
  <c r="AD357" i="1" s="1"/>
  <c r="K357" i="1"/>
  <c r="K358" i="1"/>
  <c r="M358" i="1" s="1"/>
  <c r="K370" i="1"/>
  <c r="L370" i="1" s="1"/>
  <c r="K373" i="1"/>
  <c r="K374" i="1"/>
  <c r="M374" i="1" s="1"/>
  <c r="K386" i="1"/>
  <c r="L386" i="1" s="1"/>
  <c r="R386" i="1" s="1"/>
  <c r="AD389" i="1" s="1"/>
  <c r="K388" i="1"/>
  <c r="K398" i="1"/>
  <c r="M398" i="1" s="1"/>
  <c r="K282" i="1"/>
  <c r="L282" i="1" s="1"/>
  <c r="M283" i="1"/>
  <c r="K285" i="1"/>
  <c r="M288" i="1"/>
  <c r="K291" i="1"/>
  <c r="M293" i="1"/>
  <c r="K296" i="1"/>
  <c r="K298" i="1"/>
  <c r="L298" i="1" s="1"/>
  <c r="M299" i="1"/>
  <c r="K301" i="1"/>
  <c r="M304" i="1"/>
  <c r="K307" i="1"/>
  <c r="M309" i="1"/>
  <c r="K312" i="1"/>
  <c r="K314" i="1"/>
  <c r="L314" i="1" s="1"/>
  <c r="M315" i="1"/>
  <c r="K287" i="1"/>
  <c r="K292" i="1"/>
  <c r="K294" i="1"/>
  <c r="M294" i="1" s="1"/>
  <c r="K297" i="1"/>
  <c r="K303" i="1"/>
  <c r="K308" i="1"/>
  <c r="M317" i="1"/>
  <c r="K317" i="1"/>
  <c r="K318" i="1"/>
  <c r="L318" i="1" s="1"/>
  <c r="M319" i="1"/>
  <c r="K321" i="1"/>
  <c r="M324" i="1"/>
  <c r="K327" i="1"/>
  <c r="M329" i="1"/>
  <c r="K334" i="1"/>
  <c r="L334" i="1" s="1"/>
  <c r="M335" i="1"/>
  <c r="L336" i="1"/>
  <c r="K337" i="1"/>
  <c r="M340" i="1"/>
  <c r="M345" i="1"/>
  <c r="K350" i="1"/>
  <c r="M350" i="1" s="1"/>
  <c r="K417" i="1"/>
  <c r="M325" i="1"/>
  <c r="K330" i="1"/>
  <c r="L330" i="1" s="1"/>
  <c r="M331" i="1"/>
  <c r="K333" i="1"/>
  <c r="K339" i="1"/>
  <c r="M341" i="1"/>
  <c r="K346" i="1"/>
  <c r="L346" i="1" s="1"/>
  <c r="M347" i="1"/>
  <c r="K349" i="1"/>
  <c r="M352" i="1"/>
  <c r="K355" i="1"/>
  <c r="M357" i="1"/>
  <c r="K360" i="1"/>
  <c r="K362" i="1"/>
  <c r="L362" i="1" s="1"/>
  <c r="M363" i="1"/>
  <c r="K365" i="1"/>
  <c r="K371" i="1"/>
  <c r="M373" i="1"/>
  <c r="K376" i="1"/>
  <c r="K378" i="1"/>
  <c r="L378" i="1" s="1"/>
  <c r="M379" i="1"/>
  <c r="K381" i="1"/>
  <c r="K387" i="1"/>
  <c r="M389" i="1"/>
  <c r="K392" i="1"/>
  <c r="K394" i="1"/>
  <c r="L394" i="1" s="1"/>
  <c r="K397" i="1"/>
  <c r="K403" i="1"/>
  <c r="K408" i="1"/>
  <c r="K410" i="1"/>
  <c r="L410" i="1" s="1"/>
  <c r="K413" i="1"/>
  <c r="K419" i="1"/>
  <c r="K351" i="1"/>
  <c r="K356" i="1"/>
  <c r="K372" i="1"/>
  <c r="K404" i="1"/>
  <c r="K420" i="1"/>
  <c r="M220" i="1"/>
  <c r="K147" i="1"/>
  <c r="K159" i="1"/>
  <c r="M244" i="1"/>
  <c r="K148" i="1"/>
  <c r="K162" i="1"/>
  <c r="L162" i="1" s="1"/>
  <c r="K180" i="1"/>
  <c r="K199" i="1"/>
  <c r="K221" i="1"/>
  <c r="K224" i="1"/>
  <c r="K254" i="1"/>
  <c r="L254" i="1" s="1"/>
  <c r="K142" i="1"/>
  <c r="M142" i="1" s="1"/>
  <c r="M147" i="1"/>
  <c r="K172" i="1"/>
  <c r="K183" i="1"/>
  <c r="K187" i="1"/>
  <c r="K211" i="1"/>
  <c r="K215" i="1"/>
  <c r="M224" i="1"/>
  <c r="K226" i="1"/>
  <c r="M226" i="1" s="1"/>
  <c r="K235" i="1"/>
  <c r="K238" i="1"/>
  <c r="L238" i="1" s="1"/>
  <c r="K256" i="1"/>
  <c r="K261" i="1"/>
  <c r="K269" i="1"/>
  <c r="K145" i="1"/>
  <c r="M145" i="1"/>
  <c r="K153" i="1"/>
  <c r="K175" i="1"/>
  <c r="M225" i="1"/>
  <c r="K225" i="1"/>
  <c r="M229" i="1"/>
  <c r="K229" i="1"/>
  <c r="M240" i="1"/>
  <c r="K240" i="1"/>
  <c r="K281" i="1"/>
  <c r="M281" i="1"/>
  <c r="K143" i="1"/>
  <c r="K149" i="1"/>
  <c r="M151" i="1"/>
  <c r="K177" i="1"/>
  <c r="K178" i="1"/>
  <c r="L178" i="1" s="1"/>
  <c r="K203" i="1"/>
  <c r="K210" i="1"/>
  <c r="L210" i="1" s="1"/>
  <c r="M217" i="1"/>
  <c r="K223" i="1"/>
  <c r="M223" i="1"/>
  <c r="K228" i="1"/>
  <c r="M228" i="1"/>
  <c r="K242" i="1"/>
  <c r="L242" i="1" s="1"/>
  <c r="K274" i="1"/>
  <c r="M274" i="1" s="1"/>
  <c r="K277" i="1"/>
  <c r="M209" i="1"/>
  <c r="K209" i="1"/>
  <c r="M241" i="1"/>
  <c r="K241" i="1"/>
  <c r="K146" i="1"/>
  <c r="L146" i="1" s="1"/>
  <c r="K167" i="1"/>
  <c r="K186" i="1"/>
  <c r="L186" i="1" s="1"/>
  <c r="K192" i="1"/>
  <c r="K193" i="1"/>
  <c r="K194" i="1"/>
  <c r="L194" i="1" s="1"/>
  <c r="K196" i="1"/>
  <c r="L196" i="1"/>
  <c r="M197" i="1"/>
  <c r="K197" i="1"/>
  <c r="M208" i="1"/>
  <c r="K208" i="1"/>
  <c r="K213" i="1"/>
  <c r="K219" i="1"/>
  <c r="M261" i="1"/>
  <c r="K267" i="1"/>
  <c r="K272" i="1"/>
  <c r="K275" i="1"/>
  <c r="M275" i="1"/>
  <c r="K230" i="1"/>
  <c r="M230" i="1" s="1"/>
  <c r="K234" i="1"/>
  <c r="L234" i="1" s="1"/>
  <c r="K248" i="1"/>
  <c r="K253" i="1"/>
  <c r="K255" i="1"/>
  <c r="K260" i="1"/>
  <c r="K264" i="1"/>
  <c r="K266" i="1"/>
  <c r="M266" i="1" s="1"/>
  <c r="K271" i="1"/>
  <c r="K152" i="1"/>
  <c r="K155" i="1"/>
  <c r="K160" i="1"/>
  <c r="K165" i="1"/>
  <c r="K171" i="1"/>
  <c r="K176" i="1"/>
  <c r="K181" i="1"/>
  <c r="K202" i="1"/>
  <c r="M202" i="1" s="1"/>
  <c r="K212" i="1"/>
  <c r="K232" i="1"/>
  <c r="K251" i="1"/>
  <c r="K252" i="1"/>
  <c r="M253" i="1"/>
  <c r="M260" i="1"/>
  <c r="K262" i="1"/>
  <c r="M262" i="1" s="1"/>
  <c r="K263" i="1"/>
  <c r="M264" i="1"/>
  <c r="M271" i="1"/>
  <c r="K144" i="1"/>
  <c r="K156" i="1"/>
  <c r="K158" i="1"/>
  <c r="M158" i="1" s="1"/>
  <c r="K161" i="1"/>
  <c r="M149" i="1"/>
  <c r="K154" i="1"/>
  <c r="L154" i="1" s="1"/>
  <c r="M155" i="1"/>
  <c r="K157" i="1"/>
  <c r="M160" i="1"/>
  <c r="K163" i="1"/>
  <c r="M165" i="1"/>
  <c r="L167" i="1"/>
  <c r="K168" i="1"/>
  <c r="K170" i="1"/>
  <c r="L170" i="1" s="1"/>
  <c r="M171" i="1"/>
  <c r="L172" i="1"/>
  <c r="K173" i="1"/>
  <c r="M176" i="1"/>
  <c r="L177" i="1"/>
  <c r="K179" i="1"/>
  <c r="M181" i="1"/>
  <c r="L183" i="1"/>
  <c r="K184" i="1"/>
  <c r="K185" i="1"/>
  <c r="K189" i="1"/>
  <c r="K191" i="1"/>
  <c r="K201" i="1"/>
  <c r="L202" i="1"/>
  <c r="K205" i="1"/>
  <c r="K207" i="1"/>
  <c r="K227" i="1"/>
  <c r="K233" i="1"/>
  <c r="K237" i="1"/>
  <c r="K239" i="1"/>
  <c r="K247" i="1"/>
  <c r="M248" i="1"/>
  <c r="K188" i="1"/>
  <c r="M195" i="1"/>
  <c r="K198" i="1"/>
  <c r="M198" i="1" s="1"/>
  <c r="M200" i="1"/>
  <c r="K204" i="1"/>
  <c r="M211" i="1"/>
  <c r="K214" i="1"/>
  <c r="M214" i="1" s="1"/>
  <c r="K216" i="1"/>
  <c r="K218" i="1"/>
  <c r="M218" i="1" s="1"/>
  <c r="M221" i="1"/>
  <c r="K222" i="1"/>
  <c r="L222" i="1" s="1"/>
  <c r="K231" i="1"/>
  <c r="M232" i="1"/>
  <c r="K236" i="1"/>
  <c r="K243" i="1"/>
  <c r="K249" i="1"/>
  <c r="K259" i="1"/>
  <c r="K268" i="1"/>
  <c r="M269" i="1"/>
  <c r="K270" i="1"/>
  <c r="L270" i="1" s="1"/>
  <c r="K278" i="1"/>
  <c r="M278" i="1" s="1"/>
  <c r="K280" i="1"/>
  <c r="M259" i="1"/>
  <c r="K265" i="1"/>
  <c r="K273" i="1"/>
  <c r="K276" i="1"/>
  <c r="K279" i="1"/>
  <c r="M280" i="1"/>
  <c r="S137" i="1"/>
  <c r="S133" i="1"/>
  <c r="S129" i="1"/>
  <c r="S125" i="1"/>
  <c r="S121" i="1"/>
  <c r="S117" i="1"/>
  <c r="S113" i="1"/>
  <c r="S109" i="1"/>
  <c r="S105" i="1"/>
  <c r="S101" i="1"/>
  <c r="S97" i="1"/>
  <c r="S93" i="1"/>
  <c r="S89" i="1"/>
  <c r="S85" i="1"/>
  <c r="S81" i="1"/>
  <c r="S77" i="1"/>
  <c r="S73" i="1"/>
  <c r="S69" i="1"/>
  <c r="S65" i="1"/>
  <c r="S61" i="1"/>
  <c r="S57" i="1"/>
  <c r="S53" i="1"/>
  <c r="S49" i="1"/>
  <c r="S45" i="1"/>
  <c r="S41" i="1"/>
  <c r="S37" i="1"/>
  <c r="S33" i="1"/>
  <c r="S29" i="1"/>
  <c r="S25" i="1"/>
  <c r="S21" i="1"/>
  <c r="S17" i="1"/>
  <c r="S13" i="1"/>
  <c r="S9" i="1"/>
  <c r="I10" i="1"/>
  <c r="J10" i="1"/>
  <c r="I11" i="1"/>
  <c r="L11" i="1" s="1"/>
  <c r="J11" i="1"/>
  <c r="M11" i="1" s="1"/>
  <c r="I12" i="1"/>
  <c r="L12" i="1" s="1"/>
  <c r="J12" i="1"/>
  <c r="I13" i="1"/>
  <c r="L13" i="1" s="1"/>
  <c r="J13" i="1"/>
  <c r="M13" i="1" s="1"/>
  <c r="I14" i="1"/>
  <c r="J14" i="1"/>
  <c r="L128" i="1"/>
  <c r="L112" i="1"/>
  <c r="I141" i="1"/>
  <c r="L141" i="1" s="1"/>
  <c r="I140" i="1"/>
  <c r="L140" i="1" s="1"/>
  <c r="I139" i="1"/>
  <c r="L139" i="1" s="1"/>
  <c r="I138" i="1"/>
  <c r="I137" i="1"/>
  <c r="I136" i="1"/>
  <c r="L136" i="1" s="1"/>
  <c r="I135" i="1"/>
  <c r="L135" i="1" s="1"/>
  <c r="I134" i="1"/>
  <c r="I133" i="1"/>
  <c r="I132" i="1"/>
  <c r="L132" i="1" s="1"/>
  <c r="I131" i="1"/>
  <c r="L131" i="1" s="1"/>
  <c r="I130" i="1"/>
  <c r="I129" i="1"/>
  <c r="I128" i="1"/>
  <c r="I127" i="1"/>
  <c r="L127" i="1" s="1"/>
  <c r="I126" i="1"/>
  <c r="I125" i="1"/>
  <c r="I124" i="1"/>
  <c r="L124" i="1" s="1"/>
  <c r="I123" i="1"/>
  <c r="L123" i="1" s="1"/>
  <c r="I122" i="1"/>
  <c r="I121" i="1"/>
  <c r="I120" i="1"/>
  <c r="L120" i="1" s="1"/>
  <c r="I119" i="1"/>
  <c r="L119" i="1" s="1"/>
  <c r="I118" i="1"/>
  <c r="I117" i="1"/>
  <c r="L117" i="1" s="1"/>
  <c r="I116" i="1"/>
  <c r="L116" i="1" s="1"/>
  <c r="I115" i="1"/>
  <c r="I114" i="1"/>
  <c r="I113" i="1"/>
  <c r="L113" i="1" s="1"/>
  <c r="I112" i="1"/>
  <c r="I111" i="1"/>
  <c r="L111" i="1" s="1"/>
  <c r="I110" i="1"/>
  <c r="I106" i="1"/>
  <c r="I109" i="1"/>
  <c r="L109" i="1" s="1"/>
  <c r="I108" i="1"/>
  <c r="L108" i="1" s="1"/>
  <c r="I107" i="1"/>
  <c r="I105" i="1"/>
  <c r="I104" i="1"/>
  <c r="L104" i="1" s="1"/>
  <c r="I103" i="1"/>
  <c r="I102" i="1"/>
  <c r="I101" i="1"/>
  <c r="I100" i="1"/>
  <c r="L100" i="1" s="1"/>
  <c r="I99" i="1"/>
  <c r="I98" i="1"/>
  <c r="I97" i="1"/>
  <c r="I96" i="1"/>
  <c r="L96" i="1" s="1"/>
  <c r="I95" i="1"/>
  <c r="I94" i="1"/>
  <c r="I93" i="1"/>
  <c r="I92" i="1"/>
  <c r="L92" i="1" s="1"/>
  <c r="I91" i="1"/>
  <c r="I90" i="1"/>
  <c r="I89" i="1"/>
  <c r="L89" i="1" s="1"/>
  <c r="I88" i="1"/>
  <c r="L88" i="1" s="1"/>
  <c r="I87" i="1"/>
  <c r="I86" i="1"/>
  <c r="I85" i="1"/>
  <c r="L85" i="1" s="1"/>
  <c r="I84" i="1"/>
  <c r="L84" i="1" s="1"/>
  <c r="I83" i="1"/>
  <c r="I82" i="1"/>
  <c r="I81" i="1"/>
  <c r="L81" i="1" s="1"/>
  <c r="I80" i="1"/>
  <c r="L80" i="1" s="1"/>
  <c r="I79" i="1"/>
  <c r="L79" i="1" s="1"/>
  <c r="I78" i="1"/>
  <c r="I77" i="1"/>
  <c r="L77" i="1" s="1"/>
  <c r="I76" i="1"/>
  <c r="L76" i="1" s="1"/>
  <c r="I75" i="1"/>
  <c r="L75" i="1" s="1"/>
  <c r="I74" i="1"/>
  <c r="I73" i="1"/>
  <c r="I72" i="1"/>
  <c r="L72" i="1" s="1"/>
  <c r="I71" i="1"/>
  <c r="L71" i="1" s="1"/>
  <c r="I70" i="1"/>
  <c r="I69" i="1"/>
  <c r="I68" i="1"/>
  <c r="L68" i="1" s="1"/>
  <c r="I67" i="1"/>
  <c r="L67" i="1" s="1"/>
  <c r="I66" i="1"/>
  <c r="I65" i="1"/>
  <c r="I64" i="1"/>
  <c r="L64" i="1" s="1"/>
  <c r="I63" i="1"/>
  <c r="I62" i="1"/>
  <c r="I61" i="1"/>
  <c r="I60" i="1"/>
  <c r="L60" i="1" s="1"/>
  <c r="I59" i="1"/>
  <c r="I58" i="1"/>
  <c r="I57" i="1"/>
  <c r="L57" i="1" s="1"/>
  <c r="I56" i="1"/>
  <c r="L56" i="1" s="1"/>
  <c r="I55" i="1"/>
  <c r="L55" i="1" s="1"/>
  <c r="I54" i="1"/>
  <c r="I53" i="1"/>
  <c r="L53" i="1" s="1"/>
  <c r="I52" i="1"/>
  <c r="L52" i="1" s="1"/>
  <c r="I51" i="1"/>
  <c r="L51" i="1" s="1"/>
  <c r="I50" i="1"/>
  <c r="I49" i="1"/>
  <c r="I48" i="1"/>
  <c r="L48" i="1" s="1"/>
  <c r="I47" i="1"/>
  <c r="I46" i="1"/>
  <c r="I45" i="1"/>
  <c r="I44" i="1"/>
  <c r="L44" i="1" s="1"/>
  <c r="I43" i="1"/>
  <c r="I42" i="1"/>
  <c r="I41" i="1"/>
  <c r="L41" i="1" s="1"/>
  <c r="I40" i="1"/>
  <c r="L40" i="1" s="1"/>
  <c r="I39" i="1"/>
  <c r="I38" i="1"/>
  <c r="I37" i="1"/>
  <c r="L37" i="1" s="1"/>
  <c r="I36" i="1"/>
  <c r="L36" i="1" s="1"/>
  <c r="I35" i="1"/>
  <c r="I34" i="1"/>
  <c r="I33" i="1"/>
  <c r="I32" i="1"/>
  <c r="L32" i="1" s="1"/>
  <c r="I31" i="1"/>
  <c r="I30" i="1"/>
  <c r="I29" i="1"/>
  <c r="I28" i="1"/>
  <c r="L28" i="1" s="1"/>
  <c r="I27" i="1"/>
  <c r="I26" i="1"/>
  <c r="I25" i="1"/>
  <c r="I24" i="1"/>
  <c r="L24" i="1" s="1"/>
  <c r="I23" i="1"/>
  <c r="L23" i="1" s="1"/>
  <c r="I22" i="1"/>
  <c r="I21" i="1"/>
  <c r="I20" i="1"/>
  <c r="L20" i="1" s="1"/>
  <c r="I19" i="1"/>
  <c r="L19" i="1" s="1"/>
  <c r="I18" i="1"/>
  <c r="I17" i="1"/>
  <c r="I16" i="1"/>
  <c r="L16" i="1" s="1"/>
  <c r="I15" i="1"/>
  <c r="I9" i="1"/>
  <c r="L9" i="1" s="1"/>
  <c r="I8" i="1"/>
  <c r="L8" i="1" s="1"/>
  <c r="I7" i="1"/>
  <c r="I6" i="1"/>
  <c r="I2" i="1"/>
  <c r="I5" i="1"/>
  <c r="L5" i="1" s="1"/>
  <c r="I4" i="1"/>
  <c r="L4" i="1" s="1"/>
  <c r="I3" i="1"/>
  <c r="L3" i="1" s="1"/>
  <c r="L174" i="1" l="1"/>
  <c r="M206" i="1"/>
  <c r="M166" i="1"/>
  <c r="L302" i="1"/>
  <c r="R302" i="1" s="1"/>
  <c r="AD305" i="1" s="1"/>
  <c r="L142" i="1"/>
  <c r="R142" i="1" s="1"/>
  <c r="AD145" i="1" s="1"/>
  <c r="L258" i="1"/>
  <c r="R258" i="1" s="1"/>
  <c r="AD261" i="1" s="1"/>
  <c r="L322" i="1"/>
  <c r="M334" i="1"/>
  <c r="L382" i="1"/>
  <c r="R382" i="1" s="1"/>
  <c r="AD385" i="1" s="1"/>
  <c r="M210" i="1"/>
  <c r="L358" i="1"/>
  <c r="R358" i="1" s="1"/>
  <c r="M290" i="1"/>
  <c r="L250" i="1"/>
  <c r="R338" i="1"/>
  <c r="AD341" i="1" s="1"/>
  <c r="R206" i="1"/>
  <c r="AD209" i="1" s="1"/>
  <c r="R186" i="1"/>
  <c r="AD189" i="1" s="1"/>
  <c r="R238" i="1"/>
  <c r="AD241" i="1" s="1"/>
  <c r="R162" i="1"/>
  <c r="AD165" i="1" s="1"/>
  <c r="R378" i="1"/>
  <c r="AD381" i="1" s="1"/>
  <c r="R298" i="1"/>
  <c r="AD301" i="1" s="1"/>
  <c r="R286" i="1"/>
  <c r="AD289" i="1" s="1"/>
  <c r="R306" i="1"/>
  <c r="AD309" i="1" s="1"/>
  <c r="M342" i="1"/>
  <c r="M354" i="1"/>
  <c r="AD417" i="1"/>
  <c r="M306" i="1"/>
  <c r="M170" i="1"/>
  <c r="M146" i="1"/>
  <c r="L266" i="1"/>
  <c r="L190" i="1"/>
  <c r="R270" i="1"/>
  <c r="AD273" i="1" s="1"/>
  <c r="R250" i="1"/>
  <c r="AD253" i="1" s="1"/>
  <c r="M238" i="1"/>
  <c r="R194" i="1"/>
  <c r="AD197" i="1" s="1"/>
  <c r="R242" i="1"/>
  <c r="AD245" i="1" s="1"/>
  <c r="L182" i="1"/>
  <c r="R166" i="1"/>
  <c r="AD169" i="1" s="1"/>
  <c r="R346" i="1"/>
  <c r="AD349" i="1" s="1"/>
  <c r="R318" i="1"/>
  <c r="AD321" i="1" s="1"/>
  <c r="R314" i="1"/>
  <c r="AD317" i="1" s="1"/>
  <c r="R370" i="1"/>
  <c r="AD373" i="1" s="1"/>
  <c r="R418" i="1"/>
  <c r="AD421" i="1" s="1"/>
  <c r="M418" i="1"/>
  <c r="M338" i="1"/>
  <c r="M330" i="1"/>
  <c r="M410" i="1"/>
  <c r="M346" i="1"/>
  <c r="M298" i="1"/>
  <c r="M270" i="1"/>
  <c r="M242" i="1"/>
  <c r="M222" i="1"/>
  <c r="M194" i="1"/>
  <c r="M154" i="1"/>
  <c r="R174" i="1"/>
  <c r="AD177" i="1" s="1"/>
  <c r="R170" i="1"/>
  <c r="AD173" i="1" s="1"/>
  <c r="R154" i="1"/>
  <c r="AD157" i="1" s="1"/>
  <c r="R234" i="1"/>
  <c r="AD237" i="1" s="1"/>
  <c r="R146" i="1"/>
  <c r="AD149" i="1" s="1"/>
  <c r="R178" i="1"/>
  <c r="AD181" i="1" s="1"/>
  <c r="R410" i="1"/>
  <c r="AD413" i="1" s="1"/>
  <c r="R394" i="1"/>
  <c r="AD397" i="1" s="1"/>
  <c r="R362" i="1"/>
  <c r="AD365" i="1" s="1"/>
  <c r="R330" i="1"/>
  <c r="AD333" i="1" s="1"/>
  <c r="R342" i="1"/>
  <c r="AD345" i="1" s="1"/>
  <c r="M386" i="1"/>
  <c r="M394" i="1"/>
  <c r="M234" i="1"/>
  <c r="M178" i="1"/>
  <c r="R222" i="1"/>
  <c r="AD225" i="1" s="1"/>
  <c r="R202" i="1"/>
  <c r="AD205" i="1" s="1"/>
  <c r="R210" i="1"/>
  <c r="AD213" i="1" s="1"/>
  <c r="R254" i="1"/>
  <c r="AD257" i="1" s="1"/>
  <c r="R334" i="1"/>
  <c r="AD337" i="1" s="1"/>
  <c r="R322" i="1"/>
  <c r="AD325" i="1" s="1"/>
  <c r="R282" i="1"/>
  <c r="AD285" i="1" s="1"/>
  <c r="R290" i="1"/>
  <c r="AD293" i="1" s="1"/>
  <c r="M362" i="1"/>
  <c r="M370" i="1"/>
  <c r="M314" i="1"/>
  <c r="M378" i="1"/>
  <c r="M254" i="1"/>
  <c r="M186" i="1"/>
  <c r="M162" i="1"/>
  <c r="M150" i="1"/>
  <c r="L406" i="1"/>
  <c r="L374" i="1"/>
  <c r="L310" i="1"/>
  <c r="L398" i="1"/>
  <c r="L390" i="1"/>
  <c r="L366" i="1"/>
  <c r="L294" i="1"/>
  <c r="L350" i="1"/>
  <c r="M318" i="1"/>
  <c r="M282" i="1"/>
  <c r="L274" i="1"/>
  <c r="L226" i="1"/>
  <c r="L214" i="1"/>
  <c r="L262" i="1"/>
  <c r="L230" i="1"/>
  <c r="L158" i="1"/>
  <c r="L218" i="1"/>
  <c r="L198" i="1"/>
  <c r="L278" i="1"/>
  <c r="R278" i="1" s="1"/>
  <c r="L121" i="1"/>
  <c r="L129" i="1"/>
  <c r="L137" i="1"/>
  <c r="K10" i="1"/>
  <c r="M10" i="1" s="1"/>
  <c r="L107" i="1"/>
  <c r="L125" i="1"/>
  <c r="L133" i="1"/>
  <c r="L7" i="1"/>
  <c r="L115" i="1"/>
  <c r="K14" i="1"/>
  <c r="L14" i="1" s="1"/>
  <c r="L15" i="1"/>
  <c r="L27" i="1"/>
  <c r="L31" i="1"/>
  <c r="L35" i="1"/>
  <c r="L39" i="1"/>
  <c r="L43" i="1"/>
  <c r="L47" i="1"/>
  <c r="L59" i="1"/>
  <c r="L63" i="1"/>
  <c r="L83" i="1"/>
  <c r="L87" i="1"/>
  <c r="L91" i="1"/>
  <c r="L95" i="1"/>
  <c r="L99" i="1"/>
  <c r="L103" i="1"/>
  <c r="K12" i="1"/>
  <c r="M12" i="1"/>
  <c r="L17" i="1"/>
  <c r="L21" i="1"/>
  <c r="L25" i="1"/>
  <c r="L29" i="1"/>
  <c r="L33" i="1"/>
  <c r="L45" i="1"/>
  <c r="L49" i="1"/>
  <c r="L61" i="1"/>
  <c r="L65" i="1"/>
  <c r="L69" i="1"/>
  <c r="L73" i="1"/>
  <c r="L93" i="1"/>
  <c r="L97" i="1"/>
  <c r="L101" i="1"/>
  <c r="L105" i="1"/>
  <c r="K13" i="1"/>
  <c r="K11" i="1"/>
  <c r="AD361" i="1" l="1"/>
  <c r="R14" i="1"/>
  <c r="AD17" i="1" s="1"/>
  <c r="R350" i="1"/>
  <c r="AD353" i="1" s="1"/>
  <c r="R182" i="1"/>
  <c r="AD185" i="1" s="1"/>
  <c r="M14" i="1"/>
  <c r="R262" i="1"/>
  <c r="AD265" i="1" s="1"/>
  <c r="R374" i="1"/>
  <c r="AD377" i="1" s="1"/>
  <c r="R190" i="1"/>
  <c r="AD193" i="1" s="1"/>
  <c r="R158" i="1"/>
  <c r="AD161" i="1" s="1"/>
  <c r="R226" i="1"/>
  <c r="AD229" i="1" s="1"/>
  <c r="R398" i="1"/>
  <c r="AD401" i="1" s="1"/>
  <c r="AD281" i="1"/>
  <c r="R230" i="1"/>
  <c r="AD233" i="1" s="1"/>
  <c r="R274" i="1"/>
  <c r="AD277" i="1" s="1"/>
  <c r="R294" i="1"/>
  <c r="AD297" i="1" s="1"/>
  <c r="R310" i="1"/>
  <c r="AD313" i="1" s="1"/>
  <c r="R198" i="1"/>
  <c r="AD201" i="1" s="1"/>
  <c r="R366" i="1"/>
  <c r="AD369" i="1" s="1"/>
  <c r="R218" i="1"/>
  <c r="AD221" i="1" s="1"/>
  <c r="R214" i="1"/>
  <c r="AD217" i="1" s="1"/>
  <c r="R390" i="1"/>
  <c r="AD393" i="1" s="1"/>
  <c r="R406" i="1"/>
  <c r="AD409" i="1" s="1"/>
  <c r="R266" i="1"/>
  <c r="AD269" i="1" s="1"/>
  <c r="L10" i="1"/>
  <c r="J141" i="1"/>
  <c r="J140" i="1"/>
  <c r="J139" i="1"/>
  <c r="J138" i="1"/>
  <c r="J137" i="1"/>
  <c r="J136" i="1"/>
  <c r="J135" i="1"/>
  <c r="J134" i="1"/>
  <c r="J133" i="1"/>
  <c r="J132" i="1"/>
  <c r="J131" i="1"/>
  <c r="J130" i="1"/>
  <c r="J129" i="1"/>
  <c r="J128" i="1"/>
  <c r="J127" i="1"/>
  <c r="J126" i="1"/>
  <c r="J125" i="1"/>
  <c r="J124" i="1"/>
  <c r="J123" i="1"/>
  <c r="J122" i="1"/>
  <c r="J121" i="1"/>
  <c r="J120" i="1"/>
  <c r="J119" i="1"/>
  <c r="J118" i="1"/>
  <c r="J117" i="1"/>
  <c r="J116" i="1"/>
  <c r="J115" i="1"/>
  <c r="J114" i="1"/>
  <c r="J113" i="1"/>
  <c r="J112" i="1"/>
  <c r="J111" i="1"/>
  <c r="J110" i="1"/>
  <c r="J109" i="1"/>
  <c r="J108" i="1"/>
  <c r="J107" i="1"/>
  <c r="J106" i="1"/>
  <c r="J105" i="1"/>
  <c r="J104" i="1"/>
  <c r="J103" i="1"/>
  <c r="J102" i="1"/>
  <c r="J101" i="1"/>
  <c r="J100" i="1"/>
  <c r="J99" i="1"/>
  <c r="J98" i="1"/>
  <c r="J97" i="1"/>
  <c r="J96" i="1"/>
  <c r="J95" i="1"/>
  <c r="J94" i="1"/>
  <c r="J93" i="1"/>
  <c r="J92" i="1"/>
  <c r="J91" i="1"/>
  <c r="J90" i="1"/>
  <c r="J89" i="1"/>
  <c r="J88" i="1"/>
  <c r="J87" i="1"/>
  <c r="J86" i="1"/>
  <c r="J85" i="1"/>
  <c r="J84" i="1"/>
  <c r="J83" i="1"/>
  <c r="J82" i="1"/>
  <c r="J81" i="1"/>
  <c r="J80" i="1"/>
  <c r="J79" i="1"/>
  <c r="J78" i="1"/>
  <c r="J77" i="1"/>
  <c r="J76" i="1"/>
  <c r="J75" i="1"/>
  <c r="J74" i="1"/>
  <c r="J73" i="1"/>
  <c r="J72" i="1"/>
  <c r="J71" i="1"/>
  <c r="J70" i="1"/>
  <c r="J69" i="1"/>
  <c r="J68" i="1"/>
  <c r="J67" i="1"/>
  <c r="J66" i="1"/>
  <c r="J65" i="1"/>
  <c r="J64" i="1"/>
  <c r="J63" i="1"/>
  <c r="J62" i="1"/>
  <c r="J61" i="1"/>
  <c r="J60" i="1"/>
  <c r="J59" i="1"/>
  <c r="J58" i="1"/>
  <c r="J57" i="1"/>
  <c r="J56" i="1"/>
  <c r="J55" i="1"/>
  <c r="J54" i="1"/>
  <c r="J53" i="1"/>
  <c r="J52" i="1"/>
  <c r="J51" i="1"/>
  <c r="J50" i="1"/>
  <c r="J49" i="1"/>
  <c r="J48" i="1"/>
  <c r="J47" i="1"/>
  <c r="J46" i="1"/>
  <c r="J45" i="1"/>
  <c r="J44" i="1"/>
  <c r="J43" i="1"/>
  <c r="J42" i="1"/>
  <c r="J41" i="1"/>
  <c r="J40" i="1"/>
  <c r="J39" i="1"/>
  <c r="J38" i="1"/>
  <c r="J37" i="1"/>
  <c r="J36" i="1"/>
  <c r="J35" i="1"/>
  <c r="J34" i="1"/>
  <c r="J33" i="1"/>
  <c r="J32" i="1"/>
  <c r="J31" i="1"/>
  <c r="J30" i="1"/>
  <c r="J29" i="1"/>
  <c r="J28" i="1"/>
  <c r="J27" i="1"/>
  <c r="J26" i="1"/>
  <c r="J25" i="1"/>
  <c r="J24" i="1"/>
  <c r="J23" i="1"/>
  <c r="J22" i="1"/>
  <c r="J21" i="1"/>
  <c r="J20" i="1"/>
  <c r="J19" i="1"/>
  <c r="J18" i="1"/>
  <c r="J17" i="1"/>
  <c r="J16" i="1"/>
  <c r="J15" i="1"/>
  <c r="J9" i="1"/>
  <c r="J8" i="1"/>
  <c r="J7" i="1"/>
  <c r="J6" i="1"/>
  <c r="J5" i="1"/>
  <c r="J4" i="1"/>
  <c r="J3" i="1"/>
  <c r="J2" i="1"/>
  <c r="K2" i="1" l="1"/>
  <c r="L2" i="1" s="1"/>
  <c r="K6" i="1"/>
  <c r="M6" i="1" s="1"/>
  <c r="R10" i="1"/>
  <c r="AD13" i="1" s="1"/>
  <c r="M8" i="1"/>
  <c r="K8" i="1"/>
  <c r="M25" i="1"/>
  <c r="K25" i="1"/>
  <c r="M33" i="1"/>
  <c r="K33" i="1"/>
  <c r="M41" i="1"/>
  <c r="K41" i="1"/>
  <c r="M53" i="1"/>
  <c r="K53" i="1"/>
  <c r="M61" i="1"/>
  <c r="K61" i="1"/>
  <c r="M73" i="1"/>
  <c r="K73" i="1"/>
  <c r="M89" i="1"/>
  <c r="K89" i="1"/>
  <c r="M137" i="1"/>
  <c r="K137" i="1"/>
  <c r="M5" i="1"/>
  <c r="K5" i="1"/>
  <c r="K18" i="1"/>
  <c r="L18" i="1" s="1"/>
  <c r="K26" i="1"/>
  <c r="L26" i="1" s="1"/>
  <c r="K30" i="1"/>
  <c r="L30" i="1" s="1"/>
  <c r="M15" i="1"/>
  <c r="K15" i="1"/>
  <c r="M19" i="1"/>
  <c r="K19" i="1"/>
  <c r="M23" i="1"/>
  <c r="K23" i="1"/>
  <c r="M31" i="1"/>
  <c r="K31" i="1"/>
  <c r="M35" i="1"/>
  <c r="K35" i="1"/>
  <c r="M43" i="1"/>
  <c r="K43" i="1"/>
  <c r="M51" i="1"/>
  <c r="K51" i="1"/>
  <c r="M3" i="1"/>
  <c r="K3" i="1"/>
  <c r="M7" i="1"/>
  <c r="K7" i="1"/>
  <c r="M16" i="1"/>
  <c r="K16" i="1"/>
  <c r="M20" i="1"/>
  <c r="K20" i="1"/>
  <c r="M24" i="1"/>
  <c r="K24" i="1"/>
  <c r="M28" i="1"/>
  <c r="K28" i="1"/>
  <c r="M32" i="1"/>
  <c r="K32" i="1"/>
  <c r="M36" i="1"/>
  <c r="K36" i="1"/>
  <c r="M40" i="1"/>
  <c r="K40" i="1"/>
  <c r="M44" i="1"/>
  <c r="K44" i="1"/>
  <c r="M48" i="1"/>
  <c r="K48" i="1"/>
  <c r="M52" i="1"/>
  <c r="K52" i="1"/>
  <c r="M56" i="1"/>
  <c r="K56" i="1"/>
  <c r="M60" i="1"/>
  <c r="K60" i="1"/>
  <c r="M64" i="1"/>
  <c r="K64" i="1"/>
  <c r="M68" i="1"/>
  <c r="K68" i="1"/>
  <c r="M72" i="1"/>
  <c r="K72" i="1"/>
  <c r="M76" i="1"/>
  <c r="K76" i="1"/>
  <c r="M80" i="1"/>
  <c r="K80" i="1"/>
  <c r="M84" i="1"/>
  <c r="K84" i="1"/>
  <c r="M88" i="1"/>
  <c r="K88" i="1"/>
  <c r="M92" i="1"/>
  <c r="K92" i="1"/>
  <c r="M96" i="1"/>
  <c r="K96" i="1"/>
  <c r="M100" i="1"/>
  <c r="K100" i="1"/>
  <c r="M104" i="1"/>
  <c r="K104" i="1"/>
  <c r="M108" i="1"/>
  <c r="K108" i="1"/>
  <c r="M112" i="1"/>
  <c r="K112" i="1"/>
  <c r="M116" i="1"/>
  <c r="K116" i="1"/>
  <c r="M120" i="1"/>
  <c r="K120" i="1"/>
  <c r="M124" i="1"/>
  <c r="K124" i="1"/>
  <c r="M128" i="1"/>
  <c r="K128" i="1"/>
  <c r="M132" i="1"/>
  <c r="K132" i="1"/>
  <c r="M136" i="1"/>
  <c r="K136" i="1"/>
  <c r="M140" i="1"/>
  <c r="K140" i="1"/>
  <c r="M17" i="1"/>
  <c r="K17" i="1"/>
  <c r="M29" i="1"/>
  <c r="K29" i="1"/>
  <c r="M45" i="1"/>
  <c r="K45" i="1"/>
  <c r="M57" i="1"/>
  <c r="K57" i="1"/>
  <c r="M69" i="1"/>
  <c r="K69" i="1"/>
  <c r="M81" i="1"/>
  <c r="K81" i="1"/>
  <c r="M93" i="1"/>
  <c r="K93" i="1"/>
  <c r="M101" i="1"/>
  <c r="K101" i="1"/>
  <c r="M109" i="1"/>
  <c r="K109" i="1"/>
  <c r="M117" i="1"/>
  <c r="K117" i="1"/>
  <c r="M125" i="1"/>
  <c r="K125" i="1"/>
  <c r="M133" i="1"/>
  <c r="K133" i="1"/>
  <c r="M9" i="1"/>
  <c r="K9" i="1"/>
  <c r="K22" i="1"/>
  <c r="L22" i="1" s="1"/>
  <c r="K34" i="1"/>
  <c r="L34" i="1" s="1"/>
  <c r="K38" i="1"/>
  <c r="L38" i="1" s="1"/>
  <c r="K42" i="1"/>
  <c r="L42" i="1" s="1"/>
  <c r="K46" i="1"/>
  <c r="L46" i="1" s="1"/>
  <c r="K50" i="1"/>
  <c r="L50" i="1" s="1"/>
  <c r="K54" i="1"/>
  <c r="L54" i="1" s="1"/>
  <c r="K58" i="1"/>
  <c r="L58" i="1" s="1"/>
  <c r="K62" i="1"/>
  <c r="L62" i="1" s="1"/>
  <c r="K66" i="1"/>
  <c r="L66" i="1" s="1"/>
  <c r="K70" i="1"/>
  <c r="L70" i="1" s="1"/>
  <c r="K74" i="1"/>
  <c r="L74" i="1" s="1"/>
  <c r="K78" i="1"/>
  <c r="L78" i="1" s="1"/>
  <c r="K82" i="1"/>
  <c r="L82" i="1" s="1"/>
  <c r="K86" i="1"/>
  <c r="L86" i="1" s="1"/>
  <c r="K90" i="1"/>
  <c r="L90" i="1" s="1"/>
  <c r="K94" i="1"/>
  <c r="L94" i="1" s="1"/>
  <c r="K98" i="1"/>
  <c r="L98" i="1" s="1"/>
  <c r="K102" i="1"/>
  <c r="L102" i="1" s="1"/>
  <c r="K106" i="1"/>
  <c r="L106" i="1" s="1"/>
  <c r="K110" i="1"/>
  <c r="L110" i="1" s="1"/>
  <c r="K114" i="1"/>
  <c r="L114" i="1" s="1"/>
  <c r="K118" i="1"/>
  <c r="L118" i="1" s="1"/>
  <c r="K122" i="1"/>
  <c r="L122" i="1" s="1"/>
  <c r="K126" i="1"/>
  <c r="L126" i="1" s="1"/>
  <c r="K130" i="1"/>
  <c r="L130" i="1" s="1"/>
  <c r="K134" i="1"/>
  <c r="L134" i="1" s="1"/>
  <c r="K138" i="1"/>
  <c r="L138" i="1" s="1"/>
  <c r="K4" i="1"/>
  <c r="M4" i="1"/>
  <c r="M21" i="1"/>
  <c r="K21" i="1"/>
  <c r="M37" i="1"/>
  <c r="K37" i="1"/>
  <c r="M49" i="1"/>
  <c r="K49" i="1"/>
  <c r="M65" i="1"/>
  <c r="K65" i="1"/>
  <c r="M77" i="1"/>
  <c r="K77" i="1"/>
  <c r="M85" i="1"/>
  <c r="K85" i="1"/>
  <c r="M97" i="1"/>
  <c r="K97" i="1"/>
  <c r="M105" i="1"/>
  <c r="K105" i="1"/>
  <c r="M113" i="1"/>
  <c r="K113" i="1"/>
  <c r="M121" i="1"/>
  <c r="K121" i="1"/>
  <c r="M129" i="1"/>
  <c r="K129" i="1"/>
  <c r="M141" i="1"/>
  <c r="K141" i="1"/>
  <c r="L6" i="1"/>
  <c r="M27" i="1"/>
  <c r="K27" i="1"/>
  <c r="M39" i="1"/>
  <c r="K39" i="1"/>
  <c r="M47" i="1"/>
  <c r="K47" i="1"/>
  <c r="M55" i="1"/>
  <c r="K55" i="1"/>
  <c r="M59" i="1"/>
  <c r="K59" i="1"/>
  <c r="M63" i="1"/>
  <c r="K63" i="1"/>
  <c r="M67" i="1"/>
  <c r="K67" i="1"/>
  <c r="M71" i="1"/>
  <c r="K71" i="1"/>
  <c r="M75" i="1"/>
  <c r="K75" i="1"/>
  <c r="M79" i="1"/>
  <c r="K79" i="1"/>
  <c r="M83" i="1"/>
  <c r="K83" i="1"/>
  <c r="M87" i="1"/>
  <c r="K87" i="1"/>
  <c r="M91" i="1"/>
  <c r="K91" i="1"/>
  <c r="M95" i="1"/>
  <c r="K95" i="1"/>
  <c r="M99" i="1"/>
  <c r="K99" i="1"/>
  <c r="M103" i="1"/>
  <c r="K103" i="1"/>
  <c r="M107" i="1"/>
  <c r="K107" i="1"/>
  <c r="M111" i="1"/>
  <c r="K111" i="1"/>
  <c r="M115" i="1"/>
  <c r="K115" i="1"/>
  <c r="M119" i="1"/>
  <c r="K119" i="1"/>
  <c r="M123" i="1"/>
  <c r="K123" i="1"/>
  <c r="M127" i="1"/>
  <c r="K127" i="1"/>
  <c r="M131" i="1"/>
  <c r="K131" i="1"/>
  <c r="M135" i="1"/>
  <c r="K135" i="1"/>
  <c r="M139" i="1"/>
  <c r="K139" i="1"/>
  <c r="M46" i="1" l="1"/>
  <c r="M118" i="1"/>
  <c r="M102" i="1"/>
  <c r="M74" i="1"/>
  <c r="M78" i="1"/>
  <c r="M38" i="1"/>
  <c r="M134" i="1"/>
  <c r="R98" i="1"/>
  <c r="AD101" i="1" s="1"/>
  <c r="R34" i="1"/>
  <c r="AD37" i="1" s="1"/>
  <c r="R2" i="1"/>
  <c r="AD5" i="1" s="1"/>
  <c r="R122" i="1"/>
  <c r="AD125" i="1" s="1"/>
  <c r="R90" i="1"/>
  <c r="AD93" i="1" s="1"/>
  <c r="R74" i="1"/>
  <c r="AD77" i="1" s="1"/>
  <c r="R58" i="1"/>
  <c r="AD61" i="1" s="1"/>
  <c r="R42" i="1"/>
  <c r="AD45" i="1" s="1"/>
  <c r="R30" i="1"/>
  <c r="AD33" i="1" s="1"/>
  <c r="M126" i="1"/>
  <c r="M110" i="1"/>
  <c r="M90" i="1"/>
  <c r="M62" i="1"/>
  <c r="M34" i="1"/>
  <c r="M94" i="1"/>
  <c r="M58" i="1"/>
  <c r="R130" i="1"/>
  <c r="AD133" i="1" s="1"/>
  <c r="R82" i="1"/>
  <c r="AD85" i="1" s="1"/>
  <c r="R50" i="1"/>
  <c r="AD53" i="1" s="1"/>
  <c r="R138" i="1"/>
  <c r="AD141" i="1" s="1"/>
  <c r="R106" i="1"/>
  <c r="AD109" i="1" s="1"/>
  <c r="R6" i="1"/>
  <c r="AD9" i="1" s="1"/>
  <c r="R134" i="1"/>
  <c r="AD137" i="1" s="1"/>
  <c r="R118" i="1"/>
  <c r="AD121" i="1" s="1"/>
  <c r="R102" i="1"/>
  <c r="AD105" i="1" s="1"/>
  <c r="R86" i="1"/>
  <c r="AD89" i="1" s="1"/>
  <c r="R70" i="1"/>
  <c r="AD73" i="1" s="1"/>
  <c r="R54" i="1"/>
  <c r="AD57" i="1" s="1"/>
  <c r="R38" i="1"/>
  <c r="AD41" i="1" s="1"/>
  <c r="R26" i="1"/>
  <c r="AD29" i="1" s="1"/>
  <c r="M138" i="1"/>
  <c r="M122" i="1"/>
  <c r="M106" i="1"/>
  <c r="M86" i="1"/>
  <c r="M54" i="1"/>
  <c r="M82" i="1"/>
  <c r="M50" i="1"/>
  <c r="R114" i="1"/>
  <c r="AD117" i="1" s="1"/>
  <c r="R66" i="1"/>
  <c r="AD69" i="1" s="1"/>
  <c r="R18" i="1"/>
  <c r="AD21" i="1" s="1"/>
  <c r="R126" i="1"/>
  <c r="AD129" i="1" s="1"/>
  <c r="R110" i="1"/>
  <c r="AD113" i="1" s="1"/>
  <c r="R94" i="1"/>
  <c r="AD97" i="1" s="1"/>
  <c r="R78" i="1"/>
  <c r="AD81" i="1" s="1"/>
  <c r="R62" i="1"/>
  <c r="AD65" i="1" s="1"/>
  <c r="R46" i="1"/>
  <c r="AD49" i="1" s="1"/>
  <c r="R22" i="1"/>
  <c r="AD25" i="1" s="1"/>
  <c r="M130" i="1"/>
  <c r="M114" i="1"/>
  <c r="M98" i="1"/>
  <c r="M70" i="1"/>
  <c r="M42" i="1"/>
  <c r="M2" i="1"/>
  <c r="M66" i="1"/>
  <c r="M30" i="1"/>
  <c r="M26" i="1"/>
  <c r="M22" i="1"/>
  <c r="M18" i="1"/>
</calcChain>
</file>

<file path=xl/sharedStrings.xml><?xml version="1.0" encoding="utf-8"?>
<sst xmlns="http://schemas.openxmlformats.org/spreadsheetml/2006/main" count="2129" uniqueCount="39">
  <si>
    <t>Sampling Year</t>
  </si>
  <si>
    <t>Location</t>
  </si>
  <si>
    <t>EAB Stage RCL1-L4 2</t>
  </si>
  <si>
    <t>Sum(EX)</t>
  </si>
  <si>
    <t>Sum(AL)</t>
  </si>
  <si>
    <t>Sum(PARS)</t>
  </si>
  <si>
    <t>Sum(D-DI)</t>
  </si>
  <si>
    <t>Sum(WP-PRD)</t>
  </si>
  <si>
    <t>BF</t>
  </si>
  <si>
    <t>LP</t>
  </si>
  <si>
    <t>MERID</t>
  </si>
  <si>
    <t>GSW</t>
  </si>
  <si>
    <t>RL</t>
  </si>
  <si>
    <t>MRE</t>
  </si>
  <si>
    <t>1 L1-L2</t>
  </si>
  <si>
    <t>2 L3-L4</t>
  </si>
  <si>
    <t>3 JL</t>
  </si>
  <si>
    <t>lx</t>
  </si>
  <si>
    <t>Adjusted lx</t>
  </si>
  <si>
    <t>qx=dx/lx</t>
  </si>
  <si>
    <t>dx</t>
  </si>
  <si>
    <t>adjusted dx</t>
  </si>
  <si>
    <t>Egg mortality</t>
  </si>
  <si>
    <t>Overtering WP Rate</t>
  </si>
  <si>
    <t>Adult mortality</t>
  </si>
  <si>
    <t>Adult Sex Ratio</t>
  </si>
  <si>
    <t>Adult Fecundity</t>
  </si>
  <si>
    <t>l0-Egg</t>
  </si>
  <si>
    <t>lx-adult</t>
  </si>
  <si>
    <t>Parasitoid Effect</t>
  </si>
  <si>
    <t>PARS-ALL</t>
  </si>
  <si>
    <t>None-PARS</t>
  </si>
  <si>
    <t>N Rows</t>
  </si>
  <si>
    <t>Sum(Sum(PARS))</t>
  </si>
  <si>
    <t>Sum(Tet-Total)</t>
  </si>
  <si>
    <t>Pars-excluding Tet</t>
  </si>
  <si>
    <t>No Tet</t>
  </si>
  <si>
    <t>R0</t>
  </si>
  <si>
    <t>Adult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</si>
</sst>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00"/>
    <numFmt numFmtId="166" formatCode="0.00000"/>
  </numFmts>
  <fonts count="5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2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2" tint="-9.9978637043366805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0" borderId="0" xfId="0" applyAlignment="1">
      <alignment horizontal="center"/>
    </xf>
    <xf numFmtId="0" fontId="0" fillId="2" borderId="0" xfId="0" applyFill="1" applyAlignment="1">
      <alignment horizontal="center"/>
    </xf>
    <xf numFmtId="0" fontId="2" fillId="0" borderId="0" xfId="0" applyFont="1" applyFill="1" applyAlignment="1">
      <alignment horizontal="center"/>
    </xf>
    <xf numFmtId="0" fontId="2" fillId="0" borderId="0" xfId="0" applyFont="1" applyFill="1" applyAlignment="1">
      <alignment horizontal="left"/>
    </xf>
    <xf numFmtId="1" fontId="2" fillId="0" borderId="0" xfId="0" applyNumberFormat="1" applyFont="1" applyFill="1" applyAlignment="1">
      <alignment horizontal="center"/>
    </xf>
    <xf numFmtId="0" fontId="2" fillId="0" borderId="0" xfId="0" applyFont="1" applyFill="1"/>
    <xf numFmtId="2" fontId="2" fillId="0" borderId="0" xfId="0" applyNumberFormat="1" applyFont="1" applyFill="1"/>
    <xf numFmtId="2" fontId="2" fillId="0" borderId="0" xfId="0" applyNumberFormat="1" applyFont="1" applyFill="1" applyAlignment="1">
      <alignment horizontal="center"/>
    </xf>
    <xf numFmtId="0" fontId="0" fillId="0" borderId="0" xfId="0" applyFill="1"/>
    <xf numFmtId="0" fontId="0" fillId="0" borderId="0" xfId="0" applyFont="1" applyFill="1" applyAlignment="1">
      <alignment horizontal="center"/>
    </xf>
    <xf numFmtId="0" fontId="0" fillId="0" borderId="0" xfId="0" applyFill="1" applyAlignment="1">
      <alignment horizontal="center"/>
    </xf>
    <xf numFmtId="1" fontId="0" fillId="0" borderId="0" xfId="0" applyNumberFormat="1" applyFill="1" applyAlignment="1">
      <alignment horizontal="center"/>
    </xf>
    <xf numFmtId="164" fontId="0" fillId="0" borderId="0" xfId="0" applyNumberFormat="1" applyFill="1"/>
    <xf numFmtId="0" fontId="3" fillId="0" borderId="0" xfId="0" applyFont="1" applyFill="1" applyAlignment="1">
      <alignment horizontal="center"/>
    </xf>
    <xf numFmtId="2" fontId="0" fillId="0" borderId="0" xfId="0" applyNumberFormat="1" applyFill="1"/>
    <xf numFmtId="1" fontId="0" fillId="0" borderId="0" xfId="0" applyNumberFormat="1" applyFill="1"/>
    <xf numFmtId="1" fontId="0" fillId="0" borderId="0" xfId="0" applyNumberFormat="1"/>
    <xf numFmtId="1" fontId="0" fillId="2" borderId="0" xfId="0" applyNumberFormat="1" applyFont="1" applyFill="1" applyAlignment="1">
      <alignment horizontal="center"/>
    </xf>
    <xf numFmtId="1" fontId="0" fillId="2" borderId="0" xfId="0" applyNumberFormat="1" applyFill="1" applyAlignment="1">
      <alignment horizontal="left"/>
    </xf>
    <xf numFmtId="0" fontId="0" fillId="2" borderId="0" xfId="0" applyFill="1" applyAlignment="1">
      <alignment horizontal="left"/>
    </xf>
    <xf numFmtId="2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2" fontId="0" fillId="0" borderId="0" xfId="0" applyNumberFormat="1"/>
    <xf numFmtId="1" fontId="0" fillId="3" borderId="0" xfId="0" applyNumberFormat="1" applyFont="1" applyFill="1" applyAlignment="1">
      <alignment horizontal="center"/>
    </xf>
    <xf numFmtId="0" fontId="0" fillId="3" borderId="0" xfId="0" applyFill="1" applyAlignment="1">
      <alignment horizontal="left"/>
    </xf>
    <xf numFmtId="0" fontId="0" fillId="3" borderId="0" xfId="0" applyFill="1"/>
    <xf numFmtId="0" fontId="0" fillId="3" borderId="0" xfId="0" applyFill="1" applyAlignment="1">
      <alignment horizontal="center"/>
    </xf>
    <xf numFmtId="0" fontId="0" fillId="3" borderId="0" xfId="0" applyFont="1" applyFill="1" applyAlignment="1">
      <alignment horizontal="center"/>
    </xf>
    <xf numFmtId="0" fontId="1" fillId="3" borderId="0" xfId="0" applyFont="1" applyFill="1" applyAlignment="1">
      <alignment horizontal="center"/>
    </xf>
    <xf numFmtId="2" fontId="1" fillId="3" borderId="0" xfId="0" applyNumberFormat="1" applyFont="1" applyFill="1" applyAlignment="1">
      <alignment horizontal="center"/>
    </xf>
    <xf numFmtId="0" fontId="0" fillId="4" borderId="0" xfId="0" applyFill="1"/>
    <xf numFmtId="0" fontId="0" fillId="4" borderId="0" xfId="0" applyFill="1" applyAlignment="1">
      <alignment horizontal="center"/>
    </xf>
    <xf numFmtId="0" fontId="0" fillId="4" borderId="0" xfId="0" applyFont="1" applyFill="1" applyAlignment="1">
      <alignment horizontal="center"/>
    </xf>
    <xf numFmtId="1" fontId="0" fillId="4" borderId="0" xfId="0" applyNumberFormat="1" applyFont="1" applyFill="1" applyAlignment="1">
      <alignment horizontal="center"/>
    </xf>
    <xf numFmtId="0" fontId="1" fillId="4" borderId="0" xfId="0" applyFont="1" applyFill="1" applyAlignment="1">
      <alignment horizontal="center"/>
    </xf>
    <xf numFmtId="2" fontId="1" fillId="4" borderId="0" xfId="0" applyNumberFormat="1" applyFont="1" applyFill="1" applyAlignment="1">
      <alignment horizontal="center"/>
    </xf>
    <xf numFmtId="1" fontId="0" fillId="4" borderId="0" xfId="0" applyNumberFormat="1" applyFill="1" applyAlignment="1">
      <alignment horizontal="left"/>
    </xf>
    <xf numFmtId="0" fontId="0" fillId="5" borderId="0" xfId="0" applyFill="1"/>
    <xf numFmtId="0" fontId="0" fillId="6" borderId="0" xfId="0" applyFill="1"/>
    <xf numFmtId="0" fontId="0" fillId="6" borderId="0" xfId="0" applyFill="1" applyAlignment="1">
      <alignment horizontal="center"/>
    </xf>
    <xf numFmtId="164" fontId="0" fillId="6" borderId="0" xfId="0" applyNumberFormat="1" applyFill="1"/>
    <xf numFmtId="0" fontId="0" fillId="6" borderId="0" xfId="0" applyFont="1" applyFill="1" applyAlignment="1">
      <alignment horizontal="center"/>
    </xf>
    <xf numFmtId="1" fontId="0" fillId="6" borderId="0" xfId="0" applyNumberFormat="1" applyFont="1" applyFill="1" applyAlignment="1">
      <alignment horizontal="center"/>
    </xf>
    <xf numFmtId="1" fontId="0" fillId="6" borderId="0" xfId="0" applyNumberFormat="1" applyFill="1" applyAlignment="1">
      <alignment horizontal="left"/>
    </xf>
    <xf numFmtId="0" fontId="1" fillId="6" borderId="0" xfId="0" applyFont="1" applyFill="1" applyAlignment="1">
      <alignment horizontal="center"/>
    </xf>
    <xf numFmtId="2" fontId="1" fillId="6" borderId="0" xfId="0" applyNumberFormat="1" applyFont="1" applyFill="1" applyAlignment="1">
      <alignment horizontal="center"/>
    </xf>
    <xf numFmtId="0" fontId="0" fillId="7" borderId="0" xfId="0" applyFill="1"/>
    <xf numFmtId="49" fontId="2" fillId="0" borderId="0" xfId="0" applyNumberFormat="1" applyFont="1" applyFill="1" applyAlignment="1">
      <alignment horizontal="center"/>
    </xf>
    <xf numFmtId="49" fontId="0" fillId="0" borderId="0" xfId="0" applyNumberFormat="1" applyFill="1" applyAlignment="1">
      <alignment horizontal="center"/>
    </xf>
    <xf numFmtId="49" fontId="0" fillId="4" borderId="0" xfId="0" applyNumberFormat="1" applyFill="1" applyAlignment="1">
      <alignment horizontal="center"/>
    </xf>
    <xf numFmtId="49" fontId="0" fillId="3" borderId="0" xfId="0" applyNumberFormat="1" applyFill="1" applyAlignment="1">
      <alignment horizontal="center"/>
    </xf>
    <xf numFmtId="49" fontId="0" fillId="6" borderId="0" xfId="0" applyNumberFormat="1" applyFill="1" applyAlignment="1">
      <alignment horizontal="center"/>
    </xf>
    <xf numFmtId="49" fontId="0" fillId="0" borderId="0" xfId="0" applyNumberFormat="1"/>
    <xf numFmtId="2" fontId="0" fillId="5" borderId="0" xfId="0" applyNumberFormat="1" applyFill="1"/>
    <xf numFmtId="166" fontId="0" fillId="0" borderId="0" xfId="0" applyNumberFormat="1"/>
    <xf numFmtId="49" fontId="0" fillId="4" borderId="0" xfId="0" applyNumberFormat="1" applyFill="1"/>
    <xf numFmtId="49" fontId="0" fillId="3" borderId="0" xfId="0" applyNumberFormat="1" applyFill="1"/>
    <xf numFmtId="49" fontId="0" fillId="6" borderId="0" xfId="0" applyNumberFormat="1" applyFill="1"/>
    <xf numFmtId="0" fontId="1" fillId="2" borderId="0" xfId="0" applyFont="1" applyFill="1"/>
    <xf numFmtId="0" fontId="4" fillId="2" borderId="0" xfId="0" applyFont="1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421"/>
  <sheetViews>
    <sheetView tabSelected="1" workbookViewId="0">
      <pane ySplit="1" topLeftCell="A2" activePane="bottomLeft" state="frozen"/>
      <selection pane="bottomLeft" activeCell="C2" sqref="C2"/>
    </sheetView>
  </sheetViews>
  <sheetFormatPr defaultRowHeight="15" x14ac:dyDescent="0.25"/>
  <cols>
    <col min="3" max="3" width="19.85546875" style="53" customWidth="1"/>
    <col min="4" max="4" width="14.85546875" customWidth="1"/>
    <col min="6" max="6" width="12.28515625" customWidth="1"/>
    <col min="7" max="7" width="12.140625" customWidth="1"/>
    <col min="8" max="8" width="17" customWidth="1"/>
    <col min="9" max="9" width="17" style="1" customWidth="1"/>
    <col min="10" max="10" width="19.140625" style="1" customWidth="1"/>
    <col min="11" max="11" width="13.85546875" customWidth="1"/>
    <col min="12" max="12" width="13.85546875" style="17" customWidth="1"/>
    <col min="13" max="13" width="15.7109375" customWidth="1"/>
    <col min="14" max="14" width="18" customWidth="1"/>
    <col min="15" max="15" width="21.42578125" customWidth="1"/>
    <col min="16" max="16" width="16" customWidth="1"/>
    <col min="17" max="17" width="17.140625" style="23" customWidth="1"/>
    <col min="18" max="18" width="13" customWidth="1"/>
    <col min="19" max="19" width="9.7109375" customWidth="1"/>
    <col min="20" max="20" width="17.5703125" style="53" customWidth="1"/>
    <col min="22" max="22" width="13.28515625" customWidth="1"/>
    <col min="23" max="23" width="15.28515625" customWidth="1"/>
    <col min="24" max="24" width="19.28515625" style="53" customWidth="1"/>
    <col min="25" max="25" width="17.42578125" style="38" customWidth="1"/>
    <col min="26" max="27" width="19.140625" style="38" customWidth="1"/>
    <col min="28" max="28" width="18.5703125" style="38" customWidth="1"/>
    <col min="29" max="29" width="21.28515625" style="59" customWidth="1"/>
    <col min="30" max="30" width="18.140625" style="23" customWidth="1"/>
  </cols>
  <sheetData>
    <row r="1" spans="1:30" x14ac:dyDescent="0.25">
      <c r="A1" t="s">
        <v>0</v>
      </c>
      <c r="B1" t="s">
        <v>1</v>
      </c>
      <c r="C1" s="53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s="2" t="s">
        <v>17</v>
      </c>
      <c r="J1" s="1" t="s">
        <v>20</v>
      </c>
      <c r="K1" s="3" t="s">
        <v>19</v>
      </c>
      <c r="L1" s="5" t="s">
        <v>18</v>
      </c>
      <c r="M1" s="4" t="s">
        <v>21</v>
      </c>
      <c r="N1" s="3" t="s">
        <v>22</v>
      </c>
      <c r="O1" s="5" t="s">
        <v>23</v>
      </c>
      <c r="P1" s="5" t="s">
        <v>24</v>
      </c>
      <c r="Q1" s="8" t="s">
        <v>25</v>
      </c>
      <c r="R1" s="6" t="s">
        <v>27</v>
      </c>
      <c r="S1" s="3" t="s">
        <v>28</v>
      </c>
      <c r="T1" s="48" t="s">
        <v>29</v>
      </c>
      <c r="U1" s="5"/>
      <c r="V1" s="7" t="s">
        <v>0</v>
      </c>
      <c r="W1" s="7" t="s">
        <v>1</v>
      </c>
      <c r="X1" s="53" t="s">
        <v>2</v>
      </c>
      <c r="Y1" s="38" t="s">
        <v>32</v>
      </c>
      <c r="Z1" s="38" t="s">
        <v>33</v>
      </c>
      <c r="AA1" s="38" t="s">
        <v>34</v>
      </c>
      <c r="AB1" s="38" t="s">
        <v>35</v>
      </c>
      <c r="AC1" s="60" t="s">
        <v>26</v>
      </c>
      <c r="AD1" s="54" t="s">
        <v>37</v>
      </c>
    </row>
    <row r="2" spans="1:30" x14ac:dyDescent="0.25">
      <c r="A2">
        <v>2008</v>
      </c>
      <c r="B2" t="s">
        <v>8</v>
      </c>
      <c r="C2" s="53" t="s">
        <v>14</v>
      </c>
      <c r="D2">
        <v>0</v>
      </c>
      <c r="E2">
        <v>17</v>
      </c>
      <c r="F2">
        <v>0</v>
      </c>
      <c r="G2">
        <v>8</v>
      </c>
      <c r="H2">
        <v>0</v>
      </c>
      <c r="I2" s="2">
        <f>SUM(D2:H5)</f>
        <v>1351</v>
      </c>
      <c r="J2" s="1">
        <f>SUM(F2:H2)</f>
        <v>8</v>
      </c>
      <c r="K2" s="10">
        <f>J2/I2</f>
        <v>5.9215396002960767E-3</v>
      </c>
      <c r="L2" s="18">
        <f>(I2-E2-(E2*K2))</f>
        <v>1333.8993338267949</v>
      </c>
      <c r="M2" s="19">
        <f>J2-E2*K2/(1-K2)</f>
        <v>7.8987341772151902</v>
      </c>
      <c r="N2" s="22">
        <v>0.3</v>
      </c>
      <c r="O2" s="21">
        <v>0.3</v>
      </c>
      <c r="P2" s="21">
        <v>0.05</v>
      </c>
      <c r="Q2" s="21">
        <v>0.5</v>
      </c>
      <c r="R2" s="16">
        <f>L2/(1-N2)</f>
        <v>1905.5704768954213</v>
      </c>
      <c r="S2" s="11"/>
      <c r="T2" s="49" t="s">
        <v>30</v>
      </c>
      <c r="U2" s="12"/>
      <c r="V2" s="13">
        <v>2008</v>
      </c>
      <c r="W2" s="13" t="s">
        <v>8</v>
      </c>
      <c r="X2" s="53" t="s">
        <v>14</v>
      </c>
      <c r="Y2" s="38">
        <v>3</v>
      </c>
      <c r="Z2" s="38">
        <v>0</v>
      </c>
      <c r="AA2" s="38">
        <v>0</v>
      </c>
      <c r="AB2" s="38">
        <f>Z2-AA2</f>
        <v>0</v>
      </c>
      <c r="AC2" s="59">
        <v>30</v>
      </c>
    </row>
    <row r="3" spans="1:30" x14ac:dyDescent="0.25">
      <c r="A3">
        <v>2008</v>
      </c>
      <c r="B3" t="s">
        <v>8</v>
      </c>
      <c r="C3" s="53" t="s">
        <v>15</v>
      </c>
      <c r="D3">
        <v>0</v>
      </c>
      <c r="E3">
        <v>204</v>
      </c>
      <c r="F3">
        <v>4</v>
      </c>
      <c r="G3">
        <v>54</v>
      </c>
      <c r="H3">
        <v>842</v>
      </c>
      <c r="I3" s="2">
        <f>SUM(D3:H5)</f>
        <v>1326</v>
      </c>
      <c r="J3" s="1">
        <f t="shared" ref="J3:J66" si="0">SUM(F3:H3)</f>
        <v>900</v>
      </c>
      <c r="K3" s="10">
        <f t="shared" ref="K3:K66" si="1">J3/I3</f>
        <v>0.67873303167420818</v>
      </c>
      <c r="L3" s="18">
        <f t="shared" ref="L3:M5" si="2">I3</f>
        <v>1326</v>
      </c>
      <c r="M3" s="20">
        <f t="shared" si="2"/>
        <v>900</v>
      </c>
      <c r="N3" s="22">
        <v>0.3</v>
      </c>
      <c r="O3" s="21">
        <v>0.3</v>
      </c>
      <c r="P3" s="21">
        <v>0.05</v>
      </c>
      <c r="Q3" s="21">
        <v>0.5</v>
      </c>
      <c r="R3" s="9"/>
      <c r="S3" s="11"/>
      <c r="T3" s="49" t="s">
        <v>30</v>
      </c>
      <c r="U3" s="12"/>
      <c r="V3" s="13">
        <v>2008</v>
      </c>
      <c r="W3" s="13" t="s">
        <v>8</v>
      </c>
      <c r="X3" s="53" t="s">
        <v>15</v>
      </c>
      <c r="Y3" s="38">
        <v>4</v>
      </c>
      <c r="Z3" s="38">
        <v>4</v>
      </c>
      <c r="AA3" s="38">
        <v>0</v>
      </c>
      <c r="AB3" s="38">
        <f t="shared" ref="AB3:AB66" si="3">Z3-AA3</f>
        <v>4</v>
      </c>
      <c r="AC3" s="59">
        <v>30</v>
      </c>
    </row>
    <row r="4" spans="1:30" x14ac:dyDescent="0.25">
      <c r="A4">
        <v>2008</v>
      </c>
      <c r="B4" t="s">
        <v>8</v>
      </c>
      <c r="C4" s="53" t="s">
        <v>16</v>
      </c>
      <c r="D4">
        <v>0</v>
      </c>
      <c r="E4">
        <v>208</v>
      </c>
      <c r="F4">
        <v>0</v>
      </c>
      <c r="G4">
        <v>7</v>
      </c>
      <c r="H4">
        <v>0</v>
      </c>
      <c r="I4" s="2">
        <f>SUM(D4:H5)</f>
        <v>222</v>
      </c>
      <c r="J4" s="1">
        <f t="shared" si="0"/>
        <v>7</v>
      </c>
      <c r="K4" s="10">
        <f t="shared" si="1"/>
        <v>3.1531531531531529E-2</v>
      </c>
      <c r="L4" s="18">
        <f t="shared" si="2"/>
        <v>222</v>
      </c>
      <c r="M4" s="20">
        <f t="shared" si="2"/>
        <v>7</v>
      </c>
      <c r="N4" s="22">
        <v>0.3</v>
      </c>
      <c r="O4" s="21">
        <v>0.3</v>
      </c>
      <c r="P4" s="21">
        <v>0.05</v>
      </c>
      <c r="Q4" s="21">
        <v>0.5</v>
      </c>
      <c r="R4" s="9"/>
      <c r="S4" s="11"/>
      <c r="T4" s="49" t="s">
        <v>30</v>
      </c>
      <c r="U4" s="12"/>
      <c r="V4" s="13">
        <v>2008</v>
      </c>
      <c r="W4" s="13" t="s">
        <v>8</v>
      </c>
      <c r="X4" s="53" t="s">
        <v>16</v>
      </c>
      <c r="Y4" s="38">
        <v>2</v>
      </c>
      <c r="Z4" s="38">
        <v>0</v>
      </c>
      <c r="AA4" s="38">
        <v>0</v>
      </c>
      <c r="AB4" s="38">
        <f t="shared" si="3"/>
        <v>0</v>
      </c>
      <c r="AC4" s="59">
        <v>30</v>
      </c>
    </row>
    <row r="5" spans="1:30" x14ac:dyDescent="0.25">
      <c r="A5">
        <v>2008</v>
      </c>
      <c r="B5" t="s">
        <v>8</v>
      </c>
      <c r="C5" s="53" t="s">
        <v>38</v>
      </c>
      <c r="D5">
        <v>6</v>
      </c>
      <c r="E5">
        <v>0</v>
      </c>
      <c r="F5">
        <v>0</v>
      </c>
      <c r="G5">
        <v>1</v>
      </c>
      <c r="H5">
        <v>0</v>
      </c>
      <c r="I5" s="2">
        <f>SUM(D5:H5)</f>
        <v>7</v>
      </c>
      <c r="J5" s="1">
        <f t="shared" si="0"/>
        <v>1</v>
      </c>
      <c r="K5" s="10">
        <f t="shared" si="1"/>
        <v>0.14285714285714285</v>
      </c>
      <c r="L5" s="18">
        <f t="shared" si="2"/>
        <v>7</v>
      </c>
      <c r="M5" s="20">
        <f t="shared" si="2"/>
        <v>1</v>
      </c>
      <c r="N5" s="22">
        <v>0.3</v>
      </c>
      <c r="O5" s="21">
        <v>0.3</v>
      </c>
      <c r="P5" s="21">
        <v>0.05</v>
      </c>
      <c r="Q5" s="21">
        <v>0.5</v>
      </c>
      <c r="R5" s="9"/>
      <c r="S5" s="12">
        <f>((D5+((E3+E4)-(E3+E4)*O5))*(1-P5))</f>
        <v>279.67999999999995</v>
      </c>
      <c r="T5" s="49" t="s">
        <v>30</v>
      </c>
      <c r="U5" s="12"/>
      <c r="V5" s="13">
        <v>2008</v>
      </c>
      <c r="W5" s="13" t="s">
        <v>8</v>
      </c>
      <c r="X5" s="53" t="s">
        <v>38</v>
      </c>
      <c r="Y5" s="38">
        <v>2</v>
      </c>
      <c r="Z5" s="38">
        <v>0</v>
      </c>
      <c r="AA5" s="38">
        <v>0</v>
      </c>
      <c r="AB5" s="38">
        <f t="shared" si="3"/>
        <v>0</v>
      </c>
      <c r="AC5" s="59">
        <v>30</v>
      </c>
      <c r="AD5" s="23">
        <f>(S5*Q5*AC5)/R2</f>
        <v>2.2015454431446009</v>
      </c>
    </row>
    <row r="6" spans="1:30" x14ac:dyDescent="0.25">
      <c r="A6">
        <v>2008</v>
      </c>
      <c r="B6" t="s">
        <v>9</v>
      </c>
      <c r="C6" s="53" t="s">
        <v>14</v>
      </c>
      <c r="D6">
        <v>0</v>
      </c>
      <c r="E6">
        <v>12</v>
      </c>
      <c r="F6">
        <v>0</v>
      </c>
      <c r="G6">
        <v>5</v>
      </c>
      <c r="H6">
        <v>0</v>
      </c>
      <c r="I6" s="2">
        <f>SUM(D6:H9)</f>
        <v>1276</v>
      </c>
      <c r="J6" s="1">
        <f t="shared" si="0"/>
        <v>5</v>
      </c>
      <c r="K6" s="10">
        <f t="shared" si="1"/>
        <v>3.9184952978056423E-3</v>
      </c>
      <c r="L6" s="18">
        <f>(I6-E6-(E6*K6))</f>
        <v>1263.9529780564264</v>
      </c>
      <c r="M6" s="19">
        <f>J6-E6*K6/(1-K6)</f>
        <v>4.9527930763178603</v>
      </c>
      <c r="N6" s="22">
        <v>0.3</v>
      </c>
      <c r="O6" s="21">
        <v>0.3</v>
      </c>
      <c r="P6" s="21">
        <v>0.05</v>
      </c>
      <c r="Q6" s="21">
        <v>0.5</v>
      </c>
      <c r="R6" s="16">
        <f>L6/(1-N6)</f>
        <v>1805.6471115091808</v>
      </c>
      <c r="S6" s="11"/>
      <c r="T6" s="49" t="s">
        <v>30</v>
      </c>
      <c r="U6" s="12"/>
      <c r="V6" s="13">
        <v>2008</v>
      </c>
      <c r="W6" s="13" t="s">
        <v>9</v>
      </c>
      <c r="X6" s="53" t="s">
        <v>14</v>
      </c>
      <c r="Y6" s="38">
        <v>3</v>
      </c>
      <c r="Z6" s="38">
        <v>0</v>
      </c>
      <c r="AA6" s="38">
        <v>0</v>
      </c>
      <c r="AB6" s="38">
        <f t="shared" si="3"/>
        <v>0</v>
      </c>
      <c r="AC6" s="59">
        <v>30</v>
      </c>
    </row>
    <row r="7" spans="1:30" x14ac:dyDescent="0.25">
      <c r="A7">
        <v>2008</v>
      </c>
      <c r="B7" t="s">
        <v>9</v>
      </c>
      <c r="C7" s="53" t="s">
        <v>15</v>
      </c>
      <c r="D7">
        <v>0</v>
      </c>
      <c r="E7">
        <v>82</v>
      </c>
      <c r="F7">
        <v>10</v>
      </c>
      <c r="G7">
        <v>27</v>
      </c>
      <c r="H7">
        <v>782</v>
      </c>
      <c r="I7" s="2">
        <f>SUM(D7:H9)</f>
        <v>1259</v>
      </c>
      <c r="J7" s="1">
        <f t="shared" si="0"/>
        <v>819</v>
      </c>
      <c r="K7" s="10">
        <f t="shared" si="1"/>
        <v>0.65051628276409845</v>
      </c>
      <c r="L7" s="18">
        <f t="shared" ref="L7:M9" si="4">I7</f>
        <v>1259</v>
      </c>
      <c r="M7" s="20">
        <f t="shared" si="4"/>
        <v>819</v>
      </c>
      <c r="N7" s="22">
        <v>0.3</v>
      </c>
      <c r="O7" s="21">
        <v>0.3</v>
      </c>
      <c r="P7" s="21">
        <v>0.05</v>
      </c>
      <c r="Q7" s="21">
        <v>0.5</v>
      </c>
      <c r="R7" s="9"/>
      <c r="S7" s="11"/>
      <c r="T7" s="49" t="s">
        <v>30</v>
      </c>
      <c r="U7" s="12"/>
      <c r="V7" s="13">
        <v>2008</v>
      </c>
      <c r="W7" s="13" t="s">
        <v>9</v>
      </c>
      <c r="X7" s="53" t="s">
        <v>15</v>
      </c>
      <c r="Y7" s="38">
        <v>4</v>
      </c>
      <c r="Z7" s="38">
        <v>10</v>
      </c>
      <c r="AA7" s="38">
        <v>0</v>
      </c>
      <c r="AB7" s="38">
        <f t="shared" si="3"/>
        <v>10</v>
      </c>
      <c r="AC7" s="59">
        <v>30</v>
      </c>
    </row>
    <row r="8" spans="1:30" x14ac:dyDescent="0.25">
      <c r="A8">
        <v>2008</v>
      </c>
      <c r="B8" t="s">
        <v>9</v>
      </c>
      <c r="C8" s="53" t="s">
        <v>16</v>
      </c>
      <c r="D8">
        <v>0</v>
      </c>
      <c r="E8">
        <v>249</v>
      </c>
      <c r="F8">
        <v>1</v>
      </c>
      <c r="G8">
        <v>42</v>
      </c>
      <c r="H8">
        <v>0</v>
      </c>
      <c r="I8" s="2">
        <f>SUM(D8:H9)</f>
        <v>358</v>
      </c>
      <c r="J8" s="1">
        <f t="shared" si="0"/>
        <v>43</v>
      </c>
      <c r="K8" s="10">
        <f t="shared" si="1"/>
        <v>0.12011173184357542</v>
      </c>
      <c r="L8" s="18">
        <f t="shared" si="4"/>
        <v>358</v>
      </c>
      <c r="M8" s="20">
        <f t="shared" si="4"/>
        <v>43</v>
      </c>
      <c r="N8" s="22">
        <v>0.3</v>
      </c>
      <c r="O8" s="21">
        <v>0.3</v>
      </c>
      <c r="P8" s="21">
        <v>0.05</v>
      </c>
      <c r="Q8" s="21">
        <v>0.5</v>
      </c>
      <c r="R8" s="9"/>
      <c r="S8" s="11"/>
      <c r="T8" s="49" t="s">
        <v>30</v>
      </c>
      <c r="U8" s="12"/>
      <c r="V8" s="13">
        <v>2008</v>
      </c>
      <c r="W8" s="13" t="s">
        <v>9</v>
      </c>
      <c r="X8" s="53" t="s">
        <v>16</v>
      </c>
      <c r="Y8" s="38">
        <v>2</v>
      </c>
      <c r="Z8" s="38">
        <v>1</v>
      </c>
      <c r="AA8" s="38">
        <v>0</v>
      </c>
      <c r="AB8" s="38">
        <f t="shared" si="3"/>
        <v>1</v>
      </c>
      <c r="AC8" s="59">
        <v>30</v>
      </c>
    </row>
    <row r="9" spans="1:30" x14ac:dyDescent="0.25">
      <c r="A9">
        <v>2008</v>
      </c>
      <c r="B9" t="s">
        <v>9</v>
      </c>
      <c r="C9" s="53" t="s">
        <v>38</v>
      </c>
      <c r="D9">
        <v>65</v>
      </c>
      <c r="E9">
        <v>1</v>
      </c>
      <c r="F9">
        <v>0</v>
      </c>
      <c r="G9">
        <v>0</v>
      </c>
      <c r="H9">
        <v>0</v>
      </c>
      <c r="I9" s="2">
        <f>SUM(D9:H9)</f>
        <v>66</v>
      </c>
      <c r="J9" s="1">
        <f t="shared" si="0"/>
        <v>0</v>
      </c>
      <c r="K9" s="10">
        <f t="shared" si="1"/>
        <v>0</v>
      </c>
      <c r="L9" s="18">
        <f t="shared" si="4"/>
        <v>66</v>
      </c>
      <c r="M9" s="20">
        <f t="shared" si="4"/>
        <v>0</v>
      </c>
      <c r="N9" s="22">
        <v>0.3</v>
      </c>
      <c r="O9" s="21">
        <v>0.3</v>
      </c>
      <c r="P9" s="21">
        <v>0.05</v>
      </c>
      <c r="Q9" s="21">
        <v>0.5</v>
      </c>
      <c r="R9" s="9"/>
      <c r="S9" s="12">
        <f>((D9+((E7+E8)-(E7+E8)*O9))*(1-P9))</f>
        <v>281.86499999999995</v>
      </c>
      <c r="T9" s="49" t="s">
        <v>30</v>
      </c>
      <c r="U9" s="12"/>
      <c r="V9" s="13">
        <v>2008</v>
      </c>
      <c r="W9" s="13" t="s">
        <v>9</v>
      </c>
      <c r="X9" s="53" t="s">
        <v>38</v>
      </c>
      <c r="Y9" s="38">
        <v>2</v>
      </c>
      <c r="Z9" s="38">
        <v>0</v>
      </c>
      <c r="AA9" s="38">
        <v>0</v>
      </c>
      <c r="AB9" s="38">
        <f t="shared" si="3"/>
        <v>0</v>
      </c>
      <c r="AC9" s="59">
        <v>30</v>
      </c>
      <c r="AD9" s="23">
        <f>(S9*Q9*AC9)/R6</f>
        <v>2.3415289582615113</v>
      </c>
    </row>
    <row r="10" spans="1:30" x14ac:dyDescent="0.25">
      <c r="A10">
        <v>2008</v>
      </c>
      <c r="B10" t="s">
        <v>10</v>
      </c>
      <c r="C10" s="53" t="s">
        <v>14</v>
      </c>
      <c r="D10">
        <v>0</v>
      </c>
      <c r="E10">
        <v>41</v>
      </c>
      <c r="F10">
        <v>0</v>
      </c>
      <c r="G10">
        <v>12</v>
      </c>
      <c r="H10">
        <v>0</v>
      </c>
      <c r="I10" s="2">
        <f>SUM(D10:H13)</f>
        <v>1204</v>
      </c>
      <c r="J10" s="1">
        <f t="shared" si="0"/>
        <v>12</v>
      </c>
      <c r="K10" s="10">
        <f t="shared" si="1"/>
        <v>9.9667774086378731E-3</v>
      </c>
      <c r="L10" s="18">
        <f>(I10-E10-(E10*K10))</f>
        <v>1162.5913621262459</v>
      </c>
      <c r="M10" s="19">
        <f>J10-E10*K10/(1-K10)</f>
        <v>11.587248322147651</v>
      </c>
      <c r="N10" s="22">
        <v>0.3</v>
      </c>
      <c r="O10" s="21">
        <v>0.3</v>
      </c>
      <c r="P10" s="21">
        <v>0.05</v>
      </c>
      <c r="Q10" s="21">
        <v>0.5</v>
      </c>
      <c r="R10" s="16">
        <f>L10/(1-N10)</f>
        <v>1660.8448030374943</v>
      </c>
      <c r="S10" s="11"/>
      <c r="T10" s="49" t="s">
        <v>30</v>
      </c>
      <c r="U10" s="12"/>
      <c r="V10" s="13">
        <v>2008</v>
      </c>
      <c r="W10" s="13" t="s">
        <v>10</v>
      </c>
      <c r="X10" s="53" t="s">
        <v>14</v>
      </c>
      <c r="Y10" s="38">
        <v>4</v>
      </c>
      <c r="Z10" s="38">
        <v>0</v>
      </c>
      <c r="AA10" s="38">
        <v>0</v>
      </c>
      <c r="AB10" s="38">
        <f t="shared" si="3"/>
        <v>0</v>
      </c>
      <c r="AC10" s="59">
        <v>30</v>
      </c>
    </row>
    <row r="11" spans="1:30" x14ac:dyDescent="0.25">
      <c r="A11">
        <v>2008</v>
      </c>
      <c r="B11" t="s">
        <v>10</v>
      </c>
      <c r="C11" s="53" t="s">
        <v>15</v>
      </c>
      <c r="D11">
        <v>0</v>
      </c>
      <c r="E11">
        <v>68</v>
      </c>
      <c r="F11">
        <v>4</v>
      </c>
      <c r="G11">
        <v>172</v>
      </c>
      <c r="H11">
        <v>397</v>
      </c>
      <c r="I11" s="2">
        <f>SUM(D11:H13)</f>
        <v>1151</v>
      </c>
      <c r="J11" s="1">
        <f t="shared" si="0"/>
        <v>573</v>
      </c>
      <c r="K11" s="10">
        <f t="shared" si="1"/>
        <v>0.49782797567332754</v>
      </c>
      <c r="L11" s="18">
        <f t="shared" ref="L11:M13" si="5">I11</f>
        <v>1151</v>
      </c>
      <c r="M11" s="20">
        <f t="shared" si="5"/>
        <v>573</v>
      </c>
      <c r="N11" s="22">
        <v>0.3</v>
      </c>
      <c r="O11" s="21">
        <v>0.3</v>
      </c>
      <c r="P11" s="21">
        <v>0.05</v>
      </c>
      <c r="Q11" s="21">
        <v>0.5</v>
      </c>
      <c r="R11" s="9"/>
      <c r="S11" s="11"/>
      <c r="T11" s="49" t="s">
        <v>30</v>
      </c>
      <c r="U11" s="12"/>
      <c r="V11" s="13">
        <v>2008</v>
      </c>
      <c r="W11" s="13" t="s">
        <v>10</v>
      </c>
      <c r="X11" s="53" t="s">
        <v>15</v>
      </c>
      <c r="Y11" s="38">
        <v>4</v>
      </c>
      <c r="Z11" s="38">
        <v>4</v>
      </c>
      <c r="AA11" s="38">
        <v>0</v>
      </c>
      <c r="AB11" s="38">
        <f t="shared" si="3"/>
        <v>4</v>
      </c>
      <c r="AC11" s="59">
        <v>30</v>
      </c>
    </row>
    <row r="12" spans="1:30" x14ac:dyDescent="0.25">
      <c r="A12">
        <v>2008</v>
      </c>
      <c r="B12" t="s">
        <v>10</v>
      </c>
      <c r="C12" s="53" t="s">
        <v>16</v>
      </c>
      <c r="D12">
        <v>0</v>
      </c>
      <c r="E12">
        <v>388</v>
      </c>
      <c r="F12">
        <v>0</v>
      </c>
      <c r="G12">
        <v>39</v>
      </c>
      <c r="H12">
        <v>0</v>
      </c>
      <c r="I12" s="2">
        <f>SUM(D12:H13)</f>
        <v>510</v>
      </c>
      <c r="J12" s="1">
        <f t="shared" si="0"/>
        <v>39</v>
      </c>
      <c r="K12" s="10">
        <f t="shared" si="1"/>
        <v>7.6470588235294124E-2</v>
      </c>
      <c r="L12" s="18">
        <f t="shared" si="5"/>
        <v>510</v>
      </c>
      <c r="M12" s="20">
        <f t="shared" si="5"/>
        <v>39</v>
      </c>
      <c r="N12" s="22">
        <v>0.3</v>
      </c>
      <c r="O12" s="21">
        <v>0.3</v>
      </c>
      <c r="P12" s="21">
        <v>0.05</v>
      </c>
      <c r="Q12" s="21">
        <v>0.5</v>
      </c>
      <c r="R12" s="9"/>
      <c r="S12" s="11"/>
      <c r="T12" s="49" t="s">
        <v>30</v>
      </c>
      <c r="U12" s="12"/>
      <c r="V12" s="13">
        <v>2008</v>
      </c>
      <c r="W12" s="13" t="s">
        <v>10</v>
      </c>
      <c r="X12" s="53" t="s">
        <v>16</v>
      </c>
      <c r="Y12" s="38">
        <v>2</v>
      </c>
      <c r="Z12" s="38">
        <v>0</v>
      </c>
      <c r="AA12" s="38">
        <v>0</v>
      </c>
      <c r="AB12" s="38">
        <f t="shared" si="3"/>
        <v>0</v>
      </c>
      <c r="AC12" s="59">
        <v>30</v>
      </c>
    </row>
    <row r="13" spans="1:30" x14ac:dyDescent="0.25">
      <c r="A13">
        <v>2008</v>
      </c>
      <c r="B13" t="s">
        <v>10</v>
      </c>
      <c r="C13" s="53" t="s">
        <v>38</v>
      </c>
      <c r="D13">
        <v>82</v>
      </c>
      <c r="E13">
        <v>0</v>
      </c>
      <c r="F13">
        <v>0</v>
      </c>
      <c r="G13">
        <v>1</v>
      </c>
      <c r="H13">
        <v>0</v>
      </c>
      <c r="I13" s="2">
        <f>SUM(D13:H13)</f>
        <v>83</v>
      </c>
      <c r="J13" s="1">
        <f t="shared" si="0"/>
        <v>1</v>
      </c>
      <c r="K13" s="10">
        <f t="shared" si="1"/>
        <v>1.2048192771084338E-2</v>
      </c>
      <c r="L13" s="18">
        <f t="shared" si="5"/>
        <v>83</v>
      </c>
      <c r="M13" s="20">
        <f t="shared" si="5"/>
        <v>1</v>
      </c>
      <c r="N13" s="22">
        <v>0.3</v>
      </c>
      <c r="O13" s="21">
        <v>0.3</v>
      </c>
      <c r="P13" s="21">
        <v>0.05</v>
      </c>
      <c r="Q13" s="21">
        <v>0.5</v>
      </c>
      <c r="R13" s="9"/>
      <c r="S13" s="12">
        <f>((D13+((E11+E12)-(E11+E12)*O13))*(1-P13))</f>
        <v>381.14000000000004</v>
      </c>
      <c r="T13" s="49" t="s">
        <v>30</v>
      </c>
      <c r="U13" s="12"/>
      <c r="V13" s="13">
        <v>2008</v>
      </c>
      <c r="W13" s="13" t="s">
        <v>10</v>
      </c>
      <c r="X13" s="53" t="s">
        <v>38</v>
      </c>
      <c r="Y13" s="38">
        <v>2</v>
      </c>
      <c r="Z13" s="38">
        <v>0</v>
      </c>
      <c r="AA13" s="38">
        <v>0</v>
      </c>
      <c r="AB13" s="38">
        <f t="shared" si="3"/>
        <v>0</v>
      </c>
      <c r="AC13" s="59">
        <v>30</v>
      </c>
      <c r="AD13" s="23">
        <f>(S13*Q13*AC13)/R10</f>
        <v>3.442284305881008</v>
      </c>
    </row>
    <row r="14" spans="1:30" x14ac:dyDescent="0.25">
      <c r="A14">
        <v>2009</v>
      </c>
      <c r="B14" t="s">
        <v>8</v>
      </c>
      <c r="C14" s="53" t="s">
        <v>14</v>
      </c>
      <c r="D14">
        <v>0</v>
      </c>
      <c r="E14">
        <v>185</v>
      </c>
      <c r="F14">
        <v>2</v>
      </c>
      <c r="G14">
        <v>29</v>
      </c>
      <c r="H14">
        <v>3</v>
      </c>
      <c r="I14" s="2">
        <f>SUM(D14:H17)</f>
        <v>1390</v>
      </c>
      <c r="J14" s="1">
        <f t="shared" si="0"/>
        <v>34</v>
      </c>
      <c r="K14" s="10">
        <f t="shared" si="1"/>
        <v>2.4460431654676259E-2</v>
      </c>
      <c r="L14" s="18">
        <f>(I14-E14-(E14*K14))</f>
        <v>1200.4748201438849</v>
      </c>
      <c r="M14" s="19">
        <f>J14-E14*K14/(1-K14)</f>
        <v>29.361356932153392</v>
      </c>
      <c r="N14" s="22">
        <v>0.3</v>
      </c>
      <c r="O14" s="21">
        <v>0.3</v>
      </c>
      <c r="P14" s="21">
        <v>0.05</v>
      </c>
      <c r="Q14" s="21">
        <v>0.5</v>
      </c>
      <c r="R14" s="16">
        <f>L14/(1-N14)</f>
        <v>1714.9640287769785</v>
      </c>
      <c r="S14" s="11"/>
      <c r="T14" s="49" t="s">
        <v>30</v>
      </c>
      <c r="U14" s="12"/>
      <c r="V14" s="13">
        <v>2009</v>
      </c>
      <c r="W14" s="13" t="s">
        <v>8</v>
      </c>
      <c r="X14" s="53" t="s">
        <v>14</v>
      </c>
      <c r="Y14" s="38">
        <v>4</v>
      </c>
      <c r="Z14" s="38">
        <v>2</v>
      </c>
      <c r="AA14" s="38">
        <v>2</v>
      </c>
      <c r="AB14" s="38">
        <f t="shared" si="3"/>
        <v>0</v>
      </c>
      <c r="AC14" s="59">
        <v>30</v>
      </c>
    </row>
    <row r="15" spans="1:30" x14ac:dyDescent="0.25">
      <c r="A15">
        <v>2009</v>
      </c>
      <c r="B15" t="s">
        <v>8</v>
      </c>
      <c r="C15" s="53" t="s">
        <v>15</v>
      </c>
      <c r="D15">
        <v>0</v>
      </c>
      <c r="E15">
        <v>399</v>
      </c>
      <c r="F15">
        <v>15</v>
      </c>
      <c r="G15">
        <v>53</v>
      </c>
      <c r="H15">
        <v>328</v>
      </c>
      <c r="I15" s="2">
        <f>SUM(D15:H17)</f>
        <v>1171</v>
      </c>
      <c r="J15" s="1">
        <f t="shared" si="0"/>
        <v>396</v>
      </c>
      <c r="K15" s="10">
        <f t="shared" si="1"/>
        <v>0.33817250213492739</v>
      </c>
      <c r="L15" s="18">
        <f t="shared" ref="L15:M17" si="6">I15</f>
        <v>1171</v>
      </c>
      <c r="M15" s="20">
        <f t="shared" si="6"/>
        <v>396</v>
      </c>
      <c r="N15" s="22">
        <v>0.3</v>
      </c>
      <c r="O15" s="21">
        <v>0.3</v>
      </c>
      <c r="P15" s="21">
        <v>0.05</v>
      </c>
      <c r="Q15" s="21">
        <v>0.5</v>
      </c>
      <c r="R15" s="9"/>
      <c r="S15" s="11"/>
      <c r="T15" s="49" t="s">
        <v>30</v>
      </c>
      <c r="U15" s="12"/>
      <c r="V15" s="13">
        <v>2009</v>
      </c>
      <c r="W15" s="13" t="s">
        <v>8</v>
      </c>
      <c r="X15" s="53" t="s">
        <v>15</v>
      </c>
      <c r="Y15" s="38">
        <v>4</v>
      </c>
      <c r="Z15" s="38">
        <v>15</v>
      </c>
      <c r="AA15" s="38">
        <v>12</v>
      </c>
      <c r="AB15" s="38">
        <f t="shared" si="3"/>
        <v>3</v>
      </c>
      <c r="AC15" s="59">
        <v>30</v>
      </c>
    </row>
    <row r="16" spans="1:30" x14ac:dyDescent="0.25">
      <c r="A16">
        <v>2009</v>
      </c>
      <c r="B16" t="s">
        <v>8</v>
      </c>
      <c r="C16" s="53" t="s">
        <v>16</v>
      </c>
      <c r="D16">
        <v>0</v>
      </c>
      <c r="E16">
        <v>330</v>
      </c>
      <c r="F16">
        <v>6</v>
      </c>
      <c r="G16">
        <v>11</v>
      </c>
      <c r="H16">
        <v>2</v>
      </c>
      <c r="I16" s="2">
        <f>SUM(D16:H17)</f>
        <v>376</v>
      </c>
      <c r="J16" s="1">
        <f t="shared" si="0"/>
        <v>19</v>
      </c>
      <c r="K16" s="10">
        <f t="shared" si="1"/>
        <v>5.0531914893617018E-2</v>
      </c>
      <c r="L16" s="18">
        <f t="shared" si="6"/>
        <v>376</v>
      </c>
      <c r="M16" s="20">
        <f t="shared" si="6"/>
        <v>19</v>
      </c>
      <c r="N16" s="22">
        <v>0.3</v>
      </c>
      <c r="O16" s="21">
        <v>0.3</v>
      </c>
      <c r="P16" s="21">
        <v>0.05</v>
      </c>
      <c r="Q16" s="21">
        <v>0.5</v>
      </c>
      <c r="R16" s="9"/>
      <c r="S16" s="11"/>
      <c r="T16" s="49" t="s">
        <v>30</v>
      </c>
      <c r="U16" s="12"/>
      <c r="V16" s="13">
        <v>2009</v>
      </c>
      <c r="W16" s="13" t="s">
        <v>8</v>
      </c>
      <c r="X16" s="53" t="s">
        <v>16</v>
      </c>
      <c r="Y16" s="38">
        <v>2</v>
      </c>
      <c r="Z16" s="38">
        <v>6</v>
      </c>
      <c r="AA16" s="38">
        <v>3</v>
      </c>
      <c r="AB16" s="38">
        <f t="shared" si="3"/>
        <v>3</v>
      </c>
      <c r="AC16" s="59">
        <v>30</v>
      </c>
    </row>
    <row r="17" spans="1:30" x14ac:dyDescent="0.25">
      <c r="A17">
        <v>2009</v>
      </c>
      <c r="B17" t="s">
        <v>8</v>
      </c>
      <c r="C17" s="53" t="s">
        <v>38</v>
      </c>
      <c r="D17">
        <v>27</v>
      </c>
      <c r="E17">
        <v>0</v>
      </c>
      <c r="F17">
        <v>0</v>
      </c>
      <c r="G17">
        <v>0</v>
      </c>
      <c r="H17">
        <v>0</v>
      </c>
      <c r="I17" s="2">
        <f>SUM(D17:H17)</f>
        <v>27</v>
      </c>
      <c r="J17" s="1">
        <f t="shared" si="0"/>
        <v>0</v>
      </c>
      <c r="K17" s="10">
        <f t="shared" si="1"/>
        <v>0</v>
      </c>
      <c r="L17" s="18">
        <f t="shared" si="6"/>
        <v>27</v>
      </c>
      <c r="M17" s="20">
        <f t="shared" si="6"/>
        <v>0</v>
      </c>
      <c r="N17" s="22">
        <v>0.3</v>
      </c>
      <c r="O17" s="21">
        <v>0.3</v>
      </c>
      <c r="P17" s="21">
        <v>0.05</v>
      </c>
      <c r="Q17" s="21">
        <v>0.5</v>
      </c>
      <c r="R17" s="9"/>
      <c r="S17" s="12">
        <f>((D17+((E15+E16)-(E15+E16)*O17))*(1-P17))</f>
        <v>510.43499999999995</v>
      </c>
      <c r="T17" s="49" t="s">
        <v>30</v>
      </c>
      <c r="U17" s="12"/>
      <c r="V17" s="13">
        <v>2009</v>
      </c>
      <c r="W17" s="13" t="s">
        <v>8</v>
      </c>
      <c r="X17" s="53" t="s">
        <v>38</v>
      </c>
      <c r="Y17" s="38">
        <v>2</v>
      </c>
      <c r="Z17" s="38">
        <v>0</v>
      </c>
      <c r="AA17" s="38">
        <v>0</v>
      </c>
      <c r="AB17" s="38">
        <f t="shared" si="3"/>
        <v>0</v>
      </c>
      <c r="AC17" s="59">
        <v>30</v>
      </c>
      <c r="AD17" s="23">
        <f>(S17*Q17*AC17)/R14</f>
        <v>4.4645397055122071</v>
      </c>
    </row>
    <row r="18" spans="1:30" x14ac:dyDescent="0.25">
      <c r="A18">
        <v>2009</v>
      </c>
      <c r="B18" t="s">
        <v>9</v>
      </c>
      <c r="C18" s="53" t="s">
        <v>14</v>
      </c>
      <c r="D18">
        <v>0</v>
      </c>
      <c r="E18">
        <v>628</v>
      </c>
      <c r="F18">
        <v>3</v>
      </c>
      <c r="G18">
        <v>56</v>
      </c>
      <c r="H18">
        <v>0</v>
      </c>
      <c r="I18" s="2">
        <f>SUM(D18:H21)</f>
        <v>1532</v>
      </c>
      <c r="J18" s="1">
        <f t="shared" si="0"/>
        <v>59</v>
      </c>
      <c r="K18" s="10">
        <f t="shared" si="1"/>
        <v>3.8511749347258484E-2</v>
      </c>
      <c r="L18" s="18">
        <f>(I18-E18-(E18*K18))</f>
        <v>879.81462140992164</v>
      </c>
      <c r="M18" s="19">
        <f>(J18-E18*K18)</f>
        <v>34.814621409921671</v>
      </c>
      <c r="N18" s="22">
        <v>0.3</v>
      </c>
      <c r="O18" s="21">
        <v>0.3</v>
      </c>
      <c r="P18" s="21">
        <v>0.05</v>
      </c>
      <c r="Q18" s="21">
        <v>0.5</v>
      </c>
      <c r="R18" s="16">
        <f>L18/(1-N18)</f>
        <v>1256.8780305856023</v>
      </c>
      <c r="S18" s="14"/>
      <c r="T18" s="49" t="s">
        <v>30</v>
      </c>
      <c r="U18" s="12"/>
      <c r="V18" s="13">
        <v>2009</v>
      </c>
      <c r="W18" s="13" t="s">
        <v>9</v>
      </c>
      <c r="X18" s="53" t="s">
        <v>14</v>
      </c>
      <c r="Y18" s="38">
        <v>4</v>
      </c>
      <c r="Z18" s="38">
        <v>3</v>
      </c>
      <c r="AA18" s="38">
        <v>0</v>
      </c>
      <c r="AB18" s="38">
        <f t="shared" si="3"/>
        <v>3</v>
      </c>
      <c r="AC18" s="59">
        <v>30</v>
      </c>
    </row>
    <row r="19" spans="1:30" x14ac:dyDescent="0.25">
      <c r="A19">
        <v>2009</v>
      </c>
      <c r="B19" t="s">
        <v>9</v>
      </c>
      <c r="C19" s="53" t="s">
        <v>15</v>
      </c>
      <c r="D19">
        <v>0</v>
      </c>
      <c r="E19">
        <v>367</v>
      </c>
      <c r="F19">
        <v>1</v>
      </c>
      <c r="G19">
        <v>50</v>
      </c>
      <c r="H19">
        <v>324</v>
      </c>
      <c r="I19" s="2">
        <f>SUM(D19:H21)</f>
        <v>845</v>
      </c>
      <c r="J19" s="1">
        <f t="shared" si="0"/>
        <v>375</v>
      </c>
      <c r="K19" s="10">
        <f t="shared" si="1"/>
        <v>0.4437869822485207</v>
      </c>
      <c r="L19" s="18">
        <f t="shared" ref="L19:M21" si="7">I19</f>
        <v>845</v>
      </c>
      <c r="M19" s="20">
        <f t="shared" si="7"/>
        <v>375</v>
      </c>
      <c r="N19" s="22">
        <v>0.3</v>
      </c>
      <c r="O19" s="21">
        <v>0.3</v>
      </c>
      <c r="P19" s="21">
        <v>0.05</v>
      </c>
      <c r="Q19" s="21">
        <v>0.5</v>
      </c>
      <c r="R19" s="9"/>
      <c r="S19" s="14"/>
      <c r="T19" s="49" t="s">
        <v>30</v>
      </c>
      <c r="U19" s="12"/>
      <c r="V19" s="15">
        <v>2009</v>
      </c>
      <c r="W19" s="15" t="s">
        <v>9</v>
      </c>
      <c r="X19" s="53" t="s">
        <v>15</v>
      </c>
      <c r="Y19" s="38">
        <v>4</v>
      </c>
      <c r="Z19" s="38">
        <v>1</v>
      </c>
      <c r="AA19" s="38">
        <v>1</v>
      </c>
      <c r="AB19" s="38">
        <f t="shared" si="3"/>
        <v>0</v>
      </c>
      <c r="AC19" s="59">
        <v>30</v>
      </c>
    </row>
    <row r="20" spans="1:30" x14ac:dyDescent="0.25">
      <c r="A20">
        <v>2009</v>
      </c>
      <c r="B20" t="s">
        <v>9</v>
      </c>
      <c r="C20" s="53" t="s">
        <v>16</v>
      </c>
      <c r="D20">
        <v>0</v>
      </c>
      <c r="E20">
        <v>68</v>
      </c>
      <c r="F20">
        <v>0</v>
      </c>
      <c r="G20">
        <v>4</v>
      </c>
      <c r="H20">
        <v>0</v>
      </c>
      <c r="I20" s="2">
        <f>SUM(D20:H21)</f>
        <v>103</v>
      </c>
      <c r="J20" s="1">
        <f t="shared" si="0"/>
        <v>4</v>
      </c>
      <c r="K20" s="10">
        <f t="shared" si="1"/>
        <v>3.8834951456310676E-2</v>
      </c>
      <c r="L20" s="18">
        <f t="shared" si="7"/>
        <v>103</v>
      </c>
      <c r="M20" s="20">
        <f t="shared" si="7"/>
        <v>4</v>
      </c>
      <c r="N20" s="22">
        <v>0.3</v>
      </c>
      <c r="O20" s="21">
        <v>0.3</v>
      </c>
      <c r="P20" s="21">
        <v>0.05</v>
      </c>
      <c r="Q20" s="21">
        <v>0.5</v>
      </c>
      <c r="R20" s="9"/>
      <c r="S20" s="9"/>
      <c r="T20" s="49" t="s">
        <v>30</v>
      </c>
      <c r="U20" s="9"/>
      <c r="V20" s="9">
        <v>2009</v>
      </c>
      <c r="W20" s="9" t="s">
        <v>9</v>
      </c>
      <c r="X20" s="53" t="s">
        <v>16</v>
      </c>
      <c r="Y20" s="38">
        <v>2</v>
      </c>
      <c r="Z20" s="38">
        <v>0</v>
      </c>
      <c r="AA20" s="38">
        <v>0</v>
      </c>
      <c r="AB20" s="38">
        <f t="shared" si="3"/>
        <v>0</v>
      </c>
      <c r="AC20" s="59">
        <v>30</v>
      </c>
    </row>
    <row r="21" spans="1:30" x14ac:dyDescent="0.25">
      <c r="A21">
        <v>2009</v>
      </c>
      <c r="B21" t="s">
        <v>9</v>
      </c>
      <c r="C21" s="53" t="s">
        <v>38</v>
      </c>
      <c r="D21">
        <v>31</v>
      </c>
      <c r="E21">
        <v>0</v>
      </c>
      <c r="F21">
        <v>0</v>
      </c>
      <c r="G21">
        <v>0</v>
      </c>
      <c r="H21">
        <v>0</v>
      </c>
      <c r="I21" s="2">
        <f>SUM(D21:H21)</f>
        <v>31</v>
      </c>
      <c r="J21" s="1">
        <f t="shared" si="0"/>
        <v>0</v>
      </c>
      <c r="K21" s="10">
        <f t="shared" si="1"/>
        <v>0</v>
      </c>
      <c r="L21" s="18">
        <f t="shared" si="7"/>
        <v>31</v>
      </c>
      <c r="M21" s="20">
        <f t="shared" si="7"/>
        <v>0</v>
      </c>
      <c r="N21" s="22">
        <v>0.3</v>
      </c>
      <c r="O21" s="21">
        <v>0.3</v>
      </c>
      <c r="P21" s="21">
        <v>0.05</v>
      </c>
      <c r="Q21" s="21">
        <v>0.5</v>
      </c>
      <c r="R21" s="9"/>
      <c r="S21" s="12">
        <f>((D21+((E19+E20)-(E19+E20)*O21))*(1-P21))</f>
        <v>318.72499999999997</v>
      </c>
      <c r="T21" s="49" t="s">
        <v>30</v>
      </c>
      <c r="U21" s="9"/>
      <c r="V21" s="9">
        <v>2009</v>
      </c>
      <c r="W21" s="9" t="s">
        <v>9</v>
      </c>
      <c r="X21" s="53" t="s">
        <v>38</v>
      </c>
      <c r="Y21" s="38">
        <v>2</v>
      </c>
      <c r="Z21" s="38">
        <v>0</v>
      </c>
      <c r="AA21" s="38">
        <v>0</v>
      </c>
      <c r="AB21" s="38">
        <f t="shared" si="3"/>
        <v>0</v>
      </c>
      <c r="AC21" s="59">
        <v>30</v>
      </c>
      <c r="AD21" s="23">
        <f>(S21*Q21*AC21)/R18</f>
        <v>3.8037700426448717</v>
      </c>
    </row>
    <row r="22" spans="1:30" x14ac:dyDescent="0.25">
      <c r="A22">
        <v>2009</v>
      </c>
      <c r="B22" t="s">
        <v>10</v>
      </c>
      <c r="C22" s="53" t="s">
        <v>14</v>
      </c>
      <c r="D22">
        <v>0</v>
      </c>
      <c r="E22">
        <v>458</v>
      </c>
      <c r="F22">
        <v>7</v>
      </c>
      <c r="G22">
        <v>98</v>
      </c>
      <c r="H22">
        <v>1</v>
      </c>
      <c r="I22" s="2">
        <f>SUM(D22:H25)</f>
        <v>1861</v>
      </c>
      <c r="J22" s="1">
        <f t="shared" si="0"/>
        <v>106</v>
      </c>
      <c r="K22" s="10">
        <f t="shared" si="1"/>
        <v>5.6958624395486296E-2</v>
      </c>
      <c r="L22" s="18">
        <f>(I22-E22-(E22*K22))</f>
        <v>1376.9129500268673</v>
      </c>
      <c r="M22" s="19">
        <f>(J22-E22*K22)</f>
        <v>79.912950026867279</v>
      </c>
      <c r="N22" s="22">
        <v>0.3</v>
      </c>
      <c r="O22" s="21">
        <v>0.3</v>
      </c>
      <c r="P22" s="21">
        <v>0.05</v>
      </c>
      <c r="Q22" s="21">
        <v>0.5</v>
      </c>
      <c r="R22" s="16">
        <f>L22/(1-N22)</f>
        <v>1967.0185000383819</v>
      </c>
      <c r="S22" s="9"/>
      <c r="T22" s="49" t="s">
        <v>30</v>
      </c>
      <c r="U22" s="9"/>
      <c r="V22" s="9">
        <v>2009</v>
      </c>
      <c r="W22" s="9" t="s">
        <v>10</v>
      </c>
      <c r="X22" s="53" t="s">
        <v>14</v>
      </c>
      <c r="Y22" s="38">
        <v>4</v>
      </c>
      <c r="Z22" s="38">
        <v>7</v>
      </c>
      <c r="AA22" s="38">
        <v>0</v>
      </c>
      <c r="AB22" s="38">
        <f t="shared" si="3"/>
        <v>7</v>
      </c>
      <c r="AC22" s="59">
        <v>30</v>
      </c>
    </row>
    <row r="23" spans="1:30" x14ac:dyDescent="0.25">
      <c r="A23">
        <v>2009</v>
      </c>
      <c r="B23" t="s">
        <v>10</v>
      </c>
      <c r="C23" s="53" t="s">
        <v>15</v>
      </c>
      <c r="D23">
        <v>0</v>
      </c>
      <c r="E23">
        <v>357</v>
      </c>
      <c r="F23">
        <v>24</v>
      </c>
      <c r="G23">
        <v>73</v>
      </c>
      <c r="H23">
        <v>728</v>
      </c>
      <c r="I23" s="2">
        <f>SUM(D23:H25)</f>
        <v>1297</v>
      </c>
      <c r="J23" s="1">
        <f t="shared" si="0"/>
        <v>825</v>
      </c>
      <c r="K23" s="10">
        <f t="shared" si="1"/>
        <v>0.63608326908249813</v>
      </c>
      <c r="L23" s="18">
        <f t="shared" ref="L23:M25" si="8">I23</f>
        <v>1297</v>
      </c>
      <c r="M23" s="20">
        <f t="shared" si="8"/>
        <v>825</v>
      </c>
      <c r="N23" s="22">
        <v>0.3</v>
      </c>
      <c r="O23" s="21">
        <v>0.3</v>
      </c>
      <c r="P23" s="21">
        <v>0.05</v>
      </c>
      <c r="Q23" s="21">
        <v>0.5</v>
      </c>
      <c r="R23" s="9"/>
      <c r="T23" s="49" t="s">
        <v>30</v>
      </c>
      <c r="V23">
        <v>2009</v>
      </c>
      <c r="W23" t="s">
        <v>10</v>
      </c>
      <c r="X23" s="53" t="s">
        <v>15</v>
      </c>
      <c r="Y23" s="38">
        <v>4</v>
      </c>
      <c r="Z23" s="38">
        <v>24</v>
      </c>
      <c r="AA23" s="38">
        <v>9</v>
      </c>
      <c r="AB23" s="38">
        <f t="shared" si="3"/>
        <v>15</v>
      </c>
      <c r="AC23" s="59">
        <v>30</v>
      </c>
    </row>
    <row r="24" spans="1:30" x14ac:dyDescent="0.25">
      <c r="A24">
        <v>2009</v>
      </c>
      <c r="B24" t="s">
        <v>10</v>
      </c>
      <c r="C24" s="53" t="s">
        <v>16</v>
      </c>
      <c r="D24">
        <v>0</v>
      </c>
      <c r="E24">
        <v>98</v>
      </c>
      <c r="F24">
        <v>0</v>
      </c>
      <c r="G24">
        <v>10</v>
      </c>
      <c r="H24">
        <v>1</v>
      </c>
      <c r="I24" s="2">
        <f>SUM(D24:H25)</f>
        <v>115</v>
      </c>
      <c r="J24" s="1">
        <f t="shared" si="0"/>
        <v>11</v>
      </c>
      <c r="K24" s="10">
        <f t="shared" si="1"/>
        <v>9.5652173913043481E-2</v>
      </c>
      <c r="L24" s="18">
        <f t="shared" si="8"/>
        <v>115</v>
      </c>
      <c r="M24" s="20">
        <f t="shared" si="8"/>
        <v>11</v>
      </c>
      <c r="N24" s="22">
        <v>0.3</v>
      </c>
      <c r="O24" s="21">
        <v>0.3</v>
      </c>
      <c r="P24" s="21">
        <v>0.05</v>
      </c>
      <c r="Q24" s="21">
        <v>0.5</v>
      </c>
      <c r="R24" s="9"/>
      <c r="T24" s="49" t="s">
        <v>30</v>
      </c>
      <c r="V24">
        <v>2009</v>
      </c>
      <c r="W24" t="s">
        <v>10</v>
      </c>
      <c r="X24" s="53" t="s">
        <v>16</v>
      </c>
      <c r="Y24" s="38">
        <v>2</v>
      </c>
      <c r="Z24" s="38">
        <v>0</v>
      </c>
      <c r="AA24" s="38">
        <v>0</v>
      </c>
      <c r="AB24" s="38">
        <f t="shared" si="3"/>
        <v>0</v>
      </c>
      <c r="AC24" s="59">
        <v>30</v>
      </c>
    </row>
    <row r="25" spans="1:30" x14ac:dyDescent="0.25">
      <c r="A25">
        <v>2009</v>
      </c>
      <c r="B25" t="s">
        <v>10</v>
      </c>
      <c r="C25" s="53" t="s">
        <v>38</v>
      </c>
      <c r="D25">
        <v>5</v>
      </c>
      <c r="E25">
        <v>1</v>
      </c>
      <c r="F25">
        <v>0</v>
      </c>
      <c r="G25">
        <v>0</v>
      </c>
      <c r="H25">
        <v>0</v>
      </c>
      <c r="I25" s="2">
        <f>SUM(D25:H25)</f>
        <v>6</v>
      </c>
      <c r="J25" s="1">
        <f t="shared" si="0"/>
        <v>0</v>
      </c>
      <c r="K25" s="10">
        <f t="shared" si="1"/>
        <v>0</v>
      </c>
      <c r="L25" s="18">
        <f t="shared" si="8"/>
        <v>6</v>
      </c>
      <c r="M25" s="20">
        <f t="shared" si="8"/>
        <v>0</v>
      </c>
      <c r="N25" s="22">
        <v>0.3</v>
      </c>
      <c r="O25" s="21">
        <v>0.3</v>
      </c>
      <c r="P25" s="21">
        <v>0.05</v>
      </c>
      <c r="Q25" s="21">
        <v>0.5</v>
      </c>
      <c r="R25" s="9"/>
      <c r="S25" s="12">
        <f>((D25+((E23+E24)-(E23+E24)*O25))*(1-P25))</f>
        <v>307.32499999999999</v>
      </c>
      <c r="T25" s="49" t="s">
        <v>30</v>
      </c>
      <c r="V25">
        <v>2009</v>
      </c>
      <c r="W25" t="s">
        <v>10</v>
      </c>
      <c r="X25" s="53" t="s">
        <v>38</v>
      </c>
      <c r="Y25" s="38">
        <v>2</v>
      </c>
      <c r="Z25" s="38">
        <v>0</v>
      </c>
      <c r="AA25" s="38">
        <v>0</v>
      </c>
      <c r="AB25" s="38">
        <f t="shared" si="3"/>
        <v>0</v>
      </c>
      <c r="AC25" s="59">
        <v>30</v>
      </c>
      <c r="AD25" s="23">
        <f>(S25*Q25*AC25)/R22</f>
        <v>2.3435849738627517</v>
      </c>
    </row>
    <row r="26" spans="1:30" x14ac:dyDescent="0.25">
      <c r="A26">
        <v>2010</v>
      </c>
      <c r="B26" t="s">
        <v>8</v>
      </c>
      <c r="C26" s="53" t="s">
        <v>14</v>
      </c>
      <c r="D26">
        <v>0</v>
      </c>
      <c r="E26">
        <v>9</v>
      </c>
      <c r="F26">
        <v>18</v>
      </c>
      <c r="G26">
        <v>47</v>
      </c>
      <c r="H26">
        <v>0</v>
      </c>
      <c r="I26" s="2">
        <f>SUM(D26:H29)</f>
        <v>1636</v>
      </c>
      <c r="J26" s="1">
        <f t="shared" si="0"/>
        <v>65</v>
      </c>
      <c r="K26" s="10">
        <f t="shared" si="1"/>
        <v>3.9731051344743279E-2</v>
      </c>
      <c r="L26" s="18">
        <f>(I26-E26-(E26*K26))</f>
        <v>1626.6424205378974</v>
      </c>
      <c r="M26" s="19">
        <f>(J26-E26*K26)</f>
        <v>64.642420537897308</v>
      </c>
      <c r="N26" s="22">
        <v>0.3</v>
      </c>
      <c r="O26" s="21">
        <v>0.3</v>
      </c>
      <c r="P26" s="21">
        <v>0.05</v>
      </c>
      <c r="Q26" s="21">
        <v>0.5</v>
      </c>
      <c r="R26" s="16">
        <f>L26/(1-N26)</f>
        <v>2323.7748864827108</v>
      </c>
      <c r="T26" s="49" t="s">
        <v>30</v>
      </c>
      <c r="V26">
        <v>2010</v>
      </c>
      <c r="W26" t="s">
        <v>8</v>
      </c>
      <c r="X26" s="53" t="s">
        <v>14</v>
      </c>
      <c r="Y26" s="38">
        <v>4</v>
      </c>
      <c r="Z26" s="38">
        <v>18</v>
      </c>
      <c r="AA26" s="38">
        <v>1</v>
      </c>
      <c r="AB26" s="38">
        <f t="shared" si="3"/>
        <v>17</v>
      </c>
      <c r="AC26" s="59">
        <v>30</v>
      </c>
    </row>
    <row r="27" spans="1:30" x14ac:dyDescent="0.25">
      <c r="A27">
        <v>2010</v>
      </c>
      <c r="B27" t="s">
        <v>8</v>
      </c>
      <c r="C27" s="53" t="s">
        <v>15</v>
      </c>
      <c r="D27">
        <v>0</v>
      </c>
      <c r="E27">
        <v>73</v>
      </c>
      <c r="F27">
        <v>533</v>
      </c>
      <c r="G27">
        <v>207</v>
      </c>
      <c r="H27">
        <v>623</v>
      </c>
      <c r="I27" s="2">
        <f>SUM(D27:H29)</f>
        <v>1562</v>
      </c>
      <c r="J27" s="1">
        <f t="shared" si="0"/>
        <v>1363</v>
      </c>
      <c r="K27" s="10">
        <f t="shared" si="1"/>
        <v>0.87259923175416132</v>
      </c>
      <c r="L27" s="18">
        <f t="shared" ref="L27:M29" si="9">I27</f>
        <v>1562</v>
      </c>
      <c r="M27" s="20">
        <f t="shared" si="9"/>
        <v>1363</v>
      </c>
      <c r="N27" s="22">
        <v>0.3</v>
      </c>
      <c r="O27" s="21">
        <v>0.3</v>
      </c>
      <c r="P27" s="21">
        <v>0.05</v>
      </c>
      <c r="Q27" s="21">
        <v>0.5</v>
      </c>
      <c r="R27" s="9"/>
      <c r="T27" s="49" t="s">
        <v>30</v>
      </c>
      <c r="V27">
        <v>2010</v>
      </c>
      <c r="W27" t="s">
        <v>8</v>
      </c>
      <c r="X27" s="53" t="s">
        <v>15</v>
      </c>
      <c r="Y27" s="38">
        <v>4</v>
      </c>
      <c r="Z27" s="38">
        <v>533</v>
      </c>
      <c r="AA27" s="38">
        <v>26</v>
      </c>
      <c r="AB27" s="38">
        <f t="shared" si="3"/>
        <v>507</v>
      </c>
      <c r="AC27" s="59">
        <v>30</v>
      </c>
    </row>
    <row r="28" spans="1:30" x14ac:dyDescent="0.25">
      <c r="A28">
        <v>2010</v>
      </c>
      <c r="B28" t="s">
        <v>8</v>
      </c>
      <c r="C28" s="53" t="s">
        <v>16</v>
      </c>
      <c r="D28">
        <v>0</v>
      </c>
      <c r="E28">
        <v>95</v>
      </c>
      <c r="F28">
        <v>2</v>
      </c>
      <c r="G28">
        <v>3</v>
      </c>
      <c r="H28">
        <v>0</v>
      </c>
      <c r="I28" s="2">
        <f>SUM(D28:H29)</f>
        <v>126</v>
      </c>
      <c r="J28" s="1">
        <f t="shared" si="0"/>
        <v>5</v>
      </c>
      <c r="K28" s="10">
        <f t="shared" si="1"/>
        <v>3.968253968253968E-2</v>
      </c>
      <c r="L28" s="18">
        <f t="shared" si="9"/>
        <v>126</v>
      </c>
      <c r="M28" s="20">
        <f t="shared" si="9"/>
        <v>5</v>
      </c>
      <c r="N28" s="22">
        <v>0.3</v>
      </c>
      <c r="O28" s="21">
        <v>0.3</v>
      </c>
      <c r="P28" s="21">
        <v>0.05</v>
      </c>
      <c r="Q28" s="21">
        <v>0.5</v>
      </c>
      <c r="R28" s="9"/>
      <c r="T28" s="49" t="s">
        <v>30</v>
      </c>
      <c r="V28">
        <v>2010</v>
      </c>
      <c r="W28" t="s">
        <v>8</v>
      </c>
      <c r="X28" s="53" t="s">
        <v>16</v>
      </c>
      <c r="Y28" s="38">
        <v>2</v>
      </c>
      <c r="Z28" s="38">
        <v>2</v>
      </c>
      <c r="AA28" s="38">
        <v>1</v>
      </c>
      <c r="AB28" s="38">
        <f t="shared" si="3"/>
        <v>1</v>
      </c>
      <c r="AC28" s="59">
        <v>30</v>
      </c>
    </row>
    <row r="29" spans="1:30" x14ac:dyDescent="0.25">
      <c r="A29">
        <v>2010</v>
      </c>
      <c r="B29" t="s">
        <v>8</v>
      </c>
      <c r="C29" s="53" t="s">
        <v>38</v>
      </c>
      <c r="D29">
        <v>26</v>
      </c>
      <c r="E29">
        <v>0</v>
      </c>
      <c r="F29">
        <v>0</v>
      </c>
      <c r="G29">
        <v>0</v>
      </c>
      <c r="H29">
        <v>0</v>
      </c>
      <c r="I29" s="2">
        <f>SUM(D29:H29)</f>
        <v>26</v>
      </c>
      <c r="J29" s="1">
        <f t="shared" si="0"/>
        <v>0</v>
      </c>
      <c r="K29" s="10">
        <f t="shared" si="1"/>
        <v>0</v>
      </c>
      <c r="L29" s="18">
        <f t="shared" si="9"/>
        <v>26</v>
      </c>
      <c r="M29" s="20">
        <f t="shared" si="9"/>
        <v>0</v>
      </c>
      <c r="N29" s="22">
        <v>0.3</v>
      </c>
      <c r="O29" s="21">
        <v>0.3</v>
      </c>
      <c r="P29" s="21">
        <v>0.05</v>
      </c>
      <c r="Q29" s="21">
        <v>0.5</v>
      </c>
      <c r="R29" s="9"/>
      <c r="S29" s="12">
        <f>((D29+((E27+E28)-(E27+E28)*O29))*(1-P29))</f>
        <v>136.41999999999999</v>
      </c>
      <c r="T29" s="49" t="s">
        <v>30</v>
      </c>
      <c r="V29">
        <v>2010</v>
      </c>
      <c r="W29" t="s">
        <v>8</v>
      </c>
      <c r="X29" s="53" t="s">
        <v>38</v>
      </c>
      <c r="Y29" s="38">
        <v>2</v>
      </c>
      <c r="Z29" s="38">
        <v>0</v>
      </c>
      <c r="AA29" s="38">
        <v>0</v>
      </c>
      <c r="AB29" s="38">
        <f t="shared" si="3"/>
        <v>0</v>
      </c>
      <c r="AC29" s="59">
        <v>30</v>
      </c>
      <c r="AD29" s="23">
        <f>(S29*Q29*AC29)/R26</f>
        <v>0.88059304363053004</v>
      </c>
    </row>
    <row r="30" spans="1:30" x14ac:dyDescent="0.25">
      <c r="A30">
        <v>2010</v>
      </c>
      <c r="B30" t="s">
        <v>11</v>
      </c>
      <c r="C30" s="53" t="s">
        <v>14</v>
      </c>
      <c r="D30">
        <v>0</v>
      </c>
      <c r="E30">
        <v>10</v>
      </c>
      <c r="F30">
        <v>3</v>
      </c>
      <c r="G30">
        <v>30</v>
      </c>
      <c r="H30">
        <v>0</v>
      </c>
      <c r="I30" s="2">
        <f>SUM(D30:H33)</f>
        <v>332</v>
      </c>
      <c r="J30" s="1">
        <f t="shared" si="0"/>
        <v>33</v>
      </c>
      <c r="K30" s="10">
        <f t="shared" si="1"/>
        <v>9.9397590361445784E-2</v>
      </c>
      <c r="L30" s="18">
        <f>(I30-E30-(E30*K30))</f>
        <v>321.00602409638554</v>
      </c>
      <c r="M30" s="19">
        <f>J30-E30*K30/(1-K30)</f>
        <v>31.896321070234112</v>
      </c>
      <c r="N30" s="22">
        <v>0.3</v>
      </c>
      <c r="O30" s="21">
        <v>0.3</v>
      </c>
      <c r="P30" s="21">
        <v>0.05</v>
      </c>
      <c r="Q30" s="21">
        <v>0.5</v>
      </c>
      <c r="R30" s="16">
        <f>L30/(1-N30)</f>
        <v>458.58003442340794</v>
      </c>
      <c r="T30" s="49" t="s">
        <v>30</v>
      </c>
      <c r="V30">
        <v>2010</v>
      </c>
      <c r="W30" t="s">
        <v>11</v>
      </c>
      <c r="X30" s="53" t="s">
        <v>14</v>
      </c>
      <c r="Y30" s="38">
        <v>4</v>
      </c>
      <c r="Z30" s="38">
        <v>3</v>
      </c>
      <c r="AA30" s="38">
        <v>0</v>
      </c>
      <c r="AB30" s="38">
        <f t="shared" si="3"/>
        <v>3</v>
      </c>
      <c r="AC30" s="59">
        <v>30</v>
      </c>
    </row>
    <row r="31" spans="1:30" x14ac:dyDescent="0.25">
      <c r="A31">
        <v>2010</v>
      </c>
      <c r="B31" t="s">
        <v>11</v>
      </c>
      <c r="C31" s="53" t="s">
        <v>15</v>
      </c>
      <c r="D31">
        <v>0</v>
      </c>
      <c r="E31">
        <v>8</v>
      </c>
      <c r="F31">
        <v>55</v>
      </c>
      <c r="G31">
        <v>41</v>
      </c>
      <c r="H31">
        <v>149</v>
      </c>
      <c r="I31" s="2">
        <f>SUM(D31:H33)</f>
        <v>289</v>
      </c>
      <c r="J31" s="1">
        <f t="shared" si="0"/>
        <v>245</v>
      </c>
      <c r="K31" s="10">
        <f t="shared" si="1"/>
        <v>0.84775086505190311</v>
      </c>
      <c r="L31" s="18">
        <f t="shared" ref="L31:M33" si="10">I31</f>
        <v>289</v>
      </c>
      <c r="M31" s="20">
        <f t="shared" si="10"/>
        <v>245</v>
      </c>
      <c r="N31" s="22">
        <v>0.3</v>
      </c>
      <c r="O31" s="21">
        <v>0.3</v>
      </c>
      <c r="P31" s="21">
        <v>0.05</v>
      </c>
      <c r="Q31" s="21">
        <v>0.5</v>
      </c>
      <c r="T31" s="49" t="s">
        <v>30</v>
      </c>
      <c r="V31">
        <v>2010</v>
      </c>
      <c r="W31" t="s">
        <v>11</v>
      </c>
      <c r="X31" s="53" t="s">
        <v>15</v>
      </c>
      <c r="Y31" s="38">
        <v>4</v>
      </c>
      <c r="Z31" s="38">
        <v>55</v>
      </c>
      <c r="AA31" s="38">
        <v>3</v>
      </c>
      <c r="AB31" s="38">
        <f t="shared" si="3"/>
        <v>52</v>
      </c>
      <c r="AC31" s="59">
        <v>30</v>
      </c>
    </row>
    <row r="32" spans="1:30" x14ac:dyDescent="0.25">
      <c r="A32">
        <v>2010</v>
      </c>
      <c r="B32" t="s">
        <v>11</v>
      </c>
      <c r="C32" s="53" t="s">
        <v>16</v>
      </c>
      <c r="D32">
        <v>0</v>
      </c>
      <c r="E32">
        <v>26</v>
      </c>
      <c r="F32">
        <v>1</v>
      </c>
      <c r="G32">
        <v>0</v>
      </c>
      <c r="H32">
        <v>0</v>
      </c>
      <c r="I32" s="2">
        <f>SUM(D32:H33)</f>
        <v>36</v>
      </c>
      <c r="J32" s="1">
        <f t="shared" si="0"/>
        <v>1</v>
      </c>
      <c r="K32" s="10">
        <f t="shared" si="1"/>
        <v>2.7777777777777776E-2</v>
      </c>
      <c r="L32" s="18">
        <f t="shared" si="10"/>
        <v>36</v>
      </c>
      <c r="M32" s="20">
        <f t="shared" si="10"/>
        <v>1</v>
      </c>
      <c r="N32" s="22">
        <v>0.3</v>
      </c>
      <c r="O32" s="21">
        <v>0.3</v>
      </c>
      <c r="P32" s="21">
        <v>0.05</v>
      </c>
      <c r="Q32" s="21">
        <v>0.5</v>
      </c>
      <c r="T32" s="49" t="s">
        <v>30</v>
      </c>
      <c r="V32">
        <v>2010</v>
      </c>
      <c r="W32" t="s">
        <v>11</v>
      </c>
      <c r="X32" s="53" t="s">
        <v>16</v>
      </c>
      <c r="Y32" s="38">
        <v>2</v>
      </c>
      <c r="Z32" s="38">
        <v>1</v>
      </c>
      <c r="AA32" s="38">
        <v>0</v>
      </c>
      <c r="AB32" s="38">
        <f t="shared" si="3"/>
        <v>1</v>
      </c>
      <c r="AC32" s="59">
        <v>30</v>
      </c>
    </row>
    <row r="33" spans="1:30" x14ac:dyDescent="0.25">
      <c r="A33">
        <v>2010</v>
      </c>
      <c r="B33" t="s">
        <v>11</v>
      </c>
      <c r="C33" s="53" t="s">
        <v>38</v>
      </c>
      <c r="D33">
        <v>9</v>
      </c>
      <c r="E33">
        <v>0</v>
      </c>
      <c r="F33">
        <v>0</v>
      </c>
      <c r="G33">
        <v>0</v>
      </c>
      <c r="H33">
        <v>0</v>
      </c>
      <c r="I33" s="2">
        <f>SUM(D33:H33)</f>
        <v>9</v>
      </c>
      <c r="J33" s="1">
        <f t="shared" si="0"/>
        <v>0</v>
      </c>
      <c r="K33" s="10">
        <f t="shared" si="1"/>
        <v>0</v>
      </c>
      <c r="L33" s="18">
        <f t="shared" si="10"/>
        <v>9</v>
      </c>
      <c r="M33" s="20">
        <f t="shared" si="10"/>
        <v>0</v>
      </c>
      <c r="N33" s="22">
        <v>0.3</v>
      </c>
      <c r="O33" s="21">
        <v>0.3</v>
      </c>
      <c r="P33" s="21">
        <v>0.05</v>
      </c>
      <c r="Q33" s="21">
        <v>0.5</v>
      </c>
      <c r="S33" s="12">
        <f>((D33+((E31+E32)-(E31+E32)*O33))*(1-P33))</f>
        <v>31.159999999999997</v>
      </c>
      <c r="T33" s="49" t="s">
        <v>30</v>
      </c>
      <c r="V33">
        <v>2010</v>
      </c>
      <c r="W33" t="s">
        <v>11</v>
      </c>
      <c r="X33" s="53" t="s">
        <v>38</v>
      </c>
      <c r="Y33" s="38">
        <v>1</v>
      </c>
      <c r="Z33" s="38">
        <v>0</v>
      </c>
      <c r="AA33" s="38">
        <v>0</v>
      </c>
      <c r="AB33" s="38">
        <f t="shared" si="3"/>
        <v>0</v>
      </c>
      <c r="AC33" s="59">
        <v>30</v>
      </c>
      <c r="AD33" s="23">
        <f>(S33*Q33*AC33)/R30</f>
        <v>1.0192332088501885</v>
      </c>
    </row>
    <row r="34" spans="1:30" x14ac:dyDescent="0.25">
      <c r="A34">
        <v>2010</v>
      </c>
      <c r="B34" t="s">
        <v>9</v>
      </c>
      <c r="C34" s="53" t="s">
        <v>14</v>
      </c>
      <c r="D34">
        <v>0</v>
      </c>
      <c r="E34">
        <v>48</v>
      </c>
      <c r="F34">
        <v>19</v>
      </c>
      <c r="G34">
        <v>155</v>
      </c>
      <c r="H34">
        <v>0</v>
      </c>
      <c r="I34" s="2">
        <f>SUM(D34:H37)</f>
        <v>1566</v>
      </c>
      <c r="J34" s="1">
        <f t="shared" si="0"/>
        <v>174</v>
      </c>
      <c r="K34" s="10">
        <f t="shared" si="1"/>
        <v>0.1111111111111111</v>
      </c>
      <c r="L34" s="18">
        <f>(I34-E34-(E34*K34))</f>
        <v>1512.6666666666667</v>
      </c>
      <c r="M34" s="19">
        <f>J34-E34*K34/(1-K34)</f>
        <v>168</v>
      </c>
      <c r="N34" s="22">
        <v>0.3</v>
      </c>
      <c r="O34" s="21">
        <v>0.3</v>
      </c>
      <c r="P34" s="21">
        <v>0.05</v>
      </c>
      <c r="Q34" s="21">
        <v>0.5</v>
      </c>
      <c r="R34" s="16">
        <f>L34/(1-N34)</f>
        <v>2160.9523809523812</v>
      </c>
      <c r="T34" s="49" t="s">
        <v>30</v>
      </c>
      <c r="V34">
        <v>2010</v>
      </c>
      <c r="W34" t="s">
        <v>9</v>
      </c>
      <c r="X34" s="53" t="s">
        <v>14</v>
      </c>
      <c r="Y34" s="38">
        <v>4</v>
      </c>
      <c r="Z34" s="38">
        <v>19</v>
      </c>
      <c r="AA34" s="38">
        <v>0</v>
      </c>
      <c r="AB34" s="38">
        <f t="shared" si="3"/>
        <v>19</v>
      </c>
      <c r="AC34" s="59">
        <v>30</v>
      </c>
    </row>
    <row r="35" spans="1:30" x14ac:dyDescent="0.25">
      <c r="A35">
        <v>2010</v>
      </c>
      <c r="B35" t="s">
        <v>9</v>
      </c>
      <c r="C35" s="53" t="s">
        <v>15</v>
      </c>
      <c r="D35">
        <v>0</v>
      </c>
      <c r="E35">
        <v>91</v>
      </c>
      <c r="F35">
        <v>297</v>
      </c>
      <c r="G35">
        <v>198</v>
      </c>
      <c r="H35">
        <v>619</v>
      </c>
      <c r="I35" s="2">
        <f>SUM(D35:H37)</f>
        <v>1344</v>
      </c>
      <c r="J35" s="1">
        <f t="shared" si="0"/>
        <v>1114</v>
      </c>
      <c r="K35" s="10">
        <f t="shared" si="1"/>
        <v>0.82886904761904767</v>
      </c>
      <c r="L35" s="18">
        <f t="shared" ref="L35:M37" si="11">I35</f>
        <v>1344</v>
      </c>
      <c r="M35" s="20">
        <f t="shared" si="11"/>
        <v>1114</v>
      </c>
      <c r="N35" s="22">
        <v>0.3</v>
      </c>
      <c r="O35" s="21">
        <v>0.3</v>
      </c>
      <c r="P35" s="21">
        <v>0.05</v>
      </c>
      <c r="Q35" s="21">
        <v>0.5</v>
      </c>
      <c r="R35" s="9"/>
      <c r="T35" s="49" t="s">
        <v>30</v>
      </c>
      <c r="V35">
        <v>2010</v>
      </c>
      <c r="W35" t="s">
        <v>9</v>
      </c>
      <c r="X35" s="53" t="s">
        <v>15</v>
      </c>
      <c r="Y35" s="38">
        <v>4</v>
      </c>
      <c r="Z35" s="38">
        <v>297</v>
      </c>
      <c r="AA35" s="38">
        <v>1</v>
      </c>
      <c r="AB35" s="38">
        <f t="shared" si="3"/>
        <v>296</v>
      </c>
      <c r="AC35" s="59">
        <v>30</v>
      </c>
    </row>
    <row r="36" spans="1:30" x14ac:dyDescent="0.25">
      <c r="A36">
        <v>2010</v>
      </c>
      <c r="B36" t="s">
        <v>9</v>
      </c>
      <c r="C36" s="53" t="s">
        <v>16</v>
      </c>
      <c r="D36">
        <v>0</v>
      </c>
      <c r="E36">
        <v>89</v>
      </c>
      <c r="F36">
        <v>4</v>
      </c>
      <c r="G36">
        <v>13</v>
      </c>
      <c r="H36">
        <v>0</v>
      </c>
      <c r="I36" s="2">
        <f>SUM(D36:H37)</f>
        <v>139</v>
      </c>
      <c r="J36" s="1">
        <f t="shared" si="0"/>
        <v>17</v>
      </c>
      <c r="K36" s="10">
        <f t="shared" si="1"/>
        <v>0.1223021582733813</v>
      </c>
      <c r="L36" s="18">
        <f t="shared" si="11"/>
        <v>139</v>
      </c>
      <c r="M36" s="20">
        <f t="shared" si="11"/>
        <v>17</v>
      </c>
      <c r="N36" s="22">
        <v>0.3</v>
      </c>
      <c r="O36" s="21">
        <v>0.3</v>
      </c>
      <c r="P36" s="21">
        <v>0.05</v>
      </c>
      <c r="Q36" s="21">
        <v>0.5</v>
      </c>
      <c r="R36" s="9"/>
      <c r="T36" s="49" t="s">
        <v>30</v>
      </c>
      <c r="V36">
        <v>2010</v>
      </c>
      <c r="W36" t="s">
        <v>9</v>
      </c>
      <c r="X36" s="53" t="s">
        <v>16</v>
      </c>
      <c r="Y36" s="38">
        <v>2</v>
      </c>
      <c r="Z36" s="38">
        <v>4</v>
      </c>
      <c r="AA36" s="38">
        <v>0</v>
      </c>
      <c r="AB36" s="38">
        <f t="shared" si="3"/>
        <v>4</v>
      </c>
      <c r="AC36" s="59">
        <v>30</v>
      </c>
    </row>
    <row r="37" spans="1:30" x14ac:dyDescent="0.25">
      <c r="A37">
        <v>2010</v>
      </c>
      <c r="B37" t="s">
        <v>9</v>
      </c>
      <c r="C37" s="53" t="s">
        <v>38</v>
      </c>
      <c r="D37">
        <v>31</v>
      </c>
      <c r="E37">
        <v>0</v>
      </c>
      <c r="F37">
        <v>0</v>
      </c>
      <c r="G37">
        <v>2</v>
      </c>
      <c r="H37">
        <v>0</v>
      </c>
      <c r="I37" s="2">
        <f>SUM(D37:H37)</f>
        <v>33</v>
      </c>
      <c r="J37" s="1">
        <f t="shared" si="0"/>
        <v>2</v>
      </c>
      <c r="K37" s="10">
        <f t="shared" si="1"/>
        <v>6.0606060606060608E-2</v>
      </c>
      <c r="L37" s="18">
        <f t="shared" si="11"/>
        <v>33</v>
      </c>
      <c r="M37" s="20">
        <f t="shared" si="11"/>
        <v>2</v>
      </c>
      <c r="N37" s="22">
        <v>0.3</v>
      </c>
      <c r="O37" s="21">
        <v>0.3</v>
      </c>
      <c r="P37" s="21">
        <v>0.05</v>
      </c>
      <c r="Q37" s="21">
        <v>0.5</v>
      </c>
      <c r="R37" s="9"/>
      <c r="S37" s="12">
        <f>((D37+((E35+E36)-(E35+E36)*O37))*(1-P37))</f>
        <v>149.15</v>
      </c>
      <c r="T37" s="49" t="s">
        <v>30</v>
      </c>
      <c r="V37">
        <v>2010</v>
      </c>
      <c r="W37" t="s">
        <v>9</v>
      </c>
      <c r="X37" s="53" t="s">
        <v>38</v>
      </c>
      <c r="Y37" s="38">
        <v>1</v>
      </c>
      <c r="Z37" s="38">
        <v>0</v>
      </c>
      <c r="AA37" s="38">
        <v>0</v>
      </c>
      <c r="AB37" s="38">
        <f t="shared" si="3"/>
        <v>0</v>
      </c>
      <c r="AC37" s="59">
        <v>30</v>
      </c>
      <c r="AD37" s="23">
        <f>(S37*Q37*AC37)/R34</f>
        <v>1.0353074041427941</v>
      </c>
    </row>
    <row r="38" spans="1:30" x14ac:dyDescent="0.25">
      <c r="A38">
        <v>2010</v>
      </c>
      <c r="B38" t="s">
        <v>10</v>
      </c>
      <c r="C38" s="53" t="s">
        <v>14</v>
      </c>
      <c r="D38">
        <v>0</v>
      </c>
      <c r="E38">
        <v>36</v>
      </c>
      <c r="F38">
        <v>4</v>
      </c>
      <c r="G38">
        <v>115</v>
      </c>
      <c r="H38">
        <v>0</v>
      </c>
      <c r="I38" s="2">
        <f>SUM(D38:H41)</f>
        <v>978</v>
      </c>
      <c r="J38" s="1">
        <f t="shared" si="0"/>
        <v>119</v>
      </c>
      <c r="K38" s="10">
        <f t="shared" si="1"/>
        <v>0.12167689161554192</v>
      </c>
      <c r="L38" s="18">
        <f>(I38-E38-(E38*K38))</f>
        <v>937.61963190184053</v>
      </c>
      <c r="M38" s="19">
        <f>J38-E38*K38/(1-K38)</f>
        <v>114.0128055878929</v>
      </c>
      <c r="N38" s="22">
        <v>0.3</v>
      </c>
      <c r="O38" s="21">
        <v>0.3</v>
      </c>
      <c r="P38" s="21">
        <v>0.05</v>
      </c>
      <c r="Q38" s="21">
        <v>0.5</v>
      </c>
      <c r="R38" s="16">
        <f>L38/(1-N38)</f>
        <v>1339.4566170026294</v>
      </c>
      <c r="T38" s="49" t="s">
        <v>30</v>
      </c>
      <c r="V38">
        <v>2010</v>
      </c>
      <c r="W38" t="s">
        <v>10</v>
      </c>
      <c r="X38" s="53" t="s">
        <v>14</v>
      </c>
      <c r="Y38" s="38">
        <v>4</v>
      </c>
      <c r="Z38" s="38">
        <v>4</v>
      </c>
      <c r="AA38" s="38">
        <v>2</v>
      </c>
      <c r="AB38" s="38">
        <f t="shared" si="3"/>
        <v>2</v>
      </c>
      <c r="AC38" s="59">
        <v>30</v>
      </c>
    </row>
    <row r="39" spans="1:30" x14ac:dyDescent="0.25">
      <c r="A39">
        <v>2010</v>
      </c>
      <c r="B39" t="s">
        <v>10</v>
      </c>
      <c r="C39" s="53" t="s">
        <v>15</v>
      </c>
      <c r="D39">
        <v>0</v>
      </c>
      <c r="E39">
        <v>70</v>
      </c>
      <c r="F39">
        <v>127</v>
      </c>
      <c r="G39">
        <v>127</v>
      </c>
      <c r="H39">
        <v>456</v>
      </c>
      <c r="I39" s="2">
        <f>SUM(D39:H41)</f>
        <v>823</v>
      </c>
      <c r="J39" s="1">
        <f t="shared" si="0"/>
        <v>710</v>
      </c>
      <c r="K39" s="10">
        <f t="shared" si="1"/>
        <v>0.86269744835965978</v>
      </c>
      <c r="L39" s="18">
        <f t="shared" ref="L39:M41" si="12">I39</f>
        <v>823</v>
      </c>
      <c r="M39" s="20">
        <f t="shared" si="12"/>
        <v>710</v>
      </c>
      <c r="N39" s="22">
        <v>0.3</v>
      </c>
      <c r="O39" s="21">
        <v>0.3</v>
      </c>
      <c r="P39" s="21">
        <v>0.05</v>
      </c>
      <c r="Q39" s="21">
        <v>0.5</v>
      </c>
      <c r="R39" s="9"/>
      <c r="T39" s="49" t="s">
        <v>30</v>
      </c>
      <c r="V39">
        <v>2010</v>
      </c>
      <c r="W39" t="s">
        <v>10</v>
      </c>
      <c r="X39" s="53" t="s">
        <v>15</v>
      </c>
      <c r="Y39" s="38">
        <v>4</v>
      </c>
      <c r="Z39" s="38">
        <v>127</v>
      </c>
      <c r="AA39" s="38">
        <v>22</v>
      </c>
      <c r="AB39" s="38">
        <f t="shared" si="3"/>
        <v>105</v>
      </c>
      <c r="AC39" s="59">
        <v>30</v>
      </c>
    </row>
    <row r="40" spans="1:30" x14ac:dyDescent="0.25">
      <c r="A40">
        <v>2010</v>
      </c>
      <c r="B40" t="s">
        <v>10</v>
      </c>
      <c r="C40" s="53" t="s">
        <v>16</v>
      </c>
      <c r="D40">
        <v>0</v>
      </c>
      <c r="E40">
        <v>28</v>
      </c>
      <c r="F40">
        <v>1</v>
      </c>
      <c r="G40">
        <v>0</v>
      </c>
      <c r="H40">
        <v>0</v>
      </c>
      <c r="I40" s="2">
        <f>SUM(D40:H41)</f>
        <v>43</v>
      </c>
      <c r="J40" s="1">
        <f t="shared" si="0"/>
        <v>1</v>
      </c>
      <c r="K40" s="10">
        <f t="shared" si="1"/>
        <v>2.3255813953488372E-2</v>
      </c>
      <c r="L40" s="18">
        <f t="shared" si="12"/>
        <v>43</v>
      </c>
      <c r="M40" s="20">
        <f t="shared" si="12"/>
        <v>1</v>
      </c>
      <c r="N40" s="22">
        <v>0.3</v>
      </c>
      <c r="O40" s="21">
        <v>0.3</v>
      </c>
      <c r="P40" s="21">
        <v>0.05</v>
      </c>
      <c r="Q40" s="21">
        <v>0.5</v>
      </c>
      <c r="R40" s="9"/>
      <c r="T40" s="49" t="s">
        <v>30</v>
      </c>
      <c r="V40">
        <v>2010</v>
      </c>
      <c r="W40" t="s">
        <v>10</v>
      </c>
      <c r="X40" s="53" t="s">
        <v>16</v>
      </c>
      <c r="Y40" s="38">
        <v>2</v>
      </c>
      <c r="Z40" s="38">
        <v>1</v>
      </c>
      <c r="AA40" s="38">
        <v>0</v>
      </c>
      <c r="AB40" s="38">
        <f t="shared" si="3"/>
        <v>1</v>
      </c>
      <c r="AC40" s="59">
        <v>30</v>
      </c>
    </row>
    <row r="41" spans="1:30" x14ac:dyDescent="0.25">
      <c r="A41">
        <v>2010</v>
      </c>
      <c r="B41" t="s">
        <v>10</v>
      </c>
      <c r="C41" s="53" t="s">
        <v>38</v>
      </c>
      <c r="D41">
        <v>14</v>
      </c>
      <c r="E41">
        <v>0</v>
      </c>
      <c r="F41">
        <v>0</v>
      </c>
      <c r="G41">
        <v>0</v>
      </c>
      <c r="H41">
        <v>0</v>
      </c>
      <c r="I41" s="2">
        <f>SUM(D41:H41)</f>
        <v>14</v>
      </c>
      <c r="J41" s="1">
        <f t="shared" si="0"/>
        <v>0</v>
      </c>
      <c r="K41" s="10">
        <f t="shared" si="1"/>
        <v>0</v>
      </c>
      <c r="L41" s="18">
        <f t="shared" si="12"/>
        <v>14</v>
      </c>
      <c r="M41" s="20">
        <f t="shared" si="12"/>
        <v>0</v>
      </c>
      <c r="N41" s="22">
        <v>0.3</v>
      </c>
      <c r="O41" s="21">
        <v>0.3</v>
      </c>
      <c r="P41" s="21">
        <v>0.05</v>
      </c>
      <c r="Q41" s="21">
        <v>0.5</v>
      </c>
      <c r="R41" s="9"/>
      <c r="S41" s="12">
        <f>((D41+((E39+E40)-(E39+E40)*O41))*(1-P41))</f>
        <v>78.469999999999985</v>
      </c>
      <c r="T41" s="49" t="s">
        <v>30</v>
      </c>
      <c r="V41">
        <v>2010</v>
      </c>
      <c r="W41" t="s">
        <v>10</v>
      </c>
      <c r="X41" s="53" t="s">
        <v>38</v>
      </c>
      <c r="Y41" s="38">
        <v>2</v>
      </c>
      <c r="Z41" s="38">
        <v>0</v>
      </c>
      <c r="AA41" s="38">
        <v>0</v>
      </c>
      <c r="AB41" s="38">
        <f t="shared" si="3"/>
        <v>0</v>
      </c>
      <c r="AC41" s="59">
        <v>30</v>
      </c>
      <c r="AD41" s="23">
        <f>(S41*Q41*AC41)/R38</f>
        <v>0.87875186479271328</v>
      </c>
    </row>
    <row r="42" spans="1:30" x14ac:dyDescent="0.25">
      <c r="A42">
        <v>2010</v>
      </c>
      <c r="B42" t="s">
        <v>12</v>
      </c>
      <c r="C42" s="53" t="s">
        <v>14</v>
      </c>
      <c r="D42">
        <v>0</v>
      </c>
      <c r="E42">
        <v>31</v>
      </c>
      <c r="F42">
        <v>36</v>
      </c>
      <c r="G42">
        <v>126</v>
      </c>
      <c r="H42">
        <v>0</v>
      </c>
      <c r="I42" s="2">
        <f>SUM(D42:H45)</f>
        <v>646</v>
      </c>
      <c r="J42" s="1">
        <f t="shared" si="0"/>
        <v>162</v>
      </c>
      <c r="K42" s="10">
        <f t="shared" si="1"/>
        <v>0.25077399380804954</v>
      </c>
      <c r="L42" s="18">
        <f>(I42-E42-(E42*K42))</f>
        <v>607.22600619195043</v>
      </c>
      <c r="M42" s="19">
        <f>J42-E42*K42/(1-K42)</f>
        <v>151.62396694214877</v>
      </c>
      <c r="N42" s="22">
        <v>0.3</v>
      </c>
      <c r="O42" s="21">
        <v>0.3</v>
      </c>
      <c r="P42" s="21">
        <v>0.05</v>
      </c>
      <c r="Q42" s="21">
        <v>0.5</v>
      </c>
      <c r="R42" s="16">
        <f>L42/(1-N42)</f>
        <v>867.46572313135778</v>
      </c>
      <c r="T42" s="49" t="s">
        <v>30</v>
      </c>
      <c r="V42">
        <v>2010</v>
      </c>
      <c r="W42" t="s">
        <v>12</v>
      </c>
      <c r="X42" s="53" t="s">
        <v>14</v>
      </c>
      <c r="Y42" s="38">
        <v>4</v>
      </c>
      <c r="Z42" s="38">
        <v>36</v>
      </c>
      <c r="AA42" s="38">
        <v>0</v>
      </c>
      <c r="AB42" s="38">
        <f t="shared" si="3"/>
        <v>36</v>
      </c>
      <c r="AC42" s="59">
        <v>30</v>
      </c>
    </row>
    <row r="43" spans="1:30" x14ac:dyDescent="0.25">
      <c r="A43">
        <v>2010</v>
      </c>
      <c r="B43" t="s">
        <v>12</v>
      </c>
      <c r="C43" s="53" t="s">
        <v>15</v>
      </c>
      <c r="D43">
        <v>0</v>
      </c>
      <c r="E43">
        <v>24</v>
      </c>
      <c r="F43">
        <v>98</v>
      </c>
      <c r="G43">
        <v>150</v>
      </c>
      <c r="H43">
        <v>162</v>
      </c>
      <c r="I43" s="2">
        <f>SUM(D43:H45)</f>
        <v>453</v>
      </c>
      <c r="J43" s="1">
        <f t="shared" si="0"/>
        <v>410</v>
      </c>
      <c r="K43" s="10">
        <f t="shared" si="1"/>
        <v>0.90507726269315669</v>
      </c>
      <c r="L43" s="18">
        <f t="shared" ref="L43:M45" si="13">I43</f>
        <v>453</v>
      </c>
      <c r="M43" s="20">
        <f t="shared" si="13"/>
        <v>410</v>
      </c>
      <c r="N43" s="22">
        <v>0.3</v>
      </c>
      <c r="O43" s="21">
        <v>0.3</v>
      </c>
      <c r="P43" s="21">
        <v>0.05</v>
      </c>
      <c r="Q43" s="21">
        <v>0.5</v>
      </c>
      <c r="R43" s="9"/>
      <c r="T43" s="49" t="s">
        <v>30</v>
      </c>
      <c r="V43">
        <v>2010</v>
      </c>
      <c r="W43" t="s">
        <v>12</v>
      </c>
      <c r="X43" s="53" t="s">
        <v>15</v>
      </c>
      <c r="Y43" s="38">
        <v>4</v>
      </c>
      <c r="Z43" s="38">
        <v>98</v>
      </c>
      <c r="AA43" s="38">
        <v>0</v>
      </c>
      <c r="AB43" s="38">
        <f t="shared" si="3"/>
        <v>98</v>
      </c>
      <c r="AC43" s="59">
        <v>30</v>
      </c>
    </row>
    <row r="44" spans="1:30" x14ac:dyDescent="0.25">
      <c r="A44">
        <v>2010</v>
      </c>
      <c r="B44" t="s">
        <v>12</v>
      </c>
      <c r="C44" s="53" t="s">
        <v>16</v>
      </c>
      <c r="D44">
        <v>0</v>
      </c>
      <c r="E44">
        <v>17</v>
      </c>
      <c r="F44">
        <v>0</v>
      </c>
      <c r="G44">
        <v>0</v>
      </c>
      <c r="H44">
        <v>0</v>
      </c>
      <c r="I44" s="2">
        <f>SUM(D44:H45)</f>
        <v>19</v>
      </c>
      <c r="J44" s="1">
        <f t="shared" si="0"/>
        <v>0</v>
      </c>
      <c r="K44" s="10">
        <f t="shared" si="1"/>
        <v>0</v>
      </c>
      <c r="L44" s="18">
        <f t="shared" si="13"/>
        <v>19</v>
      </c>
      <c r="M44" s="20">
        <f t="shared" si="13"/>
        <v>0</v>
      </c>
      <c r="N44" s="22">
        <v>0.3</v>
      </c>
      <c r="O44" s="21">
        <v>0.3</v>
      </c>
      <c r="P44" s="21">
        <v>0.05</v>
      </c>
      <c r="Q44" s="21">
        <v>0.5</v>
      </c>
      <c r="R44" s="9"/>
      <c r="T44" s="49" t="s">
        <v>30</v>
      </c>
      <c r="V44">
        <v>2010</v>
      </c>
      <c r="W44" t="s">
        <v>12</v>
      </c>
      <c r="X44" s="53" t="s">
        <v>16</v>
      </c>
      <c r="Y44" s="38">
        <v>2</v>
      </c>
      <c r="Z44" s="38">
        <v>0</v>
      </c>
      <c r="AA44" s="38">
        <v>0</v>
      </c>
      <c r="AB44" s="38">
        <f t="shared" si="3"/>
        <v>0</v>
      </c>
      <c r="AC44" s="59">
        <v>30</v>
      </c>
    </row>
    <row r="45" spans="1:30" x14ac:dyDescent="0.25">
      <c r="A45">
        <v>2010</v>
      </c>
      <c r="B45" t="s">
        <v>12</v>
      </c>
      <c r="C45" s="53" t="s">
        <v>38</v>
      </c>
      <c r="D45">
        <v>2</v>
      </c>
      <c r="E45">
        <v>0</v>
      </c>
      <c r="F45">
        <v>0</v>
      </c>
      <c r="G45">
        <v>0</v>
      </c>
      <c r="H45">
        <v>0</v>
      </c>
      <c r="I45" s="2">
        <f>SUM(D45:H45)</f>
        <v>2</v>
      </c>
      <c r="J45" s="1">
        <f t="shared" si="0"/>
        <v>0</v>
      </c>
      <c r="K45" s="10">
        <f t="shared" si="1"/>
        <v>0</v>
      </c>
      <c r="L45" s="18">
        <f t="shared" si="13"/>
        <v>2</v>
      </c>
      <c r="M45" s="20">
        <f t="shared" si="13"/>
        <v>0</v>
      </c>
      <c r="N45" s="22">
        <v>0.3</v>
      </c>
      <c r="O45" s="21">
        <v>0.3</v>
      </c>
      <c r="P45" s="21">
        <v>0.05</v>
      </c>
      <c r="Q45" s="21">
        <v>0.5</v>
      </c>
      <c r="R45" s="9"/>
      <c r="S45" s="12">
        <f>((D45+((E43+E44)-(E43+E44)*O45))*(1-P45))</f>
        <v>29.165000000000003</v>
      </c>
      <c r="T45" s="49" t="s">
        <v>30</v>
      </c>
      <c r="V45">
        <v>2010</v>
      </c>
      <c r="W45" t="s">
        <v>12</v>
      </c>
      <c r="X45" s="53" t="s">
        <v>38</v>
      </c>
      <c r="Y45" s="38">
        <v>1</v>
      </c>
      <c r="Z45" s="38">
        <v>0</v>
      </c>
      <c r="AA45" s="38">
        <v>0</v>
      </c>
      <c r="AB45" s="38">
        <f t="shared" si="3"/>
        <v>0</v>
      </c>
      <c r="AC45" s="59">
        <v>30</v>
      </c>
      <c r="AD45" s="23">
        <f>(S45*Q45*AC45)/R42</f>
        <v>0.50431387469791067</v>
      </c>
    </row>
    <row r="46" spans="1:30" x14ac:dyDescent="0.25">
      <c r="A46">
        <v>2011</v>
      </c>
      <c r="B46" t="s">
        <v>8</v>
      </c>
      <c r="C46" s="53" t="s">
        <v>14</v>
      </c>
      <c r="D46">
        <v>0</v>
      </c>
      <c r="E46">
        <v>30</v>
      </c>
      <c r="F46">
        <v>1</v>
      </c>
      <c r="G46">
        <v>8</v>
      </c>
      <c r="H46">
        <v>0</v>
      </c>
      <c r="I46" s="2">
        <f>SUM(D46:H49)</f>
        <v>339</v>
      </c>
      <c r="J46" s="1">
        <f t="shared" si="0"/>
        <v>9</v>
      </c>
      <c r="K46" s="10">
        <f t="shared" si="1"/>
        <v>2.6548672566371681E-2</v>
      </c>
      <c r="L46" s="18">
        <f>(I46-E46-(E46*K46))</f>
        <v>308.20353982300884</v>
      </c>
      <c r="M46" s="19">
        <f>J46-E46*K46/(1-K46)</f>
        <v>8.1818181818181817</v>
      </c>
      <c r="N46" s="22">
        <v>0.3</v>
      </c>
      <c r="O46" s="21">
        <v>0.3</v>
      </c>
      <c r="P46" s="21">
        <v>0.05</v>
      </c>
      <c r="Q46" s="21">
        <v>0.5</v>
      </c>
      <c r="R46" s="16">
        <f>L46/(1-N46)</f>
        <v>440.29077117572695</v>
      </c>
      <c r="T46" s="49" t="s">
        <v>30</v>
      </c>
      <c r="V46">
        <v>2011</v>
      </c>
      <c r="W46" t="s">
        <v>8</v>
      </c>
      <c r="X46" s="53" t="s">
        <v>14</v>
      </c>
      <c r="Y46" s="38">
        <v>3</v>
      </c>
      <c r="Z46" s="38">
        <v>1</v>
      </c>
      <c r="AA46" s="38">
        <v>0</v>
      </c>
      <c r="AB46" s="38">
        <f t="shared" si="3"/>
        <v>1</v>
      </c>
      <c r="AC46" s="59">
        <v>30</v>
      </c>
    </row>
    <row r="47" spans="1:30" x14ac:dyDescent="0.25">
      <c r="A47">
        <v>2011</v>
      </c>
      <c r="B47" t="s">
        <v>8</v>
      </c>
      <c r="C47" s="53" t="s">
        <v>15</v>
      </c>
      <c r="D47">
        <v>0</v>
      </c>
      <c r="E47">
        <v>49</v>
      </c>
      <c r="F47">
        <v>37</v>
      </c>
      <c r="G47">
        <v>27</v>
      </c>
      <c r="H47">
        <v>151</v>
      </c>
      <c r="I47" s="2">
        <f>SUM(D47:H49)</f>
        <v>300</v>
      </c>
      <c r="J47" s="1">
        <f t="shared" si="0"/>
        <v>215</v>
      </c>
      <c r="K47" s="10">
        <f t="shared" si="1"/>
        <v>0.71666666666666667</v>
      </c>
      <c r="L47" s="18">
        <f t="shared" ref="L47:M49" si="14">I47</f>
        <v>300</v>
      </c>
      <c r="M47" s="20">
        <f t="shared" si="14"/>
        <v>215</v>
      </c>
      <c r="N47" s="22">
        <v>0.3</v>
      </c>
      <c r="O47" s="21">
        <v>0.3</v>
      </c>
      <c r="P47" s="21">
        <v>0.05</v>
      </c>
      <c r="Q47" s="21">
        <v>0.5</v>
      </c>
      <c r="T47" s="49" t="s">
        <v>30</v>
      </c>
      <c r="V47">
        <v>2011</v>
      </c>
      <c r="W47" t="s">
        <v>8</v>
      </c>
      <c r="X47" s="53" t="s">
        <v>15</v>
      </c>
      <c r="Y47" s="38">
        <v>4</v>
      </c>
      <c r="Z47" s="38">
        <v>37</v>
      </c>
      <c r="AA47" s="38">
        <v>5</v>
      </c>
      <c r="AB47" s="38">
        <f t="shared" si="3"/>
        <v>32</v>
      </c>
      <c r="AC47" s="59">
        <v>30</v>
      </c>
    </row>
    <row r="48" spans="1:30" x14ac:dyDescent="0.25">
      <c r="A48">
        <v>2011</v>
      </c>
      <c r="B48" t="s">
        <v>8</v>
      </c>
      <c r="C48" s="53" t="s">
        <v>16</v>
      </c>
      <c r="D48">
        <v>0</v>
      </c>
      <c r="E48">
        <v>31</v>
      </c>
      <c r="F48">
        <v>0</v>
      </c>
      <c r="G48">
        <v>1</v>
      </c>
      <c r="H48">
        <v>0</v>
      </c>
      <c r="I48" s="2">
        <f>SUM(D48:H49)</f>
        <v>36</v>
      </c>
      <c r="J48" s="1">
        <f t="shared" si="0"/>
        <v>1</v>
      </c>
      <c r="K48" s="10">
        <f t="shared" si="1"/>
        <v>2.7777777777777776E-2</v>
      </c>
      <c r="L48" s="18">
        <f t="shared" si="14"/>
        <v>36</v>
      </c>
      <c r="M48" s="20">
        <f t="shared" si="14"/>
        <v>1</v>
      </c>
      <c r="N48" s="22">
        <v>0.3</v>
      </c>
      <c r="O48" s="21">
        <v>0.3</v>
      </c>
      <c r="P48" s="21">
        <v>0.05</v>
      </c>
      <c r="Q48" s="21">
        <v>0.5</v>
      </c>
      <c r="T48" s="49" t="s">
        <v>30</v>
      </c>
      <c r="V48">
        <v>2011</v>
      </c>
      <c r="W48" t="s">
        <v>8</v>
      </c>
      <c r="X48" s="53" t="s">
        <v>16</v>
      </c>
      <c r="Y48" s="38">
        <v>2</v>
      </c>
      <c r="Z48" s="38">
        <v>0</v>
      </c>
      <c r="AA48" s="38">
        <v>0</v>
      </c>
      <c r="AB48" s="38">
        <f t="shared" si="3"/>
        <v>0</v>
      </c>
      <c r="AC48" s="59">
        <v>30</v>
      </c>
    </row>
    <row r="49" spans="1:30" x14ac:dyDescent="0.25">
      <c r="A49">
        <v>2011</v>
      </c>
      <c r="B49" t="s">
        <v>8</v>
      </c>
      <c r="C49" s="53" t="s">
        <v>38</v>
      </c>
      <c r="D49">
        <v>4</v>
      </c>
      <c r="E49">
        <v>0</v>
      </c>
      <c r="F49">
        <v>0</v>
      </c>
      <c r="G49">
        <v>0</v>
      </c>
      <c r="H49">
        <v>0</v>
      </c>
      <c r="I49" s="2">
        <f>SUM(D49:H49)</f>
        <v>4</v>
      </c>
      <c r="J49" s="1">
        <f t="shared" si="0"/>
        <v>0</v>
      </c>
      <c r="K49" s="10">
        <f t="shared" si="1"/>
        <v>0</v>
      </c>
      <c r="L49" s="18">
        <f t="shared" si="14"/>
        <v>4</v>
      </c>
      <c r="M49" s="20">
        <f t="shared" si="14"/>
        <v>0</v>
      </c>
      <c r="N49" s="22">
        <v>0.3</v>
      </c>
      <c r="O49" s="21">
        <v>0.3</v>
      </c>
      <c r="P49" s="21">
        <v>0.05</v>
      </c>
      <c r="Q49" s="21">
        <v>0.5</v>
      </c>
      <c r="S49" s="12">
        <f>((D49+((E47+E48)-(E47+E48)*O49))*(1-P49))</f>
        <v>57</v>
      </c>
      <c r="T49" s="49" t="s">
        <v>30</v>
      </c>
      <c r="V49">
        <v>2011</v>
      </c>
      <c r="W49" t="s">
        <v>8</v>
      </c>
      <c r="X49" s="53" t="s">
        <v>38</v>
      </c>
      <c r="Y49" s="38">
        <v>1</v>
      </c>
      <c r="Z49" s="38">
        <v>0</v>
      </c>
      <c r="AA49" s="38">
        <v>0</v>
      </c>
      <c r="AB49" s="38">
        <f t="shared" si="3"/>
        <v>0</v>
      </c>
      <c r="AC49" s="59">
        <v>30</v>
      </c>
      <c r="AD49" s="23">
        <f>(S49*Q49*AC49)/R46</f>
        <v>1.9418985270049098</v>
      </c>
    </row>
    <row r="50" spans="1:30" x14ac:dyDescent="0.25">
      <c r="A50">
        <v>2011</v>
      </c>
      <c r="B50" t="s">
        <v>11</v>
      </c>
      <c r="C50" s="53" t="s">
        <v>14</v>
      </c>
      <c r="D50">
        <v>0</v>
      </c>
      <c r="E50">
        <v>71</v>
      </c>
      <c r="F50">
        <v>5</v>
      </c>
      <c r="G50">
        <v>14</v>
      </c>
      <c r="H50">
        <v>0</v>
      </c>
      <c r="I50" s="2">
        <f>SUM(D50:H53)</f>
        <v>704</v>
      </c>
      <c r="J50" s="1">
        <f t="shared" si="0"/>
        <v>19</v>
      </c>
      <c r="K50" s="10">
        <f t="shared" si="1"/>
        <v>2.6988636363636364E-2</v>
      </c>
      <c r="L50" s="18">
        <f>(I50-E50-(E50*K50))</f>
        <v>631.08380681818187</v>
      </c>
      <c r="M50" s="19">
        <f>J50-E50*K50/(1-K50)</f>
        <v>17.03065693430657</v>
      </c>
      <c r="N50" s="22">
        <v>0.3</v>
      </c>
      <c r="O50" s="21">
        <v>0.3</v>
      </c>
      <c r="P50" s="21">
        <v>0.05</v>
      </c>
      <c r="Q50" s="21">
        <v>0.5</v>
      </c>
      <c r="R50" s="16">
        <f>L50/(1-N50)</f>
        <v>901.54829545454561</v>
      </c>
      <c r="S50" s="11"/>
      <c r="T50" s="49" t="s">
        <v>30</v>
      </c>
      <c r="V50">
        <v>2011</v>
      </c>
      <c r="W50" t="s">
        <v>11</v>
      </c>
      <c r="X50" s="53" t="s">
        <v>14</v>
      </c>
      <c r="Y50" s="38">
        <v>4</v>
      </c>
      <c r="Z50" s="38">
        <v>5</v>
      </c>
      <c r="AA50" s="38">
        <v>0</v>
      </c>
      <c r="AB50" s="38">
        <f t="shared" si="3"/>
        <v>5</v>
      </c>
      <c r="AC50" s="59">
        <v>30</v>
      </c>
    </row>
    <row r="51" spans="1:30" x14ac:dyDescent="0.25">
      <c r="A51">
        <v>2011</v>
      </c>
      <c r="B51" t="s">
        <v>11</v>
      </c>
      <c r="C51" s="53" t="s">
        <v>15</v>
      </c>
      <c r="D51">
        <v>0</v>
      </c>
      <c r="E51">
        <v>155</v>
      </c>
      <c r="F51">
        <v>79</v>
      </c>
      <c r="G51">
        <v>24</v>
      </c>
      <c r="H51">
        <v>194</v>
      </c>
      <c r="I51" s="2">
        <f>SUM(D51:H53)</f>
        <v>614</v>
      </c>
      <c r="J51" s="1">
        <f t="shared" si="0"/>
        <v>297</v>
      </c>
      <c r="K51" s="10">
        <f t="shared" si="1"/>
        <v>0.48371335504885993</v>
      </c>
      <c r="L51" s="18">
        <f t="shared" ref="L51:M53" si="15">I51</f>
        <v>614</v>
      </c>
      <c r="M51" s="20">
        <f t="shared" si="15"/>
        <v>297</v>
      </c>
      <c r="N51" s="22">
        <v>0.3</v>
      </c>
      <c r="O51" s="21">
        <v>0.3</v>
      </c>
      <c r="P51" s="21">
        <v>0.05</v>
      </c>
      <c r="Q51" s="21">
        <v>0.5</v>
      </c>
      <c r="R51" s="9"/>
      <c r="S51" s="11"/>
      <c r="T51" s="49" t="s">
        <v>30</v>
      </c>
      <c r="V51">
        <v>2011</v>
      </c>
      <c r="W51" t="s">
        <v>11</v>
      </c>
      <c r="X51" s="53" t="s">
        <v>15</v>
      </c>
      <c r="Y51" s="38">
        <v>4</v>
      </c>
      <c r="Z51" s="38">
        <v>79</v>
      </c>
      <c r="AA51" s="38">
        <v>6</v>
      </c>
      <c r="AB51" s="38">
        <f t="shared" si="3"/>
        <v>73</v>
      </c>
      <c r="AC51" s="59">
        <v>30</v>
      </c>
    </row>
    <row r="52" spans="1:30" x14ac:dyDescent="0.25">
      <c r="A52">
        <v>2011</v>
      </c>
      <c r="B52" t="s">
        <v>11</v>
      </c>
      <c r="C52" s="53" t="s">
        <v>16</v>
      </c>
      <c r="D52">
        <v>0</v>
      </c>
      <c r="E52">
        <v>159</v>
      </c>
      <c r="F52">
        <v>0</v>
      </c>
      <c r="G52">
        <v>0</v>
      </c>
      <c r="H52">
        <v>0</v>
      </c>
      <c r="I52" s="2">
        <f>SUM(D52:H53)</f>
        <v>162</v>
      </c>
      <c r="J52" s="1">
        <f t="shared" si="0"/>
        <v>0</v>
      </c>
      <c r="K52" s="10">
        <f t="shared" si="1"/>
        <v>0</v>
      </c>
      <c r="L52" s="18">
        <f t="shared" si="15"/>
        <v>162</v>
      </c>
      <c r="M52" s="20">
        <f t="shared" si="15"/>
        <v>0</v>
      </c>
      <c r="N52" s="22">
        <v>0.3</v>
      </c>
      <c r="O52" s="21">
        <v>0.3</v>
      </c>
      <c r="P52" s="21">
        <v>0.05</v>
      </c>
      <c r="Q52" s="21">
        <v>0.5</v>
      </c>
      <c r="R52" s="9"/>
      <c r="S52" s="11"/>
      <c r="T52" s="49" t="s">
        <v>30</v>
      </c>
      <c r="V52">
        <v>2011</v>
      </c>
      <c r="W52" t="s">
        <v>11</v>
      </c>
      <c r="X52" s="53" t="s">
        <v>16</v>
      </c>
      <c r="Y52" s="38">
        <v>2</v>
      </c>
      <c r="Z52" s="38">
        <v>0</v>
      </c>
      <c r="AA52" s="38">
        <v>0</v>
      </c>
      <c r="AB52" s="38">
        <f t="shared" si="3"/>
        <v>0</v>
      </c>
      <c r="AC52" s="59">
        <v>30</v>
      </c>
    </row>
    <row r="53" spans="1:30" x14ac:dyDescent="0.25">
      <c r="A53">
        <v>2011</v>
      </c>
      <c r="B53" t="s">
        <v>11</v>
      </c>
      <c r="C53" s="53" t="s">
        <v>38</v>
      </c>
      <c r="D53">
        <v>3</v>
      </c>
      <c r="E53">
        <v>0</v>
      </c>
      <c r="F53">
        <v>0</v>
      </c>
      <c r="G53">
        <v>0</v>
      </c>
      <c r="H53">
        <v>0</v>
      </c>
      <c r="I53" s="2">
        <f>SUM(D53:H53)</f>
        <v>3</v>
      </c>
      <c r="J53" s="1">
        <f t="shared" si="0"/>
        <v>0</v>
      </c>
      <c r="K53" s="10">
        <f t="shared" si="1"/>
        <v>0</v>
      </c>
      <c r="L53" s="18">
        <f t="shared" si="15"/>
        <v>3</v>
      </c>
      <c r="M53" s="20">
        <f t="shared" si="15"/>
        <v>0</v>
      </c>
      <c r="N53" s="22">
        <v>0.3</v>
      </c>
      <c r="O53" s="21">
        <v>0.3</v>
      </c>
      <c r="P53" s="21">
        <v>0.05</v>
      </c>
      <c r="Q53" s="21">
        <v>0.5</v>
      </c>
      <c r="R53" s="9"/>
      <c r="S53" s="12">
        <f>((D53+((E51+E52)-(E51+E52)*O53))*(1-P53))</f>
        <v>211.66</v>
      </c>
      <c r="T53" s="49" t="s">
        <v>30</v>
      </c>
      <c r="V53">
        <v>2011</v>
      </c>
      <c r="W53" t="s">
        <v>11</v>
      </c>
      <c r="X53" s="53" t="s">
        <v>38</v>
      </c>
      <c r="Y53" s="38">
        <v>1</v>
      </c>
      <c r="Z53" s="38">
        <v>0</v>
      </c>
      <c r="AA53" s="38">
        <v>0</v>
      </c>
      <c r="AB53" s="38">
        <f t="shared" si="3"/>
        <v>0</v>
      </c>
      <c r="AC53" s="59">
        <v>30</v>
      </c>
      <c r="AD53" s="23">
        <f>(S53*Q53*AC53)/R50</f>
        <v>3.5216083442310415</v>
      </c>
    </row>
    <row r="54" spans="1:30" x14ac:dyDescent="0.25">
      <c r="A54">
        <v>2011</v>
      </c>
      <c r="B54" t="s">
        <v>9</v>
      </c>
      <c r="C54" s="53" t="s">
        <v>14</v>
      </c>
      <c r="D54">
        <v>0</v>
      </c>
      <c r="E54">
        <v>87</v>
      </c>
      <c r="F54">
        <v>14</v>
      </c>
      <c r="G54">
        <v>99</v>
      </c>
      <c r="H54">
        <v>0</v>
      </c>
      <c r="I54" s="2">
        <f>SUM(D54:H57)</f>
        <v>644</v>
      </c>
      <c r="J54" s="1">
        <f t="shared" si="0"/>
        <v>113</v>
      </c>
      <c r="K54" s="10">
        <f t="shared" si="1"/>
        <v>0.17546583850931677</v>
      </c>
      <c r="L54" s="18">
        <f>(I54-E54-(E54*K54))</f>
        <v>541.73447204968943</v>
      </c>
      <c r="M54" s="19">
        <f>J54-E54*K54/(1-K54)</f>
        <v>94.485875706214685</v>
      </c>
      <c r="N54" s="22">
        <v>0.3</v>
      </c>
      <c r="O54" s="21">
        <v>0.3</v>
      </c>
      <c r="P54" s="21">
        <v>0.05</v>
      </c>
      <c r="Q54" s="21">
        <v>0.5</v>
      </c>
      <c r="R54" s="16">
        <f>L54/(1-N54)</f>
        <v>773.9063886424135</v>
      </c>
      <c r="S54" s="11"/>
      <c r="T54" s="49" t="s">
        <v>30</v>
      </c>
      <c r="V54">
        <v>2011</v>
      </c>
      <c r="W54" t="s">
        <v>9</v>
      </c>
      <c r="X54" s="53" t="s">
        <v>14</v>
      </c>
      <c r="Y54" s="38">
        <v>4</v>
      </c>
      <c r="Z54" s="38">
        <v>14</v>
      </c>
      <c r="AA54" s="38">
        <v>0</v>
      </c>
      <c r="AB54" s="38">
        <f t="shared" si="3"/>
        <v>14</v>
      </c>
      <c r="AC54" s="59">
        <v>30</v>
      </c>
    </row>
    <row r="55" spans="1:30" x14ac:dyDescent="0.25">
      <c r="A55">
        <v>2011</v>
      </c>
      <c r="B55" t="s">
        <v>9</v>
      </c>
      <c r="C55" s="53" t="s">
        <v>15</v>
      </c>
      <c r="D55">
        <v>0</v>
      </c>
      <c r="E55">
        <v>93</v>
      </c>
      <c r="F55">
        <v>20</v>
      </c>
      <c r="G55">
        <v>27</v>
      </c>
      <c r="H55">
        <v>282</v>
      </c>
      <c r="I55" s="2">
        <f>SUM(D55:H57)</f>
        <v>444</v>
      </c>
      <c r="J55" s="1">
        <f t="shared" si="0"/>
        <v>329</v>
      </c>
      <c r="K55" s="10">
        <f t="shared" si="1"/>
        <v>0.74099099099099097</v>
      </c>
      <c r="L55" s="18">
        <f t="shared" ref="L55:M57" si="16">I55</f>
        <v>444</v>
      </c>
      <c r="M55" s="20">
        <f t="shared" si="16"/>
        <v>329</v>
      </c>
      <c r="N55" s="22">
        <v>0.3</v>
      </c>
      <c r="O55" s="21">
        <v>0.3</v>
      </c>
      <c r="P55" s="21">
        <v>0.05</v>
      </c>
      <c r="Q55" s="21">
        <v>0.5</v>
      </c>
      <c r="R55" s="9"/>
      <c r="S55" s="11"/>
      <c r="T55" s="49" t="s">
        <v>30</v>
      </c>
      <c r="V55">
        <v>2011</v>
      </c>
      <c r="W55" t="s">
        <v>9</v>
      </c>
      <c r="X55" s="53" t="s">
        <v>15</v>
      </c>
      <c r="Y55" s="38">
        <v>4</v>
      </c>
      <c r="Z55" s="38">
        <v>20</v>
      </c>
      <c r="AA55" s="38">
        <v>3</v>
      </c>
      <c r="AB55" s="38">
        <f t="shared" si="3"/>
        <v>17</v>
      </c>
      <c r="AC55" s="59">
        <v>30</v>
      </c>
    </row>
    <row r="56" spans="1:30" x14ac:dyDescent="0.25">
      <c r="A56">
        <v>2011</v>
      </c>
      <c r="B56" t="s">
        <v>9</v>
      </c>
      <c r="C56" s="53" t="s">
        <v>16</v>
      </c>
      <c r="D56">
        <v>0</v>
      </c>
      <c r="E56">
        <v>16</v>
      </c>
      <c r="F56">
        <v>0</v>
      </c>
      <c r="G56">
        <v>0</v>
      </c>
      <c r="H56">
        <v>0</v>
      </c>
      <c r="I56" s="2">
        <f>SUM(D56:H57)</f>
        <v>22</v>
      </c>
      <c r="J56" s="1">
        <f t="shared" si="0"/>
        <v>0</v>
      </c>
      <c r="K56" s="10">
        <f t="shared" si="1"/>
        <v>0</v>
      </c>
      <c r="L56" s="18">
        <f t="shared" si="16"/>
        <v>22</v>
      </c>
      <c r="M56" s="20">
        <f t="shared" si="16"/>
        <v>0</v>
      </c>
      <c r="N56" s="22">
        <v>0.3</v>
      </c>
      <c r="O56" s="21">
        <v>0.3</v>
      </c>
      <c r="P56" s="21">
        <v>0.05</v>
      </c>
      <c r="Q56" s="21">
        <v>0.5</v>
      </c>
      <c r="R56" s="9"/>
      <c r="S56" s="11"/>
      <c r="T56" s="49" t="s">
        <v>30</v>
      </c>
      <c r="V56">
        <v>2011</v>
      </c>
      <c r="W56" t="s">
        <v>9</v>
      </c>
      <c r="X56" s="53" t="s">
        <v>16</v>
      </c>
      <c r="Y56" s="38">
        <v>2</v>
      </c>
      <c r="Z56" s="38">
        <v>0</v>
      </c>
      <c r="AA56" s="38">
        <v>0</v>
      </c>
      <c r="AB56" s="38">
        <f t="shared" si="3"/>
        <v>0</v>
      </c>
      <c r="AC56" s="59">
        <v>30</v>
      </c>
    </row>
    <row r="57" spans="1:30" x14ac:dyDescent="0.25">
      <c r="A57">
        <v>2011</v>
      </c>
      <c r="B57" t="s">
        <v>9</v>
      </c>
      <c r="C57" s="53" t="s">
        <v>38</v>
      </c>
      <c r="D57">
        <v>6</v>
      </c>
      <c r="E57">
        <v>0</v>
      </c>
      <c r="F57">
        <v>0</v>
      </c>
      <c r="G57">
        <v>0</v>
      </c>
      <c r="H57">
        <v>0</v>
      </c>
      <c r="I57" s="2">
        <f>SUM(D57:H57)</f>
        <v>6</v>
      </c>
      <c r="J57" s="1">
        <f t="shared" si="0"/>
        <v>0</v>
      </c>
      <c r="K57" s="10">
        <f t="shared" si="1"/>
        <v>0</v>
      </c>
      <c r="L57" s="18">
        <f t="shared" si="16"/>
        <v>6</v>
      </c>
      <c r="M57" s="20">
        <f t="shared" si="16"/>
        <v>0</v>
      </c>
      <c r="N57" s="22">
        <v>0.3</v>
      </c>
      <c r="O57" s="21">
        <v>0.3</v>
      </c>
      <c r="P57" s="21">
        <v>0.05</v>
      </c>
      <c r="Q57" s="21">
        <v>0.5</v>
      </c>
      <c r="R57" s="9"/>
      <c r="S57" s="12">
        <f>((D57+((E55+E56)-(E55+E56)*O57))*(1-P57))</f>
        <v>78.185000000000002</v>
      </c>
      <c r="T57" s="49" t="s">
        <v>30</v>
      </c>
      <c r="V57">
        <v>2011</v>
      </c>
      <c r="W57" t="s">
        <v>9</v>
      </c>
      <c r="X57" s="53" t="s">
        <v>38</v>
      </c>
      <c r="Y57" s="38">
        <v>2</v>
      </c>
      <c r="Z57" s="38">
        <v>0</v>
      </c>
      <c r="AA57" s="38">
        <v>0</v>
      </c>
      <c r="AB57" s="38">
        <f t="shared" si="3"/>
        <v>0</v>
      </c>
      <c r="AC57" s="59">
        <v>30</v>
      </c>
      <c r="AD57" s="23">
        <f>(S57*Q57*AC57)/R54</f>
        <v>1.5153964577773829</v>
      </c>
    </row>
    <row r="58" spans="1:30" x14ac:dyDescent="0.25">
      <c r="A58">
        <v>2011</v>
      </c>
      <c r="B58" t="s">
        <v>10</v>
      </c>
      <c r="C58" s="53" t="s">
        <v>14</v>
      </c>
      <c r="D58">
        <v>0</v>
      </c>
      <c r="E58">
        <v>119</v>
      </c>
      <c r="F58">
        <v>8</v>
      </c>
      <c r="G58">
        <v>52</v>
      </c>
      <c r="H58">
        <v>1</v>
      </c>
      <c r="I58" s="2">
        <f>SUM(D58:H61)</f>
        <v>554</v>
      </c>
      <c r="J58" s="1">
        <f t="shared" si="0"/>
        <v>61</v>
      </c>
      <c r="K58" s="10">
        <f t="shared" si="1"/>
        <v>0.11010830324909747</v>
      </c>
      <c r="L58" s="18">
        <f>(I58-E58-(E58*K58))</f>
        <v>421.89711191335738</v>
      </c>
      <c r="M58" s="19">
        <f>J58-E58*K58/(1-K58)</f>
        <v>46.275862068965516</v>
      </c>
      <c r="N58" s="22">
        <v>0.3</v>
      </c>
      <c r="O58" s="21">
        <v>0.3</v>
      </c>
      <c r="P58" s="21">
        <v>0.05</v>
      </c>
      <c r="Q58" s="21">
        <v>0.5</v>
      </c>
      <c r="R58" s="16">
        <f>L58/(1-N58)</f>
        <v>602.71015987622491</v>
      </c>
      <c r="S58" s="11"/>
      <c r="T58" s="49" t="s">
        <v>30</v>
      </c>
      <c r="V58">
        <v>2011</v>
      </c>
      <c r="W58" t="s">
        <v>10</v>
      </c>
      <c r="X58" s="53" t="s">
        <v>14</v>
      </c>
      <c r="Y58" s="38">
        <v>4</v>
      </c>
      <c r="Z58" s="38">
        <v>8</v>
      </c>
      <c r="AA58" s="38">
        <v>0</v>
      </c>
      <c r="AB58" s="38">
        <f t="shared" si="3"/>
        <v>8</v>
      </c>
      <c r="AC58" s="59">
        <v>30</v>
      </c>
    </row>
    <row r="59" spans="1:30" x14ac:dyDescent="0.25">
      <c r="A59">
        <v>2011</v>
      </c>
      <c r="B59" t="s">
        <v>10</v>
      </c>
      <c r="C59" s="53" t="s">
        <v>15</v>
      </c>
      <c r="D59">
        <v>0</v>
      </c>
      <c r="E59">
        <v>112</v>
      </c>
      <c r="F59">
        <v>20</v>
      </c>
      <c r="G59">
        <v>27</v>
      </c>
      <c r="H59">
        <v>175</v>
      </c>
      <c r="I59" s="2">
        <f>SUM(D59:H61)</f>
        <v>374</v>
      </c>
      <c r="J59" s="1">
        <f t="shared" si="0"/>
        <v>222</v>
      </c>
      <c r="K59" s="10">
        <f t="shared" si="1"/>
        <v>0.5935828877005348</v>
      </c>
      <c r="L59" s="18">
        <f t="shared" ref="L59:M61" si="17">I59</f>
        <v>374</v>
      </c>
      <c r="M59" s="20">
        <f t="shared" si="17"/>
        <v>222</v>
      </c>
      <c r="N59" s="22">
        <v>0.3</v>
      </c>
      <c r="O59" s="21">
        <v>0.3</v>
      </c>
      <c r="P59" s="21">
        <v>0.05</v>
      </c>
      <c r="Q59" s="21">
        <v>0.5</v>
      </c>
      <c r="R59" s="9"/>
      <c r="S59" s="11"/>
      <c r="T59" s="49" t="s">
        <v>30</v>
      </c>
      <c r="V59">
        <v>2011</v>
      </c>
      <c r="W59" t="s">
        <v>10</v>
      </c>
      <c r="X59" s="53" t="s">
        <v>15</v>
      </c>
      <c r="Y59" s="38">
        <v>4</v>
      </c>
      <c r="Z59" s="38">
        <v>20</v>
      </c>
      <c r="AA59" s="38">
        <v>2</v>
      </c>
      <c r="AB59" s="38">
        <f t="shared" si="3"/>
        <v>18</v>
      </c>
      <c r="AC59" s="59">
        <v>30</v>
      </c>
    </row>
    <row r="60" spans="1:30" x14ac:dyDescent="0.25">
      <c r="A60">
        <v>2011</v>
      </c>
      <c r="B60" t="s">
        <v>10</v>
      </c>
      <c r="C60" s="53" t="s">
        <v>16</v>
      </c>
      <c r="D60">
        <v>0</v>
      </c>
      <c r="E60">
        <v>24</v>
      </c>
      <c r="F60">
        <v>0</v>
      </c>
      <c r="G60">
        <v>0</v>
      </c>
      <c r="H60">
        <v>0</v>
      </c>
      <c r="I60" s="2">
        <f>SUM(D60:H61)</f>
        <v>40</v>
      </c>
      <c r="J60" s="1">
        <f t="shared" si="0"/>
        <v>0</v>
      </c>
      <c r="K60" s="10">
        <f t="shared" si="1"/>
        <v>0</v>
      </c>
      <c r="L60" s="18">
        <f t="shared" si="17"/>
        <v>40</v>
      </c>
      <c r="M60" s="20">
        <f t="shared" si="17"/>
        <v>0</v>
      </c>
      <c r="N60" s="22">
        <v>0.3</v>
      </c>
      <c r="O60" s="21">
        <v>0.3</v>
      </c>
      <c r="P60" s="21">
        <v>0.05</v>
      </c>
      <c r="Q60" s="21">
        <v>0.5</v>
      </c>
      <c r="R60" s="9"/>
      <c r="S60" s="11"/>
      <c r="T60" s="49" t="s">
        <v>30</v>
      </c>
      <c r="V60">
        <v>2011</v>
      </c>
      <c r="W60" t="s">
        <v>10</v>
      </c>
      <c r="X60" s="53" t="s">
        <v>16</v>
      </c>
      <c r="Y60" s="38">
        <v>2</v>
      </c>
      <c r="Z60" s="38">
        <v>0</v>
      </c>
      <c r="AA60" s="38">
        <v>0</v>
      </c>
      <c r="AB60" s="38">
        <f t="shared" si="3"/>
        <v>0</v>
      </c>
      <c r="AC60" s="59">
        <v>30</v>
      </c>
    </row>
    <row r="61" spans="1:30" x14ac:dyDescent="0.25">
      <c r="A61">
        <v>2011</v>
      </c>
      <c r="B61" t="s">
        <v>10</v>
      </c>
      <c r="C61" s="53" t="s">
        <v>38</v>
      </c>
      <c r="D61">
        <v>15</v>
      </c>
      <c r="E61">
        <v>0</v>
      </c>
      <c r="F61">
        <v>0</v>
      </c>
      <c r="G61">
        <v>1</v>
      </c>
      <c r="H61">
        <v>0</v>
      </c>
      <c r="I61" s="2">
        <f>SUM(D61:H61)</f>
        <v>16</v>
      </c>
      <c r="J61" s="1">
        <f t="shared" si="0"/>
        <v>1</v>
      </c>
      <c r="K61" s="10">
        <f t="shared" si="1"/>
        <v>6.25E-2</v>
      </c>
      <c r="L61" s="18">
        <f t="shared" si="17"/>
        <v>16</v>
      </c>
      <c r="M61" s="20">
        <f t="shared" si="17"/>
        <v>1</v>
      </c>
      <c r="N61" s="22">
        <v>0.3</v>
      </c>
      <c r="O61" s="21">
        <v>0.3</v>
      </c>
      <c r="P61" s="21">
        <v>0.05</v>
      </c>
      <c r="Q61" s="21">
        <v>0.5</v>
      </c>
      <c r="R61" s="9"/>
      <c r="S61" s="12">
        <f>((D61+((E59+E60)-(E59+E60)*O61))*(1-P61))</f>
        <v>104.69</v>
      </c>
      <c r="T61" s="49" t="s">
        <v>30</v>
      </c>
      <c r="V61">
        <v>2011</v>
      </c>
      <c r="W61" t="s">
        <v>10</v>
      </c>
      <c r="X61" s="53" t="s">
        <v>38</v>
      </c>
      <c r="Y61" s="38">
        <v>2</v>
      </c>
      <c r="Z61" s="38">
        <v>0</v>
      </c>
      <c r="AA61" s="38">
        <v>0</v>
      </c>
      <c r="AB61" s="38">
        <f t="shared" si="3"/>
        <v>0</v>
      </c>
      <c r="AC61" s="59">
        <v>30</v>
      </c>
      <c r="AD61" s="23">
        <f>(S61*Q61*AC61)/R58</f>
        <v>2.6054812155854377</v>
      </c>
    </row>
    <row r="62" spans="1:30" x14ac:dyDescent="0.25">
      <c r="A62">
        <v>2011</v>
      </c>
      <c r="B62" t="s">
        <v>13</v>
      </c>
      <c r="C62" s="53" t="s">
        <v>14</v>
      </c>
      <c r="D62">
        <v>0</v>
      </c>
      <c r="E62">
        <v>72</v>
      </c>
      <c r="F62">
        <v>0</v>
      </c>
      <c r="G62">
        <v>6</v>
      </c>
      <c r="H62">
        <v>0</v>
      </c>
      <c r="I62" s="2">
        <f>SUM(D62:H65)</f>
        <v>564</v>
      </c>
      <c r="J62" s="1">
        <f t="shared" si="0"/>
        <v>6</v>
      </c>
      <c r="K62" s="10">
        <f t="shared" si="1"/>
        <v>1.0638297872340425E-2</v>
      </c>
      <c r="L62" s="18">
        <f>(I62-E62-(E62*K62))</f>
        <v>491.2340425531915</v>
      </c>
      <c r="M62" s="19">
        <f>J62-E62*K62/(1-K62)</f>
        <v>5.225806451612903</v>
      </c>
      <c r="N62" s="22">
        <v>0.3</v>
      </c>
      <c r="O62" s="21">
        <v>0.3</v>
      </c>
      <c r="P62" s="21">
        <v>0.05</v>
      </c>
      <c r="Q62" s="21">
        <v>0.5</v>
      </c>
      <c r="R62" s="16">
        <f>L62/(1-N62)</f>
        <v>701.76291793313078</v>
      </c>
      <c r="S62" s="14"/>
      <c r="T62" s="49" t="s">
        <v>30</v>
      </c>
      <c r="V62">
        <v>2011</v>
      </c>
      <c r="W62" t="s">
        <v>13</v>
      </c>
      <c r="X62" s="53" t="s">
        <v>14</v>
      </c>
      <c r="Y62" s="38">
        <v>3</v>
      </c>
      <c r="Z62" s="38">
        <v>0</v>
      </c>
      <c r="AA62" s="38">
        <v>0</v>
      </c>
      <c r="AB62" s="38">
        <f t="shared" si="3"/>
        <v>0</v>
      </c>
      <c r="AC62" s="59">
        <v>30</v>
      </c>
    </row>
    <row r="63" spans="1:30" x14ac:dyDescent="0.25">
      <c r="A63">
        <v>2011</v>
      </c>
      <c r="B63" t="s">
        <v>13</v>
      </c>
      <c r="C63" s="53" t="s">
        <v>15</v>
      </c>
      <c r="D63">
        <v>0</v>
      </c>
      <c r="E63">
        <v>192</v>
      </c>
      <c r="F63">
        <v>16</v>
      </c>
      <c r="G63">
        <v>5</v>
      </c>
      <c r="H63">
        <v>142</v>
      </c>
      <c r="I63" s="2">
        <f>SUM(D63:H65)</f>
        <v>486</v>
      </c>
      <c r="J63" s="1">
        <f t="shared" si="0"/>
        <v>163</v>
      </c>
      <c r="K63" s="10">
        <f t="shared" si="1"/>
        <v>0.33539094650205764</v>
      </c>
      <c r="L63" s="18">
        <f t="shared" ref="L63:M65" si="18">I63</f>
        <v>486</v>
      </c>
      <c r="M63" s="20">
        <f t="shared" si="18"/>
        <v>163</v>
      </c>
      <c r="N63" s="22">
        <v>0.3</v>
      </c>
      <c r="O63" s="21">
        <v>0.3</v>
      </c>
      <c r="P63" s="21">
        <v>0.05</v>
      </c>
      <c r="Q63" s="21">
        <v>0.5</v>
      </c>
      <c r="R63" s="9"/>
      <c r="S63" s="14"/>
      <c r="T63" s="49" t="s">
        <v>30</v>
      </c>
      <c r="V63">
        <v>2011</v>
      </c>
      <c r="W63" t="s">
        <v>13</v>
      </c>
      <c r="X63" s="53" t="s">
        <v>15</v>
      </c>
      <c r="Y63" s="38">
        <v>4</v>
      </c>
      <c r="Z63" s="38">
        <v>16</v>
      </c>
      <c r="AA63" s="38">
        <v>0</v>
      </c>
      <c r="AB63" s="38">
        <f t="shared" si="3"/>
        <v>16</v>
      </c>
      <c r="AC63" s="59">
        <v>30</v>
      </c>
    </row>
    <row r="64" spans="1:30" x14ac:dyDescent="0.25">
      <c r="A64">
        <v>2011</v>
      </c>
      <c r="B64" t="s">
        <v>13</v>
      </c>
      <c r="C64" s="53" t="s">
        <v>16</v>
      </c>
      <c r="D64">
        <v>3</v>
      </c>
      <c r="E64">
        <v>90</v>
      </c>
      <c r="F64">
        <v>3</v>
      </c>
      <c r="G64">
        <v>1</v>
      </c>
      <c r="H64">
        <v>19</v>
      </c>
      <c r="I64" s="2">
        <f>SUM(D64:H65)</f>
        <v>131</v>
      </c>
      <c r="J64" s="1">
        <f t="shared" si="0"/>
        <v>23</v>
      </c>
      <c r="K64" s="10">
        <f t="shared" si="1"/>
        <v>0.17557251908396945</v>
      </c>
      <c r="L64" s="18">
        <f t="shared" si="18"/>
        <v>131</v>
      </c>
      <c r="M64" s="20">
        <f t="shared" si="18"/>
        <v>23</v>
      </c>
      <c r="N64" s="22">
        <v>0.3</v>
      </c>
      <c r="O64" s="21">
        <v>0.3</v>
      </c>
      <c r="P64" s="21">
        <v>0.05</v>
      </c>
      <c r="Q64" s="21">
        <v>0.5</v>
      </c>
      <c r="R64" s="9"/>
      <c r="S64" s="9"/>
      <c r="T64" s="49" t="s">
        <v>30</v>
      </c>
      <c r="V64">
        <v>2011</v>
      </c>
      <c r="W64" t="s">
        <v>13</v>
      </c>
      <c r="X64" s="53" t="s">
        <v>16</v>
      </c>
      <c r="Y64" s="38">
        <v>2</v>
      </c>
      <c r="Z64" s="38">
        <v>3</v>
      </c>
      <c r="AA64" s="38">
        <v>0</v>
      </c>
      <c r="AB64" s="38">
        <f t="shared" si="3"/>
        <v>3</v>
      </c>
      <c r="AC64" s="59">
        <v>30</v>
      </c>
    </row>
    <row r="65" spans="1:30" x14ac:dyDescent="0.25">
      <c r="A65">
        <v>2011</v>
      </c>
      <c r="B65" t="s">
        <v>13</v>
      </c>
      <c r="C65" s="53" t="s">
        <v>38</v>
      </c>
      <c r="D65">
        <v>15</v>
      </c>
      <c r="E65">
        <v>0</v>
      </c>
      <c r="F65">
        <v>0</v>
      </c>
      <c r="G65">
        <v>0</v>
      </c>
      <c r="H65">
        <v>0</v>
      </c>
      <c r="I65" s="2">
        <f>SUM(D65:H65)</f>
        <v>15</v>
      </c>
      <c r="J65" s="1">
        <f t="shared" si="0"/>
        <v>0</v>
      </c>
      <c r="K65" s="10">
        <f t="shared" si="1"/>
        <v>0</v>
      </c>
      <c r="L65" s="18">
        <f t="shared" si="18"/>
        <v>15</v>
      </c>
      <c r="M65" s="20">
        <f t="shared" si="18"/>
        <v>0</v>
      </c>
      <c r="N65" s="22">
        <v>0.3</v>
      </c>
      <c r="O65" s="21">
        <v>0.3</v>
      </c>
      <c r="P65" s="21">
        <v>0.05</v>
      </c>
      <c r="Q65" s="21">
        <v>0.5</v>
      </c>
      <c r="R65" s="9"/>
      <c r="S65" s="12">
        <f>((D65+((E63+E64)-(E63+E64)*O65))*(1-P65))</f>
        <v>201.78</v>
      </c>
      <c r="T65" s="49" t="s">
        <v>30</v>
      </c>
      <c r="V65">
        <v>2011</v>
      </c>
      <c r="W65" t="s">
        <v>13</v>
      </c>
      <c r="X65" s="53" t="s">
        <v>38</v>
      </c>
      <c r="Y65" s="38">
        <v>2</v>
      </c>
      <c r="Z65" s="38">
        <v>0</v>
      </c>
      <c r="AA65" s="38">
        <v>0</v>
      </c>
      <c r="AB65" s="38">
        <f t="shared" si="3"/>
        <v>0</v>
      </c>
      <c r="AC65" s="59">
        <v>30</v>
      </c>
      <c r="AD65" s="23">
        <f>(S65*Q65*AC65)/R62</f>
        <v>4.3129950623700619</v>
      </c>
    </row>
    <row r="66" spans="1:30" x14ac:dyDescent="0.25">
      <c r="A66">
        <v>2011</v>
      </c>
      <c r="B66" t="s">
        <v>12</v>
      </c>
      <c r="C66" s="53" t="s">
        <v>14</v>
      </c>
      <c r="D66">
        <v>0</v>
      </c>
      <c r="E66">
        <v>37</v>
      </c>
      <c r="F66">
        <v>14</v>
      </c>
      <c r="G66">
        <v>74</v>
      </c>
      <c r="H66">
        <v>0</v>
      </c>
      <c r="I66" s="2">
        <f>SUM(D66:H69)</f>
        <v>509</v>
      </c>
      <c r="J66" s="1">
        <f t="shared" si="0"/>
        <v>88</v>
      </c>
      <c r="K66" s="10">
        <f t="shared" si="1"/>
        <v>0.17288801571709234</v>
      </c>
      <c r="L66" s="18">
        <f>(I66-E66-(E66*K66))</f>
        <v>465.6031434184676</v>
      </c>
      <c r="M66" s="19">
        <f>J66-E66*K66/(1-K66)</f>
        <v>80.266033254156767</v>
      </c>
      <c r="N66" s="22">
        <v>0.3</v>
      </c>
      <c r="O66" s="21">
        <v>0.3</v>
      </c>
      <c r="P66" s="21">
        <v>0.05</v>
      </c>
      <c r="Q66" s="21">
        <v>0.5</v>
      </c>
      <c r="R66" s="16">
        <f>L66/(1-N66)</f>
        <v>665.14734774066801</v>
      </c>
      <c r="S66" s="9"/>
      <c r="T66" s="49" t="s">
        <v>30</v>
      </c>
      <c r="V66">
        <v>2011</v>
      </c>
      <c r="W66" t="s">
        <v>12</v>
      </c>
      <c r="X66" s="53" t="s">
        <v>14</v>
      </c>
      <c r="Y66" s="38">
        <v>4</v>
      </c>
      <c r="Z66" s="38">
        <v>14</v>
      </c>
      <c r="AA66" s="38">
        <v>0</v>
      </c>
      <c r="AB66" s="38">
        <f t="shared" si="3"/>
        <v>14</v>
      </c>
      <c r="AC66" s="59">
        <v>30</v>
      </c>
    </row>
    <row r="67" spans="1:30" x14ac:dyDescent="0.25">
      <c r="A67">
        <v>2011</v>
      </c>
      <c r="B67" t="s">
        <v>12</v>
      </c>
      <c r="C67" s="53" t="s">
        <v>15</v>
      </c>
      <c r="D67">
        <v>0</v>
      </c>
      <c r="E67">
        <v>53</v>
      </c>
      <c r="F67">
        <v>43</v>
      </c>
      <c r="G67">
        <v>83</v>
      </c>
      <c r="H67">
        <v>165</v>
      </c>
      <c r="I67" s="2">
        <f>SUM(D67:H69)</f>
        <v>384</v>
      </c>
      <c r="J67" s="1">
        <f t="shared" ref="J67:J130" si="19">SUM(F67:H67)</f>
        <v>291</v>
      </c>
      <c r="K67" s="10">
        <f t="shared" ref="K67:K130" si="20">J67/I67</f>
        <v>0.7578125</v>
      </c>
      <c r="L67" s="18">
        <f t="shared" ref="L67:M69" si="21">I67</f>
        <v>384</v>
      </c>
      <c r="M67" s="20">
        <f t="shared" si="21"/>
        <v>291</v>
      </c>
      <c r="N67" s="22">
        <v>0.3</v>
      </c>
      <c r="O67" s="21">
        <v>0.3</v>
      </c>
      <c r="P67" s="21">
        <v>0.05</v>
      </c>
      <c r="Q67" s="21">
        <v>0.5</v>
      </c>
      <c r="R67" s="9"/>
      <c r="T67" s="49" t="s">
        <v>30</v>
      </c>
      <c r="V67">
        <v>2011</v>
      </c>
      <c r="W67" t="s">
        <v>12</v>
      </c>
      <c r="X67" s="53" t="s">
        <v>15</v>
      </c>
      <c r="Y67" s="38">
        <v>4</v>
      </c>
      <c r="Z67" s="38">
        <v>43</v>
      </c>
      <c r="AA67" s="38">
        <v>0</v>
      </c>
      <c r="AB67" s="38">
        <f t="shared" ref="AB67:AB130" si="22">Z67-AA67</f>
        <v>43</v>
      </c>
      <c r="AC67" s="59">
        <v>30</v>
      </c>
    </row>
    <row r="68" spans="1:30" x14ac:dyDescent="0.25">
      <c r="A68">
        <v>2011</v>
      </c>
      <c r="B68" t="s">
        <v>12</v>
      </c>
      <c r="C68" s="53" t="s">
        <v>16</v>
      </c>
      <c r="D68">
        <v>0</v>
      </c>
      <c r="E68">
        <v>25</v>
      </c>
      <c r="F68">
        <v>0</v>
      </c>
      <c r="G68">
        <v>1</v>
      </c>
      <c r="H68">
        <v>0</v>
      </c>
      <c r="I68" s="2">
        <f>SUM(D68:H69)</f>
        <v>40</v>
      </c>
      <c r="J68" s="1">
        <f t="shared" si="19"/>
        <v>1</v>
      </c>
      <c r="K68" s="10">
        <f t="shared" si="20"/>
        <v>2.5000000000000001E-2</v>
      </c>
      <c r="L68" s="18">
        <f t="shared" si="21"/>
        <v>40</v>
      </c>
      <c r="M68" s="20">
        <f t="shared" si="21"/>
        <v>1</v>
      </c>
      <c r="N68" s="22">
        <v>0.3</v>
      </c>
      <c r="O68" s="21">
        <v>0.3</v>
      </c>
      <c r="P68" s="21">
        <v>0.05</v>
      </c>
      <c r="Q68" s="21">
        <v>0.5</v>
      </c>
      <c r="R68" s="9"/>
      <c r="T68" s="49" t="s">
        <v>30</v>
      </c>
      <c r="V68">
        <v>2011</v>
      </c>
      <c r="W68" t="s">
        <v>12</v>
      </c>
      <c r="X68" s="53" t="s">
        <v>16</v>
      </c>
      <c r="Y68" s="38">
        <v>2</v>
      </c>
      <c r="Z68" s="38">
        <v>0</v>
      </c>
      <c r="AA68" s="38">
        <v>0</v>
      </c>
      <c r="AB68" s="38">
        <f t="shared" si="22"/>
        <v>0</v>
      </c>
      <c r="AC68" s="59">
        <v>30</v>
      </c>
    </row>
    <row r="69" spans="1:30" x14ac:dyDescent="0.25">
      <c r="A69">
        <v>2011</v>
      </c>
      <c r="B69" t="s">
        <v>12</v>
      </c>
      <c r="C69" s="53" t="s">
        <v>38</v>
      </c>
      <c r="D69">
        <v>14</v>
      </c>
      <c r="E69">
        <v>0</v>
      </c>
      <c r="F69">
        <v>0</v>
      </c>
      <c r="G69">
        <v>0</v>
      </c>
      <c r="H69">
        <v>0</v>
      </c>
      <c r="I69" s="2">
        <f>SUM(D69:H69)</f>
        <v>14</v>
      </c>
      <c r="J69" s="1">
        <f t="shared" si="19"/>
        <v>0</v>
      </c>
      <c r="K69" s="10">
        <f t="shared" si="20"/>
        <v>0</v>
      </c>
      <c r="L69" s="18">
        <f t="shared" si="21"/>
        <v>14</v>
      </c>
      <c r="M69" s="20">
        <f t="shared" si="21"/>
        <v>0</v>
      </c>
      <c r="N69" s="22">
        <v>0.3</v>
      </c>
      <c r="O69" s="21">
        <v>0.3</v>
      </c>
      <c r="P69" s="21">
        <v>0.05</v>
      </c>
      <c r="Q69" s="21">
        <v>0.5</v>
      </c>
      <c r="R69" s="9"/>
      <c r="S69" s="12">
        <f>((D69+((E67+E68)-(E67+E68)*O69))*(1-P69))</f>
        <v>65.169999999999987</v>
      </c>
      <c r="T69" s="49" t="s">
        <v>30</v>
      </c>
      <c r="V69">
        <v>2011</v>
      </c>
      <c r="W69" t="s">
        <v>12</v>
      </c>
      <c r="X69" s="53" t="s">
        <v>38</v>
      </c>
      <c r="Y69" s="38">
        <v>2</v>
      </c>
      <c r="Z69" s="38">
        <v>0</v>
      </c>
      <c r="AA69" s="38">
        <v>0</v>
      </c>
      <c r="AB69" s="38">
        <f t="shared" si="22"/>
        <v>0</v>
      </c>
      <c r="AC69" s="59">
        <v>30</v>
      </c>
      <c r="AD69" s="23">
        <f>(S69*Q69*AC69)/R66</f>
        <v>1.4696743560964081</v>
      </c>
    </row>
    <row r="70" spans="1:30" x14ac:dyDescent="0.25">
      <c r="A70">
        <v>2012</v>
      </c>
      <c r="B70" t="s">
        <v>8</v>
      </c>
      <c r="C70" s="53" t="s">
        <v>14</v>
      </c>
      <c r="D70">
        <v>0</v>
      </c>
      <c r="E70">
        <v>8</v>
      </c>
      <c r="F70">
        <v>1</v>
      </c>
      <c r="G70">
        <v>9</v>
      </c>
      <c r="H70">
        <v>0</v>
      </c>
      <c r="I70" s="2">
        <f>SUM(D70:H73)</f>
        <v>411</v>
      </c>
      <c r="J70" s="1">
        <f t="shared" si="19"/>
        <v>10</v>
      </c>
      <c r="K70" s="10">
        <f t="shared" si="20"/>
        <v>2.4330900243309004E-2</v>
      </c>
      <c r="L70" s="18">
        <f>(I70-E70-(E70*K70))</f>
        <v>402.80535279805355</v>
      </c>
      <c r="M70" s="19">
        <f>J70-E70*K70/(1-K70)</f>
        <v>9.800498753117207</v>
      </c>
      <c r="N70" s="22">
        <v>0.3</v>
      </c>
      <c r="O70" s="21">
        <v>0.3</v>
      </c>
      <c r="P70" s="21">
        <v>0.05</v>
      </c>
      <c r="Q70" s="21">
        <v>0.5</v>
      </c>
      <c r="R70" s="16">
        <f>L70/(1-N70)</f>
        <v>575.43621828293362</v>
      </c>
      <c r="T70" s="49" t="s">
        <v>30</v>
      </c>
      <c r="V70">
        <v>2012</v>
      </c>
      <c r="W70" t="s">
        <v>8</v>
      </c>
      <c r="X70" s="53" t="s">
        <v>14</v>
      </c>
      <c r="Y70" s="38">
        <v>2</v>
      </c>
      <c r="Z70" s="38">
        <v>1</v>
      </c>
      <c r="AA70" s="38">
        <v>1</v>
      </c>
      <c r="AB70" s="38">
        <f t="shared" si="22"/>
        <v>0</v>
      </c>
      <c r="AC70" s="59">
        <v>30</v>
      </c>
    </row>
    <row r="71" spans="1:30" x14ac:dyDescent="0.25">
      <c r="A71">
        <v>2012</v>
      </c>
      <c r="B71" t="s">
        <v>8</v>
      </c>
      <c r="C71" s="53" t="s">
        <v>15</v>
      </c>
      <c r="D71">
        <v>0</v>
      </c>
      <c r="E71">
        <v>16</v>
      </c>
      <c r="F71">
        <v>61</v>
      </c>
      <c r="G71">
        <v>8</v>
      </c>
      <c r="H71">
        <v>0</v>
      </c>
      <c r="I71" s="2">
        <f>SUM(D71:H73)</f>
        <v>393</v>
      </c>
      <c r="J71" s="1">
        <f t="shared" si="19"/>
        <v>69</v>
      </c>
      <c r="K71" s="10">
        <f t="shared" si="20"/>
        <v>0.17557251908396945</v>
      </c>
      <c r="L71" s="18">
        <f t="shared" ref="L71:M73" si="23">I71</f>
        <v>393</v>
      </c>
      <c r="M71" s="20">
        <f t="shared" si="23"/>
        <v>69</v>
      </c>
      <c r="N71" s="22">
        <v>0.3</v>
      </c>
      <c r="O71" s="21">
        <v>0.3</v>
      </c>
      <c r="P71" s="21">
        <v>0.05</v>
      </c>
      <c r="Q71" s="21">
        <v>0.5</v>
      </c>
      <c r="R71" s="9"/>
      <c r="T71" s="49" t="s">
        <v>30</v>
      </c>
      <c r="V71">
        <v>2012</v>
      </c>
      <c r="W71" t="s">
        <v>8</v>
      </c>
      <c r="X71" s="53" t="s">
        <v>15</v>
      </c>
      <c r="Y71" s="38">
        <v>4</v>
      </c>
      <c r="Z71" s="38">
        <v>61</v>
      </c>
      <c r="AA71" s="38">
        <v>31</v>
      </c>
      <c r="AB71" s="38">
        <f t="shared" si="22"/>
        <v>30</v>
      </c>
      <c r="AC71" s="59">
        <v>30</v>
      </c>
    </row>
    <row r="72" spans="1:30" x14ac:dyDescent="0.25">
      <c r="A72">
        <v>2012</v>
      </c>
      <c r="B72" t="s">
        <v>8</v>
      </c>
      <c r="C72" s="53" t="s">
        <v>16</v>
      </c>
      <c r="D72">
        <v>0</v>
      </c>
      <c r="E72">
        <v>30</v>
      </c>
      <c r="F72">
        <v>0</v>
      </c>
      <c r="G72">
        <v>2</v>
      </c>
      <c r="H72">
        <v>268</v>
      </c>
      <c r="I72" s="2">
        <f>SUM(D72:H73)</f>
        <v>308</v>
      </c>
      <c r="J72" s="1">
        <f t="shared" si="19"/>
        <v>270</v>
      </c>
      <c r="K72" s="10">
        <f t="shared" si="20"/>
        <v>0.87662337662337664</v>
      </c>
      <c r="L72" s="18">
        <f t="shared" si="23"/>
        <v>308</v>
      </c>
      <c r="M72" s="20">
        <f t="shared" si="23"/>
        <v>270</v>
      </c>
      <c r="N72" s="22">
        <v>0.3</v>
      </c>
      <c r="O72" s="21">
        <v>0.3</v>
      </c>
      <c r="P72" s="21">
        <v>0.05</v>
      </c>
      <c r="Q72" s="21">
        <v>0.5</v>
      </c>
      <c r="R72" s="9"/>
      <c r="T72" s="49" t="s">
        <v>30</v>
      </c>
      <c r="V72">
        <v>2012</v>
      </c>
      <c r="W72" t="s">
        <v>8</v>
      </c>
      <c r="X72" s="53" t="s">
        <v>16</v>
      </c>
      <c r="Y72" s="38">
        <v>2</v>
      </c>
      <c r="Z72" s="38">
        <v>0</v>
      </c>
      <c r="AA72" s="38">
        <v>0</v>
      </c>
      <c r="AB72" s="38">
        <f t="shared" si="22"/>
        <v>0</v>
      </c>
      <c r="AC72" s="59">
        <v>30</v>
      </c>
    </row>
    <row r="73" spans="1:30" x14ac:dyDescent="0.25">
      <c r="A73">
        <v>2012</v>
      </c>
      <c r="B73" t="s">
        <v>8</v>
      </c>
      <c r="C73" s="53" t="s">
        <v>38</v>
      </c>
      <c r="D73">
        <v>8</v>
      </c>
      <c r="E73">
        <v>0</v>
      </c>
      <c r="F73">
        <v>0</v>
      </c>
      <c r="G73">
        <v>0</v>
      </c>
      <c r="H73">
        <v>0</v>
      </c>
      <c r="I73" s="2">
        <f>SUM(D73:H73)</f>
        <v>8</v>
      </c>
      <c r="J73" s="1">
        <f t="shared" si="19"/>
        <v>0</v>
      </c>
      <c r="K73" s="10">
        <f t="shared" si="20"/>
        <v>0</v>
      </c>
      <c r="L73" s="18">
        <f t="shared" si="23"/>
        <v>8</v>
      </c>
      <c r="M73" s="20">
        <f t="shared" si="23"/>
        <v>0</v>
      </c>
      <c r="N73" s="22">
        <v>0.3</v>
      </c>
      <c r="O73" s="21">
        <v>0.3</v>
      </c>
      <c r="P73" s="21">
        <v>0.05</v>
      </c>
      <c r="Q73" s="21">
        <v>0.5</v>
      </c>
      <c r="R73" s="9"/>
      <c r="S73" s="12">
        <f>((D73+((E71+E72)-(E71+E72)*O73))*(1-P73))</f>
        <v>38.19</v>
      </c>
      <c r="T73" s="49" t="s">
        <v>30</v>
      </c>
      <c r="V73">
        <v>2012</v>
      </c>
      <c r="W73" t="s">
        <v>8</v>
      </c>
      <c r="X73" s="53" t="s">
        <v>38</v>
      </c>
      <c r="Y73" s="38">
        <v>2</v>
      </c>
      <c r="Z73" s="38">
        <v>0</v>
      </c>
      <c r="AA73" s="38">
        <v>0</v>
      </c>
      <c r="AB73" s="38">
        <f t="shared" si="22"/>
        <v>0</v>
      </c>
      <c r="AC73" s="59">
        <v>30</v>
      </c>
      <c r="AD73" s="23">
        <f>(S73*Q73*AC73)/R70</f>
        <v>0.99550563867764386</v>
      </c>
    </row>
    <row r="74" spans="1:30" x14ac:dyDescent="0.25">
      <c r="A74">
        <v>2012</v>
      </c>
      <c r="B74" t="s">
        <v>11</v>
      </c>
      <c r="C74" s="53" t="s">
        <v>14</v>
      </c>
      <c r="D74">
        <v>0</v>
      </c>
      <c r="E74">
        <v>10</v>
      </c>
      <c r="F74">
        <v>0</v>
      </c>
      <c r="G74">
        <v>18</v>
      </c>
      <c r="H74">
        <v>0</v>
      </c>
      <c r="I74" s="2">
        <f>SUM(D74:H77)</f>
        <v>1192</v>
      </c>
      <c r="J74" s="1">
        <f t="shared" si="19"/>
        <v>18</v>
      </c>
      <c r="K74" s="10">
        <f t="shared" si="20"/>
        <v>1.5100671140939598E-2</v>
      </c>
      <c r="L74" s="18">
        <f>(I74-E74-(E74*K74))</f>
        <v>1181.8489932885907</v>
      </c>
      <c r="M74" s="19">
        <f>J74-E74*K74/(1-K74)</f>
        <v>17.846678023850085</v>
      </c>
      <c r="N74" s="22">
        <v>0.3</v>
      </c>
      <c r="O74" s="21">
        <v>0.3</v>
      </c>
      <c r="P74" s="21">
        <v>0.05</v>
      </c>
      <c r="Q74" s="21">
        <v>0.5</v>
      </c>
      <c r="R74" s="16">
        <f>L74/(1-N74)</f>
        <v>1688.3557046979868</v>
      </c>
      <c r="T74" s="49" t="s">
        <v>30</v>
      </c>
      <c r="V74">
        <v>2012</v>
      </c>
      <c r="W74" t="s">
        <v>11</v>
      </c>
      <c r="X74" s="53" t="s">
        <v>14</v>
      </c>
      <c r="Y74" s="38">
        <v>4</v>
      </c>
      <c r="Z74" s="38">
        <v>0</v>
      </c>
      <c r="AA74" s="38">
        <v>0</v>
      </c>
      <c r="AB74" s="38">
        <f t="shared" si="22"/>
        <v>0</v>
      </c>
      <c r="AC74" s="59">
        <v>30</v>
      </c>
    </row>
    <row r="75" spans="1:30" x14ac:dyDescent="0.25">
      <c r="A75">
        <v>2012</v>
      </c>
      <c r="B75" t="s">
        <v>11</v>
      </c>
      <c r="C75" s="53" t="s">
        <v>15</v>
      </c>
      <c r="D75">
        <v>0</v>
      </c>
      <c r="E75">
        <v>67</v>
      </c>
      <c r="F75">
        <v>215</v>
      </c>
      <c r="G75">
        <v>44</v>
      </c>
      <c r="H75">
        <v>3</v>
      </c>
      <c r="I75" s="2">
        <f>SUM(D75:H77)</f>
        <v>1164</v>
      </c>
      <c r="J75" s="1">
        <f t="shared" si="19"/>
        <v>262</v>
      </c>
      <c r="K75" s="10">
        <f t="shared" si="20"/>
        <v>0.22508591065292097</v>
      </c>
      <c r="L75" s="18">
        <f t="shared" ref="L75:M77" si="24">I75</f>
        <v>1164</v>
      </c>
      <c r="M75" s="20">
        <f t="shared" si="24"/>
        <v>262</v>
      </c>
      <c r="N75" s="22">
        <v>0.3</v>
      </c>
      <c r="O75" s="21">
        <v>0.3</v>
      </c>
      <c r="P75" s="21">
        <v>0.05</v>
      </c>
      <c r="Q75" s="21">
        <v>0.5</v>
      </c>
      <c r="R75" s="9"/>
      <c r="T75" s="49" t="s">
        <v>30</v>
      </c>
      <c r="V75">
        <v>2012</v>
      </c>
      <c r="W75" t="s">
        <v>11</v>
      </c>
      <c r="X75" s="53" t="s">
        <v>15</v>
      </c>
      <c r="Y75" s="38">
        <v>4</v>
      </c>
      <c r="Z75" s="38">
        <v>215</v>
      </c>
      <c r="AA75" s="38">
        <v>24</v>
      </c>
      <c r="AB75" s="38">
        <f t="shared" si="22"/>
        <v>191</v>
      </c>
      <c r="AC75" s="59">
        <v>30</v>
      </c>
    </row>
    <row r="76" spans="1:30" x14ac:dyDescent="0.25">
      <c r="A76">
        <v>2012</v>
      </c>
      <c r="B76" t="s">
        <v>11</v>
      </c>
      <c r="C76" s="53" t="s">
        <v>16</v>
      </c>
      <c r="D76">
        <v>0</v>
      </c>
      <c r="E76">
        <v>115</v>
      </c>
      <c r="F76">
        <v>13</v>
      </c>
      <c r="G76">
        <v>0</v>
      </c>
      <c r="H76">
        <v>698</v>
      </c>
      <c r="I76" s="2">
        <f>SUM(D76:H77)</f>
        <v>835</v>
      </c>
      <c r="J76" s="1">
        <f t="shared" si="19"/>
        <v>711</v>
      </c>
      <c r="K76" s="10">
        <f t="shared" si="20"/>
        <v>0.85149700598802391</v>
      </c>
      <c r="L76" s="18">
        <f t="shared" si="24"/>
        <v>835</v>
      </c>
      <c r="M76" s="20">
        <f t="shared" si="24"/>
        <v>711</v>
      </c>
      <c r="N76" s="22">
        <v>0.3</v>
      </c>
      <c r="O76" s="21">
        <v>0.3</v>
      </c>
      <c r="P76" s="21">
        <v>0.05</v>
      </c>
      <c r="Q76" s="21">
        <v>0.5</v>
      </c>
      <c r="R76" s="9"/>
      <c r="T76" s="49" t="s">
        <v>30</v>
      </c>
      <c r="V76">
        <v>2012</v>
      </c>
      <c r="W76" t="s">
        <v>11</v>
      </c>
      <c r="X76" s="53" t="s">
        <v>16</v>
      </c>
      <c r="Y76" s="38">
        <v>2</v>
      </c>
      <c r="Z76" s="38">
        <v>13</v>
      </c>
      <c r="AA76" s="38">
        <v>2</v>
      </c>
      <c r="AB76" s="38">
        <f t="shared" si="22"/>
        <v>11</v>
      </c>
      <c r="AC76" s="59">
        <v>30</v>
      </c>
    </row>
    <row r="77" spans="1:30" x14ac:dyDescent="0.25">
      <c r="A77">
        <v>2012</v>
      </c>
      <c r="B77" t="s">
        <v>11</v>
      </c>
      <c r="C77" s="53" t="s">
        <v>38</v>
      </c>
      <c r="D77">
        <v>9</v>
      </c>
      <c r="E77">
        <v>0</v>
      </c>
      <c r="F77">
        <v>0</v>
      </c>
      <c r="G77">
        <v>0</v>
      </c>
      <c r="H77">
        <v>0</v>
      </c>
      <c r="I77" s="2">
        <f>SUM(D77:H77)</f>
        <v>9</v>
      </c>
      <c r="J77" s="1">
        <f t="shared" si="19"/>
        <v>0</v>
      </c>
      <c r="K77" s="10">
        <f t="shared" si="20"/>
        <v>0</v>
      </c>
      <c r="L77" s="18">
        <f t="shared" si="24"/>
        <v>9</v>
      </c>
      <c r="M77" s="20">
        <f t="shared" si="24"/>
        <v>0</v>
      </c>
      <c r="N77" s="22">
        <v>0.3</v>
      </c>
      <c r="O77" s="21">
        <v>0.3</v>
      </c>
      <c r="P77" s="21">
        <v>0.05</v>
      </c>
      <c r="Q77" s="21">
        <v>0.5</v>
      </c>
      <c r="R77" s="9"/>
      <c r="S77" s="12">
        <f>((D77+((E75+E76)-(E75+E76)*O77))*(1-P77))</f>
        <v>129.58000000000001</v>
      </c>
      <c r="T77" s="49" t="s">
        <v>30</v>
      </c>
      <c r="V77">
        <v>2012</v>
      </c>
      <c r="W77" t="s">
        <v>11</v>
      </c>
      <c r="X77" s="53" t="s">
        <v>38</v>
      </c>
      <c r="Y77" s="38">
        <v>2</v>
      </c>
      <c r="Z77" s="38">
        <v>0</v>
      </c>
      <c r="AA77" s="38">
        <v>0</v>
      </c>
      <c r="AB77" s="38">
        <f t="shared" si="22"/>
        <v>0</v>
      </c>
      <c r="AC77" s="59">
        <v>30</v>
      </c>
      <c r="AD77" s="23">
        <f>(S77*Q77*AC77)/R74</f>
        <v>1.1512384473197783</v>
      </c>
    </row>
    <row r="78" spans="1:30" x14ac:dyDescent="0.25">
      <c r="A78">
        <v>2012</v>
      </c>
      <c r="B78" t="s">
        <v>9</v>
      </c>
      <c r="C78" s="53" t="s">
        <v>14</v>
      </c>
      <c r="D78">
        <v>0</v>
      </c>
      <c r="E78">
        <v>10</v>
      </c>
      <c r="F78">
        <v>2</v>
      </c>
      <c r="G78">
        <v>16</v>
      </c>
      <c r="H78">
        <v>0</v>
      </c>
      <c r="I78" s="2">
        <f>SUM(D78:H81)</f>
        <v>734</v>
      </c>
      <c r="J78" s="1">
        <f t="shared" si="19"/>
        <v>18</v>
      </c>
      <c r="K78" s="10">
        <f t="shared" si="20"/>
        <v>2.4523160762942781E-2</v>
      </c>
      <c r="L78" s="18">
        <f>(I78-E78-(E78*K78))</f>
        <v>723.75476839237058</v>
      </c>
      <c r="M78" s="19">
        <f>J78-E78*K78/(1-K78)</f>
        <v>17.748603351955307</v>
      </c>
      <c r="N78" s="22">
        <v>0.3</v>
      </c>
      <c r="O78" s="21">
        <v>0.3</v>
      </c>
      <c r="P78" s="21">
        <v>0.05</v>
      </c>
      <c r="Q78" s="21">
        <v>0.5</v>
      </c>
      <c r="R78" s="16">
        <f>L78/(1-N78)</f>
        <v>1033.9353834176723</v>
      </c>
      <c r="T78" s="49" t="s">
        <v>30</v>
      </c>
      <c r="V78">
        <v>2012</v>
      </c>
      <c r="W78" t="s">
        <v>9</v>
      </c>
      <c r="X78" s="53" t="s">
        <v>14</v>
      </c>
      <c r="Y78" s="38">
        <v>4</v>
      </c>
      <c r="Z78" s="38">
        <v>2</v>
      </c>
      <c r="AA78" s="38">
        <v>0</v>
      </c>
      <c r="AB78" s="38">
        <f t="shared" si="22"/>
        <v>2</v>
      </c>
      <c r="AC78" s="59">
        <v>30</v>
      </c>
    </row>
    <row r="79" spans="1:30" x14ac:dyDescent="0.25">
      <c r="A79">
        <v>2012</v>
      </c>
      <c r="B79" t="s">
        <v>9</v>
      </c>
      <c r="C79" s="53" t="s">
        <v>15</v>
      </c>
      <c r="D79">
        <v>0</v>
      </c>
      <c r="E79">
        <v>57</v>
      </c>
      <c r="F79">
        <v>119</v>
      </c>
      <c r="G79">
        <v>37</v>
      </c>
      <c r="H79">
        <v>0</v>
      </c>
      <c r="I79" s="2">
        <f>SUM(D79:H81)</f>
        <v>706</v>
      </c>
      <c r="J79" s="1">
        <f t="shared" si="19"/>
        <v>156</v>
      </c>
      <c r="K79" s="10">
        <f t="shared" si="20"/>
        <v>0.22096317280453256</v>
      </c>
      <c r="L79" s="18">
        <f t="shared" ref="L79:M81" si="25">I79</f>
        <v>706</v>
      </c>
      <c r="M79" s="20">
        <f t="shared" si="25"/>
        <v>156</v>
      </c>
      <c r="N79" s="22">
        <v>0.3</v>
      </c>
      <c r="O79" s="21">
        <v>0.3</v>
      </c>
      <c r="P79" s="21">
        <v>0.05</v>
      </c>
      <c r="Q79" s="21">
        <v>0.5</v>
      </c>
      <c r="R79" s="9"/>
      <c r="T79" s="49" t="s">
        <v>30</v>
      </c>
      <c r="V79">
        <v>2012</v>
      </c>
      <c r="W79" t="s">
        <v>9</v>
      </c>
      <c r="X79" s="53" t="s">
        <v>15</v>
      </c>
      <c r="Y79" s="38">
        <v>4</v>
      </c>
      <c r="Z79" s="38">
        <v>119</v>
      </c>
      <c r="AA79" s="38">
        <v>19</v>
      </c>
      <c r="AB79" s="38">
        <f t="shared" si="22"/>
        <v>100</v>
      </c>
      <c r="AC79" s="59">
        <v>30</v>
      </c>
    </row>
    <row r="80" spans="1:30" x14ac:dyDescent="0.25">
      <c r="A80">
        <v>2012</v>
      </c>
      <c r="B80" t="s">
        <v>9</v>
      </c>
      <c r="C80" s="53" t="s">
        <v>16</v>
      </c>
      <c r="D80">
        <v>0</v>
      </c>
      <c r="E80">
        <v>94</v>
      </c>
      <c r="F80">
        <v>13</v>
      </c>
      <c r="G80">
        <v>1</v>
      </c>
      <c r="H80">
        <v>381</v>
      </c>
      <c r="I80" s="2">
        <f>SUM(D80:H81)</f>
        <v>493</v>
      </c>
      <c r="J80" s="1">
        <f t="shared" si="19"/>
        <v>395</v>
      </c>
      <c r="K80" s="10">
        <f t="shared" si="20"/>
        <v>0.80121703853955373</v>
      </c>
      <c r="L80" s="18">
        <f t="shared" si="25"/>
        <v>493</v>
      </c>
      <c r="M80" s="20">
        <f t="shared" si="25"/>
        <v>395</v>
      </c>
      <c r="N80" s="22">
        <v>0.3</v>
      </c>
      <c r="O80" s="21">
        <v>0.3</v>
      </c>
      <c r="P80" s="21">
        <v>0.05</v>
      </c>
      <c r="Q80" s="21">
        <v>0.5</v>
      </c>
      <c r="R80" s="9"/>
      <c r="T80" s="49" t="s">
        <v>30</v>
      </c>
      <c r="V80">
        <v>2012</v>
      </c>
      <c r="W80" t="s">
        <v>9</v>
      </c>
      <c r="X80" s="53" t="s">
        <v>16</v>
      </c>
      <c r="Y80" s="38">
        <v>2</v>
      </c>
      <c r="Z80" s="38">
        <v>13</v>
      </c>
      <c r="AA80" s="38">
        <v>2</v>
      </c>
      <c r="AB80" s="38">
        <f t="shared" si="22"/>
        <v>11</v>
      </c>
      <c r="AC80" s="59">
        <v>30</v>
      </c>
    </row>
    <row r="81" spans="1:30" x14ac:dyDescent="0.25">
      <c r="A81">
        <v>2012</v>
      </c>
      <c r="B81" t="s">
        <v>9</v>
      </c>
      <c r="C81" s="53" t="s">
        <v>38</v>
      </c>
      <c r="D81">
        <v>3</v>
      </c>
      <c r="E81">
        <v>0</v>
      </c>
      <c r="F81">
        <v>0</v>
      </c>
      <c r="G81">
        <v>1</v>
      </c>
      <c r="H81">
        <v>0</v>
      </c>
      <c r="I81" s="2">
        <f>SUM(D81:H81)</f>
        <v>4</v>
      </c>
      <c r="J81" s="1">
        <f t="shared" si="19"/>
        <v>1</v>
      </c>
      <c r="K81" s="10">
        <f t="shared" si="20"/>
        <v>0.25</v>
      </c>
      <c r="L81" s="18">
        <f t="shared" si="25"/>
        <v>4</v>
      </c>
      <c r="M81" s="20">
        <f t="shared" si="25"/>
        <v>1</v>
      </c>
      <c r="N81" s="22">
        <v>0.3</v>
      </c>
      <c r="O81" s="21">
        <v>0.3</v>
      </c>
      <c r="P81" s="21">
        <v>0.05</v>
      </c>
      <c r="Q81" s="21">
        <v>0.5</v>
      </c>
      <c r="R81" s="9"/>
      <c r="S81" s="12">
        <f>((D81+((E79+E80)-(E79+E80)*O81))*(1-P81))</f>
        <v>103.265</v>
      </c>
      <c r="T81" s="49" t="s">
        <v>30</v>
      </c>
      <c r="V81">
        <v>2012</v>
      </c>
      <c r="W81" t="s">
        <v>9</v>
      </c>
      <c r="X81" s="53" t="s">
        <v>38</v>
      </c>
      <c r="Y81" s="38">
        <v>2</v>
      </c>
      <c r="Z81" s="38">
        <v>0</v>
      </c>
      <c r="AA81" s="38">
        <v>0</v>
      </c>
      <c r="AB81" s="38">
        <f t="shared" si="22"/>
        <v>0</v>
      </c>
      <c r="AC81" s="59">
        <v>30</v>
      </c>
      <c r="AD81" s="23">
        <f>(S81*Q81*AC81)/R78</f>
        <v>1.4981352073278165</v>
      </c>
    </row>
    <row r="82" spans="1:30" x14ac:dyDescent="0.25">
      <c r="A82">
        <v>2012</v>
      </c>
      <c r="B82" t="s">
        <v>10</v>
      </c>
      <c r="C82" s="53" t="s">
        <v>14</v>
      </c>
      <c r="D82">
        <v>0</v>
      </c>
      <c r="E82">
        <v>5</v>
      </c>
      <c r="F82">
        <v>2</v>
      </c>
      <c r="G82">
        <v>11</v>
      </c>
      <c r="H82">
        <v>0</v>
      </c>
      <c r="I82" s="2">
        <f>SUM(D82:H85)</f>
        <v>438</v>
      </c>
      <c r="J82" s="1">
        <f t="shared" si="19"/>
        <v>13</v>
      </c>
      <c r="K82" s="10">
        <f t="shared" si="20"/>
        <v>2.9680365296803651E-2</v>
      </c>
      <c r="L82" s="18">
        <f>(I82-E82-(E82*K82))</f>
        <v>432.85159817351598</v>
      </c>
      <c r="M82" s="19">
        <f>J82-E82*K82/(1-K82)</f>
        <v>12.847058823529412</v>
      </c>
      <c r="N82" s="22">
        <v>0.3</v>
      </c>
      <c r="O82" s="21">
        <v>0.3</v>
      </c>
      <c r="P82" s="21">
        <v>0.05</v>
      </c>
      <c r="Q82" s="21">
        <v>0.5</v>
      </c>
      <c r="R82" s="16">
        <f>L82/(1-N82)</f>
        <v>618.35942596216569</v>
      </c>
      <c r="T82" s="49" t="s">
        <v>30</v>
      </c>
      <c r="V82">
        <v>2012</v>
      </c>
      <c r="W82" t="s">
        <v>10</v>
      </c>
      <c r="X82" s="53" t="s">
        <v>14</v>
      </c>
      <c r="Y82" s="38">
        <v>3</v>
      </c>
      <c r="Z82" s="38">
        <v>2</v>
      </c>
      <c r="AA82" s="38">
        <v>2</v>
      </c>
      <c r="AB82" s="38">
        <f t="shared" si="22"/>
        <v>0</v>
      </c>
      <c r="AC82" s="59">
        <v>30</v>
      </c>
    </row>
    <row r="83" spans="1:30" x14ac:dyDescent="0.25">
      <c r="A83">
        <v>2012</v>
      </c>
      <c r="B83" t="s">
        <v>10</v>
      </c>
      <c r="C83" s="53" t="s">
        <v>15</v>
      </c>
      <c r="D83">
        <v>0</v>
      </c>
      <c r="E83">
        <v>4</v>
      </c>
      <c r="F83">
        <v>52</v>
      </c>
      <c r="G83">
        <v>14</v>
      </c>
      <c r="H83">
        <v>0</v>
      </c>
      <c r="I83" s="2">
        <f>SUM(D83:H85)</f>
        <v>420</v>
      </c>
      <c r="J83" s="1">
        <f t="shared" si="19"/>
        <v>66</v>
      </c>
      <c r="K83" s="10">
        <f t="shared" si="20"/>
        <v>0.15714285714285714</v>
      </c>
      <c r="L83" s="18">
        <f t="shared" ref="L83:M85" si="26">I83</f>
        <v>420</v>
      </c>
      <c r="M83" s="20">
        <f t="shared" si="26"/>
        <v>66</v>
      </c>
      <c r="N83" s="22">
        <v>0.3</v>
      </c>
      <c r="O83" s="21">
        <v>0.3</v>
      </c>
      <c r="P83" s="21">
        <v>0.05</v>
      </c>
      <c r="Q83" s="21">
        <v>0.5</v>
      </c>
      <c r="T83" s="49" t="s">
        <v>30</v>
      </c>
      <c r="V83">
        <v>2012</v>
      </c>
      <c r="W83" t="s">
        <v>10</v>
      </c>
      <c r="X83" s="53" t="s">
        <v>15</v>
      </c>
      <c r="Y83" s="38">
        <v>4</v>
      </c>
      <c r="Z83" s="38">
        <v>52</v>
      </c>
      <c r="AA83" s="38">
        <v>10</v>
      </c>
      <c r="AB83" s="38">
        <f t="shared" si="22"/>
        <v>42</v>
      </c>
      <c r="AC83" s="59">
        <v>30</v>
      </c>
    </row>
    <row r="84" spans="1:30" x14ac:dyDescent="0.25">
      <c r="A84">
        <v>2012</v>
      </c>
      <c r="B84" t="s">
        <v>10</v>
      </c>
      <c r="C84" s="53" t="s">
        <v>16</v>
      </c>
      <c r="D84">
        <v>0</v>
      </c>
      <c r="E84">
        <v>57</v>
      </c>
      <c r="F84">
        <v>7</v>
      </c>
      <c r="G84">
        <v>0</v>
      </c>
      <c r="H84">
        <v>282</v>
      </c>
      <c r="I84" s="2">
        <f>SUM(D84:H85)</f>
        <v>350</v>
      </c>
      <c r="J84" s="1">
        <f t="shared" si="19"/>
        <v>289</v>
      </c>
      <c r="K84" s="10">
        <f t="shared" si="20"/>
        <v>0.82571428571428573</v>
      </c>
      <c r="L84" s="18">
        <f t="shared" si="26"/>
        <v>350</v>
      </c>
      <c r="M84" s="20">
        <f t="shared" si="26"/>
        <v>289</v>
      </c>
      <c r="N84" s="22">
        <v>0.3</v>
      </c>
      <c r="O84" s="21">
        <v>0.3</v>
      </c>
      <c r="P84" s="21">
        <v>0.05</v>
      </c>
      <c r="Q84" s="21">
        <v>0.5</v>
      </c>
      <c r="T84" s="49" t="s">
        <v>30</v>
      </c>
      <c r="V84">
        <v>2012</v>
      </c>
      <c r="W84" t="s">
        <v>10</v>
      </c>
      <c r="X84" s="53" t="s">
        <v>16</v>
      </c>
      <c r="Y84" s="38">
        <v>2</v>
      </c>
      <c r="Z84" s="38">
        <v>7</v>
      </c>
      <c r="AA84" s="38">
        <v>1</v>
      </c>
      <c r="AB84" s="38">
        <f t="shared" si="22"/>
        <v>6</v>
      </c>
      <c r="AC84" s="59">
        <v>30</v>
      </c>
    </row>
    <row r="85" spans="1:30" x14ac:dyDescent="0.25">
      <c r="A85">
        <v>2012</v>
      </c>
      <c r="B85" t="s">
        <v>10</v>
      </c>
      <c r="C85" s="53" t="s">
        <v>38</v>
      </c>
      <c r="D85">
        <v>4</v>
      </c>
      <c r="E85">
        <v>0</v>
      </c>
      <c r="F85">
        <v>0</v>
      </c>
      <c r="G85">
        <v>0</v>
      </c>
      <c r="H85">
        <v>0</v>
      </c>
      <c r="I85" s="2">
        <f>SUM(D85:H85)</f>
        <v>4</v>
      </c>
      <c r="J85" s="1">
        <f t="shared" si="19"/>
        <v>0</v>
      </c>
      <c r="K85" s="10">
        <f t="shared" si="20"/>
        <v>0</v>
      </c>
      <c r="L85" s="18">
        <f t="shared" si="26"/>
        <v>4</v>
      </c>
      <c r="M85" s="20">
        <f t="shared" si="26"/>
        <v>0</v>
      </c>
      <c r="N85" s="22">
        <v>0.3</v>
      </c>
      <c r="O85" s="21">
        <v>0.3</v>
      </c>
      <c r="P85" s="21">
        <v>0.05</v>
      </c>
      <c r="Q85" s="21">
        <v>0.5</v>
      </c>
      <c r="S85" s="12">
        <f>((D85+((E83+E84)-(E83+E84)*O85))*(1-P85))</f>
        <v>44.365000000000002</v>
      </c>
      <c r="T85" s="49" t="s">
        <v>30</v>
      </c>
      <c r="V85">
        <v>2012</v>
      </c>
      <c r="W85" t="s">
        <v>10</v>
      </c>
      <c r="X85" s="53" t="s">
        <v>38</v>
      </c>
      <c r="Y85" s="38">
        <v>2</v>
      </c>
      <c r="Z85" s="38">
        <v>0</v>
      </c>
      <c r="AA85" s="38">
        <v>0</v>
      </c>
      <c r="AB85" s="38">
        <f t="shared" si="22"/>
        <v>0</v>
      </c>
      <c r="AC85" s="59">
        <v>30</v>
      </c>
      <c r="AD85" s="23">
        <f>(S85*Q85*AC85)/R82</f>
        <v>1.0761944785826183</v>
      </c>
    </row>
    <row r="86" spans="1:30" x14ac:dyDescent="0.25">
      <c r="A86">
        <v>2012</v>
      </c>
      <c r="B86" t="s">
        <v>13</v>
      </c>
      <c r="C86" s="53" t="s">
        <v>14</v>
      </c>
      <c r="D86">
        <v>0</v>
      </c>
      <c r="E86">
        <v>14</v>
      </c>
      <c r="F86">
        <v>1</v>
      </c>
      <c r="G86">
        <v>12</v>
      </c>
      <c r="H86">
        <v>0</v>
      </c>
      <c r="I86" s="2">
        <f>SUM(D86:H89)</f>
        <v>493</v>
      </c>
      <c r="J86" s="1">
        <f t="shared" si="19"/>
        <v>13</v>
      </c>
      <c r="K86" s="10">
        <f t="shared" si="20"/>
        <v>2.6369168356997971E-2</v>
      </c>
      <c r="L86" s="18">
        <f>(I86-E86-(E86*K86))</f>
        <v>478.63083164300201</v>
      </c>
      <c r="M86" s="19">
        <f>J86-E86*K86/(1-K86)</f>
        <v>12.620833333333334</v>
      </c>
      <c r="N86" s="22">
        <v>0.3</v>
      </c>
      <c r="O86" s="21">
        <v>0.3</v>
      </c>
      <c r="P86" s="21">
        <v>0.05</v>
      </c>
      <c r="Q86" s="21">
        <v>0.5</v>
      </c>
      <c r="R86" s="16">
        <f>L86/(1-N86)</f>
        <v>683.7583309185743</v>
      </c>
      <c r="T86" s="49" t="s">
        <v>30</v>
      </c>
      <c r="V86">
        <v>2012</v>
      </c>
      <c r="W86" t="s">
        <v>13</v>
      </c>
      <c r="X86" s="53" t="s">
        <v>14</v>
      </c>
      <c r="Y86" s="38">
        <v>2</v>
      </c>
      <c r="Z86" s="38">
        <v>1</v>
      </c>
      <c r="AA86" s="38">
        <v>0</v>
      </c>
      <c r="AB86" s="38">
        <f t="shared" si="22"/>
        <v>1</v>
      </c>
      <c r="AC86" s="59">
        <v>30</v>
      </c>
    </row>
    <row r="87" spans="1:30" x14ac:dyDescent="0.25">
      <c r="A87">
        <v>2012</v>
      </c>
      <c r="B87" t="s">
        <v>13</v>
      </c>
      <c r="C87" s="53" t="s">
        <v>15</v>
      </c>
      <c r="D87">
        <v>0</v>
      </c>
      <c r="E87">
        <v>47</v>
      </c>
      <c r="F87">
        <v>76</v>
      </c>
      <c r="G87">
        <v>19</v>
      </c>
      <c r="H87">
        <v>0</v>
      </c>
      <c r="I87" s="2">
        <f>SUM(D87:H89)</f>
        <v>466</v>
      </c>
      <c r="J87" s="1">
        <f t="shared" si="19"/>
        <v>95</v>
      </c>
      <c r="K87" s="10">
        <f t="shared" si="20"/>
        <v>0.20386266094420602</v>
      </c>
      <c r="L87" s="18">
        <f t="shared" ref="L87:M89" si="27">I87</f>
        <v>466</v>
      </c>
      <c r="M87" s="20">
        <f t="shared" si="27"/>
        <v>95</v>
      </c>
      <c r="N87" s="22">
        <v>0.3</v>
      </c>
      <c r="O87" s="21">
        <v>0.3</v>
      </c>
      <c r="P87" s="21">
        <v>0.05</v>
      </c>
      <c r="Q87" s="21">
        <v>0.5</v>
      </c>
      <c r="R87" s="9"/>
      <c r="T87" s="49" t="s">
        <v>30</v>
      </c>
      <c r="V87">
        <v>2012</v>
      </c>
      <c r="W87" t="s">
        <v>13</v>
      </c>
      <c r="X87" s="53" t="s">
        <v>15</v>
      </c>
      <c r="Y87" s="38">
        <v>4</v>
      </c>
      <c r="Z87" s="38">
        <v>76</v>
      </c>
      <c r="AA87" s="38">
        <v>15</v>
      </c>
      <c r="AB87" s="38">
        <f t="shared" si="22"/>
        <v>61</v>
      </c>
      <c r="AC87" s="59">
        <v>30</v>
      </c>
    </row>
    <row r="88" spans="1:30" x14ac:dyDescent="0.25">
      <c r="A88">
        <v>2012</v>
      </c>
      <c r="B88" t="s">
        <v>13</v>
      </c>
      <c r="C88" s="53" t="s">
        <v>16</v>
      </c>
      <c r="D88">
        <v>0</v>
      </c>
      <c r="E88">
        <v>73</v>
      </c>
      <c r="F88">
        <v>3</v>
      </c>
      <c r="G88">
        <v>0</v>
      </c>
      <c r="H88">
        <v>246</v>
      </c>
      <c r="I88" s="2">
        <f>SUM(D88:H89)</f>
        <v>324</v>
      </c>
      <c r="J88" s="1">
        <f t="shared" si="19"/>
        <v>249</v>
      </c>
      <c r="K88" s="10">
        <f t="shared" si="20"/>
        <v>0.76851851851851849</v>
      </c>
      <c r="L88" s="18">
        <f t="shared" si="27"/>
        <v>324</v>
      </c>
      <c r="M88" s="20">
        <f t="shared" si="27"/>
        <v>249</v>
      </c>
      <c r="N88" s="22">
        <v>0.3</v>
      </c>
      <c r="O88" s="21">
        <v>0.3</v>
      </c>
      <c r="P88" s="21">
        <v>0.05</v>
      </c>
      <c r="Q88" s="21">
        <v>0.5</v>
      </c>
      <c r="R88" s="9"/>
      <c r="T88" s="49" t="s">
        <v>30</v>
      </c>
      <c r="V88">
        <v>2012</v>
      </c>
      <c r="W88" t="s">
        <v>13</v>
      </c>
      <c r="X88" s="53" t="s">
        <v>16</v>
      </c>
      <c r="Y88" s="38">
        <v>2</v>
      </c>
      <c r="Z88" s="38">
        <v>3</v>
      </c>
      <c r="AA88" s="38">
        <v>1</v>
      </c>
      <c r="AB88" s="38">
        <f t="shared" si="22"/>
        <v>2</v>
      </c>
      <c r="AC88" s="59">
        <v>30</v>
      </c>
    </row>
    <row r="89" spans="1:30" x14ac:dyDescent="0.25">
      <c r="A89">
        <v>2012</v>
      </c>
      <c r="B89" t="s">
        <v>13</v>
      </c>
      <c r="C89" s="53" t="s">
        <v>38</v>
      </c>
      <c r="D89">
        <v>2</v>
      </c>
      <c r="E89">
        <v>0</v>
      </c>
      <c r="F89">
        <v>0</v>
      </c>
      <c r="G89">
        <v>0</v>
      </c>
      <c r="H89">
        <v>0</v>
      </c>
      <c r="I89" s="2">
        <f>SUM(D89:H89)</f>
        <v>2</v>
      </c>
      <c r="J89" s="1">
        <f t="shared" si="19"/>
        <v>0</v>
      </c>
      <c r="K89" s="10">
        <f t="shared" si="20"/>
        <v>0</v>
      </c>
      <c r="L89" s="18">
        <f t="shared" si="27"/>
        <v>2</v>
      </c>
      <c r="M89" s="20">
        <f t="shared" si="27"/>
        <v>0</v>
      </c>
      <c r="N89" s="22">
        <v>0.3</v>
      </c>
      <c r="O89" s="21">
        <v>0.3</v>
      </c>
      <c r="P89" s="21">
        <v>0.05</v>
      </c>
      <c r="Q89" s="21">
        <v>0.5</v>
      </c>
      <c r="R89" s="9"/>
      <c r="S89" s="12">
        <f>((D89+((E87+E88)-(E87+E88)*O89))*(1-P89))</f>
        <v>81.7</v>
      </c>
      <c r="T89" s="49" t="s">
        <v>30</v>
      </c>
      <c r="V89">
        <v>2012</v>
      </c>
      <c r="W89" t="s">
        <v>13</v>
      </c>
      <c r="X89" s="53" t="s">
        <v>38</v>
      </c>
      <c r="Y89" s="38">
        <v>1</v>
      </c>
      <c r="Z89" s="38">
        <v>0</v>
      </c>
      <c r="AA89" s="38">
        <v>0</v>
      </c>
      <c r="AB89" s="38">
        <f t="shared" si="22"/>
        <v>0</v>
      </c>
      <c r="AC89" s="59">
        <v>30</v>
      </c>
      <c r="AD89" s="23">
        <f>(S89*Q89*AC89)/R86</f>
        <v>1.7922999173606255</v>
      </c>
    </row>
    <row r="90" spans="1:30" x14ac:dyDescent="0.25">
      <c r="A90">
        <v>2012</v>
      </c>
      <c r="B90" t="s">
        <v>12</v>
      </c>
      <c r="C90" s="53" t="s">
        <v>14</v>
      </c>
      <c r="D90">
        <v>0</v>
      </c>
      <c r="E90">
        <v>6</v>
      </c>
      <c r="F90">
        <v>0</v>
      </c>
      <c r="G90">
        <v>28</v>
      </c>
      <c r="H90">
        <v>0</v>
      </c>
      <c r="I90" s="2">
        <f>SUM(D90:H93)</f>
        <v>492</v>
      </c>
      <c r="J90" s="1">
        <f t="shared" si="19"/>
        <v>28</v>
      </c>
      <c r="K90" s="10">
        <f t="shared" si="20"/>
        <v>5.6910569105691054E-2</v>
      </c>
      <c r="L90" s="18">
        <f>(I90-E90-(E90*K90))</f>
        <v>485.65853658536588</v>
      </c>
      <c r="M90" s="19">
        <f>J90-E90*K90/(1-K90)</f>
        <v>27.637931034482758</v>
      </c>
      <c r="N90" s="22">
        <v>0.3</v>
      </c>
      <c r="O90" s="21">
        <v>0.3</v>
      </c>
      <c r="P90" s="21">
        <v>0.05</v>
      </c>
      <c r="Q90" s="21">
        <v>0.5</v>
      </c>
      <c r="R90" s="16">
        <f>L90/(1-N90)</f>
        <v>693.79790940766554</v>
      </c>
      <c r="T90" s="49" t="s">
        <v>30</v>
      </c>
      <c r="V90">
        <v>2012</v>
      </c>
      <c r="W90" t="s">
        <v>12</v>
      </c>
      <c r="X90" s="53" t="s">
        <v>14</v>
      </c>
      <c r="Y90" s="38">
        <v>3</v>
      </c>
      <c r="Z90" s="38">
        <v>0</v>
      </c>
      <c r="AA90" s="38">
        <v>0</v>
      </c>
      <c r="AB90" s="38">
        <f t="shared" si="22"/>
        <v>0</v>
      </c>
      <c r="AC90" s="59">
        <v>30</v>
      </c>
    </row>
    <row r="91" spans="1:30" x14ac:dyDescent="0.25">
      <c r="A91">
        <v>2012</v>
      </c>
      <c r="B91" t="s">
        <v>12</v>
      </c>
      <c r="C91" s="53" t="s">
        <v>15</v>
      </c>
      <c r="D91">
        <v>0</v>
      </c>
      <c r="E91">
        <v>18</v>
      </c>
      <c r="F91">
        <v>45</v>
      </c>
      <c r="G91">
        <v>13</v>
      </c>
      <c r="H91">
        <v>0</v>
      </c>
      <c r="I91" s="2">
        <f>SUM(D91:H93)</f>
        <v>458</v>
      </c>
      <c r="J91" s="1">
        <f t="shared" si="19"/>
        <v>58</v>
      </c>
      <c r="K91" s="10">
        <f t="shared" si="20"/>
        <v>0.12663755458515283</v>
      </c>
      <c r="L91" s="18">
        <f t="shared" ref="L91:M93" si="28">I91</f>
        <v>458</v>
      </c>
      <c r="M91" s="20">
        <f t="shared" si="28"/>
        <v>58</v>
      </c>
      <c r="N91" s="22">
        <v>0.3</v>
      </c>
      <c r="O91" s="21">
        <v>0.3</v>
      </c>
      <c r="P91" s="21">
        <v>0.05</v>
      </c>
      <c r="Q91" s="21">
        <v>0.5</v>
      </c>
      <c r="R91" s="9"/>
      <c r="T91" s="49" t="s">
        <v>30</v>
      </c>
      <c r="V91">
        <v>2012</v>
      </c>
      <c r="W91" t="s">
        <v>12</v>
      </c>
      <c r="X91" s="53" t="s">
        <v>15</v>
      </c>
      <c r="Y91" s="38">
        <v>4</v>
      </c>
      <c r="Z91" s="38">
        <v>45</v>
      </c>
      <c r="AA91" s="38">
        <v>20</v>
      </c>
      <c r="AB91" s="38">
        <f t="shared" si="22"/>
        <v>25</v>
      </c>
      <c r="AC91" s="59">
        <v>30</v>
      </c>
    </row>
    <row r="92" spans="1:30" x14ac:dyDescent="0.25">
      <c r="A92">
        <v>2012</v>
      </c>
      <c r="B92" t="s">
        <v>12</v>
      </c>
      <c r="C92" s="53" t="s">
        <v>16</v>
      </c>
      <c r="D92">
        <v>0</v>
      </c>
      <c r="E92">
        <v>52</v>
      </c>
      <c r="F92">
        <v>2</v>
      </c>
      <c r="G92">
        <v>0</v>
      </c>
      <c r="H92">
        <v>320</v>
      </c>
      <c r="I92" s="2">
        <f>SUM(D92:H93)</f>
        <v>382</v>
      </c>
      <c r="J92" s="1">
        <f t="shared" si="19"/>
        <v>322</v>
      </c>
      <c r="K92" s="10">
        <f t="shared" si="20"/>
        <v>0.84293193717277481</v>
      </c>
      <c r="L92" s="18">
        <f t="shared" si="28"/>
        <v>382</v>
      </c>
      <c r="M92" s="20">
        <f t="shared" si="28"/>
        <v>322</v>
      </c>
      <c r="N92" s="22">
        <v>0.3</v>
      </c>
      <c r="O92" s="21">
        <v>0.3</v>
      </c>
      <c r="P92" s="21">
        <v>0.05</v>
      </c>
      <c r="Q92" s="21">
        <v>0.5</v>
      </c>
      <c r="R92" s="9"/>
      <c r="T92" s="49" t="s">
        <v>30</v>
      </c>
      <c r="V92">
        <v>2012</v>
      </c>
      <c r="W92" t="s">
        <v>12</v>
      </c>
      <c r="X92" s="53" t="s">
        <v>16</v>
      </c>
      <c r="Y92" s="38">
        <v>2</v>
      </c>
      <c r="Z92" s="38">
        <v>2</v>
      </c>
      <c r="AA92" s="38">
        <v>0</v>
      </c>
      <c r="AB92" s="38">
        <f t="shared" si="22"/>
        <v>2</v>
      </c>
      <c r="AC92" s="59">
        <v>30</v>
      </c>
    </row>
    <row r="93" spans="1:30" x14ac:dyDescent="0.25">
      <c r="A93">
        <v>2012</v>
      </c>
      <c r="B93" t="s">
        <v>12</v>
      </c>
      <c r="C93" s="53" t="s">
        <v>38</v>
      </c>
      <c r="D93">
        <v>7</v>
      </c>
      <c r="E93">
        <v>0</v>
      </c>
      <c r="F93">
        <v>0</v>
      </c>
      <c r="G93">
        <v>1</v>
      </c>
      <c r="H93">
        <v>0</v>
      </c>
      <c r="I93" s="2">
        <f>SUM(D93:H93)</f>
        <v>8</v>
      </c>
      <c r="J93" s="1">
        <f t="shared" si="19"/>
        <v>1</v>
      </c>
      <c r="K93" s="10">
        <f t="shared" si="20"/>
        <v>0.125</v>
      </c>
      <c r="L93" s="18">
        <f t="shared" si="28"/>
        <v>8</v>
      </c>
      <c r="M93" s="20">
        <f t="shared" si="28"/>
        <v>1</v>
      </c>
      <c r="N93" s="22">
        <v>0.3</v>
      </c>
      <c r="O93" s="21">
        <v>0.3</v>
      </c>
      <c r="P93" s="21">
        <v>0.05</v>
      </c>
      <c r="Q93" s="21">
        <v>0.5</v>
      </c>
      <c r="R93" s="9"/>
      <c r="S93" s="12">
        <f>((D93+((E91+E92)-(E91+E92)*O93))*(1-P93))</f>
        <v>53.199999999999996</v>
      </c>
      <c r="T93" s="49" t="s">
        <v>30</v>
      </c>
      <c r="V93">
        <v>2012</v>
      </c>
      <c r="W93" t="s">
        <v>12</v>
      </c>
      <c r="X93" s="53" t="s">
        <v>38</v>
      </c>
      <c r="Y93" s="38">
        <v>2</v>
      </c>
      <c r="Z93" s="38">
        <v>0</v>
      </c>
      <c r="AA93" s="38">
        <v>0</v>
      </c>
      <c r="AB93" s="38">
        <f t="shared" si="22"/>
        <v>0</v>
      </c>
      <c r="AC93" s="59">
        <v>30</v>
      </c>
      <c r="AD93" s="23">
        <f>(S93*Q93*AC93)/R90</f>
        <v>1.1501908396946563</v>
      </c>
    </row>
    <row r="94" spans="1:30" x14ac:dyDescent="0.25">
      <c r="A94">
        <v>2013</v>
      </c>
      <c r="B94" t="s">
        <v>8</v>
      </c>
      <c r="C94" s="53" t="s">
        <v>14</v>
      </c>
      <c r="D94">
        <v>0</v>
      </c>
      <c r="E94">
        <v>17</v>
      </c>
      <c r="F94">
        <v>0</v>
      </c>
      <c r="G94">
        <v>12</v>
      </c>
      <c r="H94">
        <v>0</v>
      </c>
      <c r="I94" s="2">
        <f>SUM(D94:H97)</f>
        <v>136</v>
      </c>
      <c r="J94" s="1">
        <f t="shared" si="19"/>
        <v>12</v>
      </c>
      <c r="K94" s="10">
        <f t="shared" si="20"/>
        <v>8.8235294117647065E-2</v>
      </c>
      <c r="L94" s="18">
        <f>(I94-E94-(E94*K94))</f>
        <v>117.5</v>
      </c>
      <c r="M94" s="19">
        <f>J94-E94*K94/(1-K94)</f>
        <v>10.35483870967742</v>
      </c>
      <c r="N94" s="22">
        <v>0.3</v>
      </c>
      <c r="O94" s="21">
        <v>0.3</v>
      </c>
      <c r="P94" s="21">
        <v>0.05</v>
      </c>
      <c r="Q94" s="21">
        <v>0.5</v>
      </c>
      <c r="R94" s="16">
        <f>L94/(1-N94)</f>
        <v>167.85714285714286</v>
      </c>
      <c r="S94" s="11"/>
      <c r="T94" s="49" t="s">
        <v>30</v>
      </c>
      <c r="V94">
        <v>2013</v>
      </c>
      <c r="W94" t="s">
        <v>8</v>
      </c>
      <c r="X94" s="53" t="s">
        <v>14</v>
      </c>
      <c r="Y94" s="38">
        <v>4</v>
      </c>
      <c r="Z94" s="38">
        <v>0</v>
      </c>
      <c r="AA94" s="38">
        <v>0</v>
      </c>
      <c r="AB94" s="38">
        <f t="shared" si="22"/>
        <v>0</v>
      </c>
      <c r="AC94" s="59">
        <v>30</v>
      </c>
    </row>
    <row r="95" spans="1:30" x14ac:dyDescent="0.25">
      <c r="A95">
        <v>2013</v>
      </c>
      <c r="B95" t="s">
        <v>8</v>
      </c>
      <c r="C95" s="53" t="s">
        <v>15</v>
      </c>
      <c r="D95">
        <v>0</v>
      </c>
      <c r="E95">
        <v>21</v>
      </c>
      <c r="F95">
        <v>15</v>
      </c>
      <c r="G95">
        <v>4</v>
      </c>
      <c r="H95">
        <v>33</v>
      </c>
      <c r="I95" s="2">
        <f>SUM(D95:H97)</f>
        <v>107</v>
      </c>
      <c r="J95" s="1">
        <f t="shared" si="19"/>
        <v>52</v>
      </c>
      <c r="K95" s="10">
        <f t="shared" si="20"/>
        <v>0.48598130841121495</v>
      </c>
      <c r="L95" s="18">
        <f t="shared" ref="L95:M97" si="29">I95</f>
        <v>107</v>
      </c>
      <c r="M95" s="20">
        <f t="shared" si="29"/>
        <v>52</v>
      </c>
      <c r="N95" s="22">
        <v>0.3</v>
      </c>
      <c r="O95" s="21">
        <v>0.3</v>
      </c>
      <c r="P95" s="21">
        <v>0.05</v>
      </c>
      <c r="Q95" s="21">
        <v>0.5</v>
      </c>
      <c r="R95" s="9"/>
      <c r="S95" s="11"/>
      <c r="T95" s="49" t="s">
        <v>30</v>
      </c>
      <c r="V95">
        <v>2013</v>
      </c>
      <c r="W95" t="s">
        <v>8</v>
      </c>
      <c r="X95" s="53" t="s">
        <v>15</v>
      </c>
      <c r="Y95" s="38">
        <v>4</v>
      </c>
      <c r="Z95" s="38">
        <v>15</v>
      </c>
      <c r="AA95" s="38">
        <v>5</v>
      </c>
      <c r="AB95" s="38">
        <f t="shared" si="22"/>
        <v>10</v>
      </c>
      <c r="AC95" s="59">
        <v>30</v>
      </c>
    </row>
    <row r="96" spans="1:30" x14ac:dyDescent="0.25">
      <c r="A96">
        <v>2013</v>
      </c>
      <c r="B96" t="s">
        <v>8</v>
      </c>
      <c r="C96" s="53" t="s">
        <v>16</v>
      </c>
      <c r="D96">
        <v>0</v>
      </c>
      <c r="E96">
        <v>12</v>
      </c>
      <c r="F96">
        <v>2</v>
      </c>
      <c r="G96">
        <v>0</v>
      </c>
      <c r="H96">
        <v>10</v>
      </c>
      <c r="I96" s="2">
        <f>SUM(D96:H97)</f>
        <v>34</v>
      </c>
      <c r="J96" s="1">
        <f t="shared" si="19"/>
        <v>12</v>
      </c>
      <c r="K96" s="10">
        <f t="shared" si="20"/>
        <v>0.35294117647058826</v>
      </c>
      <c r="L96" s="18">
        <f t="shared" si="29"/>
        <v>34</v>
      </c>
      <c r="M96" s="20">
        <f t="shared" si="29"/>
        <v>12</v>
      </c>
      <c r="N96" s="22">
        <v>0.3</v>
      </c>
      <c r="O96" s="21">
        <v>0.3</v>
      </c>
      <c r="P96" s="21">
        <v>0.05</v>
      </c>
      <c r="Q96" s="21">
        <v>0.5</v>
      </c>
      <c r="R96" s="9"/>
      <c r="S96" s="11"/>
      <c r="T96" s="49" t="s">
        <v>30</v>
      </c>
      <c r="V96">
        <v>2013</v>
      </c>
      <c r="W96" t="s">
        <v>8</v>
      </c>
      <c r="X96" s="53" t="s">
        <v>16</v>
      </c>
      <c r="Y96" s="38">
        <v>2</v>
      </c>
      <c r="Z96" s="38">
        <v>2</v>
      </c>
      <c r="AA96" s="38">
        <v>1</v>
      </c>
      <c r="AB96" s="38">
        <f t="shared" si="22"/>
        <v>1</v>
      </c>
      <c r="AC96" s="59">
        <v>30</v>
      </c>
    </row>
    <row r="97" spans="1:30" x14ac:dyDescent="0.25">
      <c r="A97">
        <v>2013</v>
      </c>
      <c r="B97" t="s">
        <v>8</v>
      </c>
      <c r="C97" s="53" t="s">
        <v>38</v>
      </c>
      <c r="D97">
        <v>10</v>
      </c>
      <c r="E97">
        <v>0</v>
      </c>
      <c r="F97">
        <v>0</v>
      </c>
      <c r="G97">
        <v>0</v>
      </c>
      <c r="H97">
        <v>0</v>
      </c>
      <c r="I97" s="2">
        <f>SUM(D97:H97)</f>
        <v>10</v>
      </c>
      <c r="J97" s="1">
        <f t="shared" si="19"/>
        <v>0</v>
      </c>
      <c r="K97" s="10">
        <f t="shared" si="20"/>
        <v>0</v>
      </c>
      <c r="L97" s="18">
        <f t="shared" si="29"/>
        <v>10</v>
      </c>
      <c r="M97" s="20">
        <f t="shared" si="29"/>
        <v>0</v>
      </c>
      <c r="N97" s="22">
        <v>0.3</v>
      </c>
      <c r="O97" s="21">
        <v>0.3</v>
      </c>
      <c r="P97" s="21">
        <v>0.05</v>
      </c>
      <c r="Q97" s="21">
        <v>0.5</v>
      </c>
      <c r="R97" s="9"/>
      <c r="S97" s="12">
        <f>((D97+((E95+E96)-(E95+E96)*O97))*(1-P97))</f>
        <v>31.445</v>
      </c>
      <c r="T97" s="49" t="s">
        <v>30</v>
      </c>
      <c r="V97">
        <v>2013</v>
      </c>
      <c r="W97" t="s">
        <v>8</v>
      </c>
      <c r="X97" s="53" t="s">
        <v>38</v>
      </c>
      <c r="Y97" s="38">
        <v>2</v>
      </c>
      <c r="Z97" s="38">
        <v>0</v>
      </c>
      <c r="AA97" s="38">
        <v>0</v>
      </c>
      <c r="AB97" s="38">
        <f t="shared" si="22"/>
        <v>0</v>
      </c>
      <c r="AC97" s="59">
        <v>30</v>
      </c>
      <c r="AD97" s="23">
        <f>(S97*Q97*AC97)/R94</f>
        <v>2.8099787234042553</v>
      </c>
    </row>
    <row r="98" spans="1:30" x14ac:dyDescent="0.25">
      <c r="A98">
        <v>2013</v>
      </c>
      <c r="B98" t="s">
        <v>11</v>
      </c>
      <c r="C98" s="53" t="s">
        <v>14</v>
      </c>
      <c r="D98">
        <v>0</v>
      </c>
      <c r="E98">
        <v>21</v>
      </c>
      <c r="F98">
        <v>12</v>
      </c>
      <c r="G98">
        <v>31</v>
      </c>
      <c r="H98">
        <v>0</v>
      </c>
      <c r="I98" s="2">
        <f>SUM(D98:H101)</f>
        <v>286</v>
      </c>
      <c r="J98" s="1">
        <f t="shared" si="19"/>
        <v>43</v>
      </c>
      <c r="K98" s="10">
        <f t="shared" si="20"/>
        <v>0.15034965034965034</v>
      </c>
      <c r="L98" s="18">
        <f>(I98-E98-(E98*K98))</f>
        <v>261.84265734265733</v>
      </c>
      <c r="M98" s="19">
        <f>J98-E98*K98/(1-K98)</f>
        <v>39.283950617283949</v>
      </c>
      <c r="N98" s="22">
        <v>0.3</v>
      </c>
      <c r="O98" s="21">
        <v>0.3</v>
      </c>
      <c r="P98" s="21">
        <v>0.05</v>
      </c>
      <c r="Q98" s="21">
        <v>0.5</v>
      </c>
      <c r="R98" s="16">
        <f>L98/(1-N98)</f>
        <v>374.06093906093906</v>
      </c>
      <c r="S98" s="11"/>
      <c r="T98" s="49" t="s">
        <v>30</v>
      </c>
      <c r="V98">
        <v>2013</v>
      </c>
      <c r="W98" t="s">
        <v>11</v>
      </c>
      <c r="X98" s="53" t="s">
        <v>14</v>
      </c>
      <c r="Y98" s="38">
        <v>4</v>
      </c>
      <c r="Z98" s="38">
        <v>12</v>
      </c>
      <c r="AA98" s="38">
        <v>0</v>
      </c>
      <c r="AB98" s="38">
        <f t="shared" si="22"/>
        <v>12</v>
      </c>
      <c r="AC98" s="59">
        <v>30</v>
      </c>
    </row>
    <row r="99" spans="1:30" x14ac:dyDescent="0.25">
      <c r="A99">
        <v>2013</v>
      </c>
      <c r="B99" t="s">
        <v>11</v>
      </c>
      <c r="C99" s="53" t="s">
        <v>15</v>
      </c>
      <c r="D99">
        <v>0</v>
      </c>
      <c r="E99">
        <v>32</v>
      </c>
      <c r="F99">
        <v>33</v>
      </c>
      <c r="G99">
        <v>12</v>
      </c>
      <c r="H99">
        <v>68</v>
      </c>
      <c r="I99" s="2">
        <f>SUM(D99:H101)</f>
        <v>222</v>
      </c>
      <c r="J99" s="1">
        <f t="shared" si="19"/>
        <v>113</v>
      </c>
      <c r="K99" s="10">
        <f t="shared" si="20"/>
        <v>0.50900900900900903</v>
      </c>
      <c r="L99" s="18">
        <f t="shared" ref="L99:M101" si="30">I99</f>
        <v>222</v>
      </c>
      <c r="M99" s="20">
        <f t="shared" si="30"/>
        <v>113</v>
      </c>
      <c r="N99" s="22">
        <v>0.3</v>
      </c>
      <c r="O99" s="21">
        <v>0.3</v>
      </c>
      <c r="P99" s="21">
        <v>0.05</v>
      </c>
      <c r="Q99" s="21">
        <v>0.5</v>
      </c>
      <c r="S99" s="11"/>
      <c r="T99" s="49" t="s">
        <v>30</v>
      </c>
      <c r="V99">
        <v>2013</v>
      </c>
      <c r="W99" t="s">
        <v>11</v>
      </c>
      <c r="X99" s="53" t="s">
        <v>15</v>
      </c>
      <c r="Y99" s="38">
        <v>4</v>
      </c>
      <c r="Z99" s="38">
        <v>33</v>
      </c>
      <c r="AA99" s="38">
        <v>12</v>
      </c>
      <c r="AB99" s="38">
        <f t="shared" si="22"/>
        <v>21</v>
      </c>
      <c r="AC99" s="59">
        <v>30</v>
      </c>
    </row>
    <row r="100" spans="1:30" x14ac:dyDescent="0.25">
      <c r="A100">
        <v>2013</v>
      </c>
      <c r="B100" t="s">
        <v>11</v>
      </c>
      <c r="C100" s="53" t="s">
        <v>16</v>
      </c>
      <c r="D100">
        <v>0</v>
      </c>
      <c r="E100">
        <v>10</v>
      </c>
      <c r="F100">
        <v>2</v>
      </c>
      <c r="G100">
        <v>0</v>
      </c>
      <c r="H100">
        <v>32</v>
      </c>
      <c r="I100" s="2">
        <f>SUM(D100:H101)</f>
        <v>77</v>
      </c>
      <c r="J100" s="1">
        <f t="shared" si="19"/>
        <v>34</v>
      </c>
      <c r="K100" s="10">
        <f t="shared" si="20"/>
        <v>0.44155844155844154</v>
      </c>
      <c r="L100" s="18">
        <f t="shared" si="30"/>
        <v>77</v>
      </c>
      <c r="M100" s="20">
        <f t="shared" si="30"/>
        <v>34</v>
      </c>
      <c r="N100" s="22">
        <v>0.3</v>
      </c>
      <c r="O100" s="21">
        <v>0.3</v>
      </c>
      <c r="P100" s="21">
        <v>0.05</v>
      </c>
      <c r="Q100" s="21">
        <v>0.5</v>
      </c>
      <c r="S100" s="11"/>
      <c r="T100" s="49" t="s">
        <v>30</v>
      </c>
      <c r="V100">
        <v>2013</v>
      </c>
      <c r="W100" t="s">
        <v>11</v>
      </c>
      <c r="X100" s="53" t="s">
        <v>16</v>
      </c>
      <c r="Y100" s="38">
        <v>2</v>
      </c>
      <c r="Z100" s="38">
        <v>2</v>
      </c>
      <c r="AA100" s="38">
        <v>0</v>
      </c>
      <c r="AB100" s="38">
        <f t="shared" si="22"/>
        <v>2</v>
      </c>
      <c r="AC100" s="59">
        <v>30</v>
      </c>
    </row>
    <row r="101" spans="1:30" x14ac:dyDescent="0.25">
      <c r="A101">
        <v>2013</v>
      </c>
      <c r="B101" t="s">
        <v>11</v>
      </c>
      <c r="C101" s="53" t="s">
        <v>38</v>
      </c>
      <c r="D101">
        <v>33</v>
      </c>
      <c r="E101">
        <v>0</v>
      </c>
      <c r="F101">
        <v>0</v>
      </c>
      <c r="G101">
        <v>0</v>
      </c>
      <c r="H101">
        <v>0</v>
      </c>
      <c r="I101" s="2">
        <f>SUM(D101:H101)</f>
        <v>33</v>
      </c>
      <c r="J101" s="1">
        <f t="shared" si="19"/>
        <v>0</v>
      </c>
      <c r="K101" s="10">
        <f t="shared" si="20"/>
        <v>0</v>
      </c>
      <c r="L101" s="18">
        <f t="shared" si="30"/>
        <v>33</v>
      </c>
      <c r="M101" s="20">
        <f t="shared" si="30"/>
        <v>0</v>
      </c>
      <c r="N101" s="22">
        <v>0.3</v>
      </c>
      <c r="O101" s="21">
        <v>0.3</v>
      </c>
      <c r="P101" s="21">
        <v>0.05</v>
      </c>
      <c r="Q101" s="21">
        <v>0.5</v>
      </c>
      <c r="S101" s="12">
        <f>((D101+((E99+E100)-(E99+E100)*O101))*(1-P101))</f>
        <v>59.279999999999994</v>
      </c>
      <c r="T101" s="49" t="s">
        <v>30</v>
      </c>
      <c r="V101">
        <v>2013</v>
      </c>
      <c r="W101" t="s">
        <v>11</v>
      </c>
      <c r="X101" s="53" t="s">
        <v>38</v>
      </c>
      <c r="Y101" s="38">
        <v>2</v>
      </c>
      <c r="Z101" s="38">
        <v>0</v>
      </c>
      <c r="AA101" s="38">
        <v>0</v>
      </c>
      <c r="AB101" s="38">
        <f t="shared" si="22"/>
        <v>0</v>
      </c>
      <c r="AC101" s="59">
        <v>30</v>
      </c>
      <c r="AD101" s="23">
        <f>(S101*Q101*AC101)/R98</f>
        <v>2.3771527768504543</v>
      </c>
    </row>
    <row r="102" spans="1:30" x14ac:dyDescent="0.25">
      <c r="A102">
        <v>2013</v>
      </c>
      <c r="B102" t="s">
        <v>9</v>
      </c>
      <c r="C102" s="53" t="s">
        <v>14</v>
      </c>
      <c r="D102">
        <v>0</v>
      </c>
      <c r="E102">
        <v>60</v>
      </c>
      <c r="F102">
        <v>3</v>
      </c>
      <c r="G102">
        <v>43</v>
      </c>
      <c r="H102">
        <v>0</v>
      </c>
      <c r="I102" s="2">
        <f>SUM(D102:H105)</f>
        <v>245</v>
      </c>
      <c r="J102" s="1">
        <f t="shared" si="19"/>
        <v>46</v>
      </c>
      <c r="K102" s="10">
        <f t="shared" si="20"/>
        <v>0.18775510204081633</v>
      </c>
      <c r="L102" s="18">
        <f>(I102-E102-(E102*K102))</f>
        <v>173.73469387755102</v>
      </c>
      <c r="M102" s="19">
        <f>J102-E102*K102/(1-K102)</f>
        <v>32.130653266331656</v>
      </c>
      <c r="N102" s="22">
        <v>0.3</v>
      </c>
      <c r="O102" s="21">
        <v>0.3</v>
      </c>
      <c r="P102" s="21">
        <v>0.05</v>
      </c>
      <c r="Q102" s="21">
        <v>0.5</v>
      </c>
      <c r="R102" s="16">
        <f>L102/(1-N102)</f>
        <v>248.1924198250729</v>
      </c>
      <c r="S102" s="11"/>
      <c r="T102" s="49" t="s">
        <v>30</v>
      </c>
      <c r="V102">
        <v>2013</v>
      </c>
      <c r="W102" t="s">
        <v>9</v>
      </c>
      <c r="X102" s="53" t="s">
        <v>14</v>
      </c>
      <c r="Y102" s="38">
        <v>4</v>
      </c>
      <c r="Z102" s="38">
        <v>3</v>
      </c>
      <c r="AA102" s="38">
        <v>0</v>
      </c>
      <c r="AB102" s="38">
        <f t="shared" si="22"/>
        <v>3</v>
      </c>
      <c r="AC102" s="59">
        <v>30</v>
      </c>
    </row>
    <row r="103" spans="1:30" x14ac:dyDescent="0.25">
      <c r="A103">
        <v>2013</v>
      </c>
      <c r="B103" t="s">
        <v>9</v>
      </c>
      <c r="C103" s="53" t="s">
        <v>15</v>
      </c>
      <c r="D103">
        <v>0</v>
      </c>
      <c r="E103">
        <v>22</v>
      </c>
      <c r="F103">
        <v>27</v>
      </c>
      <c r="G103">
        <v>11</v>
      </c>
      <c r="H103">
        <v>34</v>
      </c>
      <c r="I103" s="2">
        <f>SUM(D103:H105)</f>
        <v>139</v>
      </c>
      <c r="J103" s="1">
        <f t="shared" si="19"/>
        <v>72</v>
      </c>
      <c r="K103" s="10">
        <f t="shared" si="20"/>
        <v>0.51798561151079137</v>
      </c>
      <c r="L103" s="18">
        <f t="shared" ref="L103:M105" si="31">I103</f>
        <v>139</v>
      </c>
      <c r="M103" s="20">
        <f t="shared" si="31"/>
        <v>72</v>
      </c>
      <c r="N103" s="22">
        <v>0.3</v>
      </c>
      <c r="O103" s="21">
        <v>0.3</v>
      </c>
      <c r="P103" s="21">
        <v>0.05</v>
      </c>
      <c r="Q103" s="21">
        <v>0.5</v>
      </c>
      <c r="R103" s="9"/>
      <c r="S103" s="11"/>
      <c r="T103" s="49" t="s">
        <v>30</v>
      </c>
      <c r="V103">
        <v>2013</v>
      </c>
      <c r="W103" t="s">
        <v>9</v>
      </c>
      <c r="X103" s="53" t="s">
        <v>15</v>
      </c>
      <c r="Y103" s="38">
        <v>4</v>
      </c>
      <c r="Z103" s="38">
        <v>27</v>
      </c>
      <c r="AA103" s="38">
        <v>9</v>
      </c>
      <c r="AB103" s="38">
        <f t="shared" si="22"/>
        <v>18</v>
      </c>
      <c r="AC103" s="59">
        <v>30</v>
      </c>
    </row>
    <row r="104" spans="1:30" x14ac:dyDescent="0.25">
      <c r="A104">
        <v>2013</v>
      </c>
      <c r="B104" t="s">
        <v>9</v>
      </c>
      <c r="C104" s="53" t="s">
        <v>16</v>
      </c>
      <c r="D104">
        <v>0</v>
      </c>
      <c r="E104">
        <v>4</v>
      </c>
      <c r="F104">
        <v>13</v>
      </c>
      <c r="G104">
        <v>0</v>
      </c>
      <c r="H104">
        <v>13</v>
      </c>
      <c r="I104" s="2">
        <f>SUM(D104:H105)</f>
        <v>45</v>
      </c>
      <c r="J104" s="1">
        <f t="shared" si="19"/>
        <v>26</v>
      </c>
      <c r="K104" s="10">
        <f t="shared" si="20"/>
        <v>0.57777777777777772</v>
      </c>
      <c r="L104" s="18">
        <f t="shared" si="31"/>
        <v>45</v>
      </c>
      <c r="M104" s="20">
        <f t="shared" si="31"/>
        <v>26</v>
      </c>
      <c r="N104" s="22">
        <v>0.3</v>
      </c>
      <c r="O104" s="21">
        <v>0.3</v>
      </c>
      <c r="P104" s="21">
        <v>0.05</v>
      </c>
      <c r="Q104" s="21">
        <v>0.5</v>
      </c>
      <c r="R104" s="9"/>
      <c r="S104" s="11"/>
      <c r="T104" s="49" t="s">
        <v>30</v>
      </c>
      <c r="V104">
        <v>2013</v>
      </c>
      <c r="W104" t="s">
        <v>9</v>
      </c>
      <c r="X104" s="53" t="s">
        <v>16</v>
      </c>
      <c r="Y104" s="38">
        <v>2</v>
      </c>
      <c r="Z104" s="38">
        <v>13</v>
      </c>
      <c r="AA104" s="38">
        <v>2</v>
      </c>
      <c r="AB104" s="38">
        <f t="shared" si="22"/>
        <v>11</v>
      </c>
      <c r="AC104" s="59">
        <v>30</v>
      </c>
    </row>
    <row r="105" spans="1:30" x14ac:dyDescent="0.25">
      <c r="A105">
        <v>2013</v>
      </c>
      <c r="B105" t="s">
        <v>9</v>
      </c>
      <c r="C105" s="53" t="s">
        <v>38</v>
      </c>
      <c r="D105">
        <v>14</v>
      </c>
      <c r="E105">
        <v>0</v>
      </c>
      <c r="F105">
        <v>0</v>
      </c>
      <c r="G105">
        <v>1</v>
      </c>
      <c r="H105">
        <v>0</v>
      </c>
      <c r="I105" s="2">
        <f>SUM(D105:H105)</f>
        <v>15</v>
      </c>
      <c r="J105" s="1">
        <f t="shared" si="19"/>
        <v>1</v>
      </c>
      <c r="K105" s="10">
        <f t="shared" si="20"/>
        <v>6.6666666666666666E-2</v>
      </c>
      <c r="L105" s="18">
        <f t="shared" si="31"/>
        <v>15</v>
      </c>
      <c r="M105" s="20">
        <f t="shared" si="31"/>
        <v>1</v>
      </c>
      <c r="N105" s="22">
        <v>0.3</v>
      </c>
      <c r="O105" s="21">
        <v>0.3</v>
      </c>
      <c r="P105" s="21">
        <v>0.05</v>
      </c>
      <c r="Q105" s="21">
        <v>0.5</v>
      </c>
      <c r="R105" s="9"/>
      <c r="S105" s="12">
        <f>((D105+((E103+E104)-(E103+E104)*O105))*(1-P105))</f>
        <v>30.59</v>
      </c>
      <c r="T105" s="49" t="s">
        <v>30</v>
      </c>
      <c r="V105">
        <v>2013</v>
      </c>
      <c r="W105" t="s">
        <v>9</v>
      </c>
      <c r="X105" s="53" t="s">
        <v>38</v>
      </c>
      <c r="Y105" s="38">
        <v>2</v>
      </c>
      <c r="Z105" s="38">
        <v>0</v>
      </c>
      <c r="AA105" s="38">
        <v>0</v>
      </c>
      <c r="AB105" s="38">
        <f t="shared" si="22"/>
        <v>0</v>
      </c>
      <c r="AC105" s="59">
        <v>30</v>
      </c>
      <c r="AD105" s="23">
        <f>(S105*Q105*AC105)/R102</f>
        <v>1.8487671796076588</v>
      </c>
    </row>
    <row r="106" spans="1:30" x14ac:dyDescent="0.25">
      <c r="A106">
        <v>2013</v>
      </c>
      <c r="B106" t="s">
        <v>10</v>
      </c>
      <c r="C106" s="53" t="s">
        <v>14</v>
      </c>
      <c r="D106">
        <v>0</v>
      </c>
      <c r="E106">
        <v>96</v>
      </c>
      <c r="F106">
        <v>13</v>
      </c>
      <c r="G106">
        <v>65</v>
      </c>
      <c r="H106">
        <v>0</v>
      </c>
      <c r="I106" s="2">
        <f>SUM(D106:H109)</f>
        <v>332</v>
      </c>
      <c r="J106" s="1">
        <f t="shared" si="19"/>
        <v>78</v>
      </c>
      <c r="K106" s="10">
        <f t="shared" si="20"/>
        <v>0.23493975903614459</v>
      </c>
      <c r="L106" s="18">
        <f>(I106-E106-(E106*K106))</f>
        <v>213.44578313253012</v>
      </c>
      <c r="M106" s="19">
        <f>J106-E106*K106/(1-K106)</f>
        <v>48.519685039370074</v>
      </c>
      <c r="N106" s="22">
        <v>0.3</v>
      </c>
      <c r="O106" s="21">
        <v>0.3</v>
      </c>
      <c r="P106" s="21">
        <v>0.05</v>
      </c>
      <c r="Q106" s="21">
        <v>0.5</v>
      </c>
      <c r="R106" s="16">
        <f>L106/(1-N106)</f>
        <v>304.9225473321859</v>
      </c>
      <c r="S106" s="14"/>
      <c r="T106" s="49" t="s">
        <v>30</v>
      </c>
      <c r="V106">
        <v>2013</v>
      </c>
      <c r="W106" t="s">
        <v>10</v>
      </c>
      <c r="X106" s="53" t="s">
        <v>14</v>
      </c>
      <c r="Y106" s="38">
        <v>4</v>
      </c>
      <c r="Z106" s="38">
        <v>13</v>
      </c>
      <c r="AA106" s="38">
        <v>0</v>
      </c>
      <c r="AB106" s="38">
        <f t="shared" si="22"/>
        <v>13</v>
      </c>
      <c r="AC106" s="59">
        <v>30</v>
      </c>
    </row>
    <row r="107" spans="1:30" x14ac:dyDescent="0.25">
      <c r="A107">
        <v>2013</v>
      </c>
      <c r="B107" t="s">
        <v>10</v>
      </c>
      <c r="C107" s="53" t="s">
        <v>15</v>
      </c>
      <c r="D107">
        <v>0</v>
      </c>
      <c r="E107">
        <v>46</v>
      </c>
      <c r="F107">
        <v>53</v>
      </c>
      <c r="G107">
        <v>9</v>
      </c>
      <c r="H107">
        <v>32</v>
      </c>
      <c r="I107" s="2">
        <f>SUM(D107:H109)</f>
        <v>158</v>
      </c>
      <c r="J107" s="1">
        <f t="shared" si="19"/>
        <v>94</v>
      </c>
      <c r="K107" s="10">
        <f t="shared" si="20"/>
        <v>0.59493670886075944</v>
      </c>
      <c r="L107" s="18">
        <f t="shared" ref="L107:M109" si="32">I107</f>
        <v>158</v>
      </c>
      <c r="M107" s="20">
        <f t="shared" si="32"/>
        <v>94</v>
      </c>
      <c r="N107" s="22">
        <v>0.3</v>
      </c>
      <c r="O107" s="21">
        <v>0.3</v>
      </c>
      <c r="P107" s="21">
        <v>0.05</v>
      </c>
      <c r="Q107" s="21">
        <v>0.5</v>
      </c>
      <c r="R107" s="9"/>
      <c r="S107" s="14"/>
      <c r="T107" s="49" t="s">
        <v>30</v>
      </c>
      <c r="V107">
        <v>2013</v>
      </c>
      <c r="W107" t="s">
        <v>10</v>
      </c>
      <c r="X107" s="53" t="s">
        <v>15</v>
      </c>
      <c r="Y107" s="38">
        <v>4</v>
      </c>
      <c r="Z107" s="38">
        <v>53</v>
      </c>
      <c r="AA107" s="38">
        <v>2</v>
      </c>
      <c r="AB107" s="38">
        <f t="shared" si="22"/>
        <v>51</v>
      </c>
      <c r="AC107" s="59">
        <v>30</v>
      </c>
    </row>
    <row r="108" spans="1:30" x14ac:dyDescent="0.25">
      <c r="A108">
        <v>2013</v>
      </c>
      <c r="B108" t="s">
        <v>10</v>
      </c>
      <c r="C108" s="53" t="s">
        <v>16</v>
      </c>
      <c r="D108">
        <v>0</v>
      </c>
      <c r="E108">
        <v>5</v>
      </c>
      <c r="F108">
        <v>3</v>
      </c>
      <c r="G108">
        <v>0</v>
      </c>
      <c r="H108">
        <v>0</v>
      </c>
      <c r="I108" s="2">
        <f>SUM(D108:H109)</f>
        <v>18</v>
      </c>
      <c r="J108" s="1">
        <f t="shared" si="19"/>
        <v>3</v>
      </c>
      <c r="K108" s="10">
        <f t="shared" si="20"/>
        <v>0.16666666666666666</v>
      </c>
      <c r="L108" s="18">
        <f t="shared" si="32"/>
        <v>18</v>
      </c>
      <c r="M108" s="20">
        <f t="shared" si="32"/>
        <v>3</v>
      </c>
      <c r="N108" s="22">
        <v>0.3</v>
      </c>
      <c r="O108" s="21">
        <v>0.3</v>
      </c>
      <c r="P108" s="21">
        <v>0.05</v>
      </c>
      <c r="Q108" s="21">
        <v>0.5</v>
      </c>
      <c r="R108" s="9"/>
      <c r="S108" s="9"/>
      <c r="T108" s="49" t="s">
        <v>30</v>
      </c>
      <c r="V108">
        <v>2013</v>
      </c>
      <c r="W108" t="s">
        <v>10</v>
      </c>
      <c r="X108" s="53" t="s">
        <v>16</v>
      </c>
      <c r="Y108" s="38">
        <v>2</v>
      </c>
      <c r="Z108" s="38">
        <v>3</v>
      </c>
      <c r="AA108" s="38">
        <v>0</v>
      </c>
      <c r="AB108" s="38">
        <f t="shared" si="22"/>
        <v>3</v>
      </c>
      <c r="AC108" s="59">
        <v>30</v>
      </c>
    </row>
    <row r="109" spans="1:30" x14ac:dyDescent="0.25">
      <c r="A109">
        <v>2013</v>
      </c>
      <c r="B109" t="s">
        <v>10</v>
      </c>
      <c r="C109" s="53" t="s">
        <v>38</v>
      </c>
      <c r="D109">
        <v>10</v>
      </c>
      <c r="E109">
        <v>0</v>
      </c>
      <c r="F109">
        <v>0</v>
      </c>
      <c r="G109">
        <v>0</v>
      </c>
      <c r="H109">
        <v>0</v>
      </c>
      <c r="I109" s="2">
        <f>SUM(D109:H109)</f>
        <v>10</v>
      </c>
      <c r="J109" s="1">
        <f t="shared" si="19"/>
        <v>0</v>
      </c>
      <c r="K109" s="10">
        <f t="shared" si="20"/>
        <v>0</v>
      </c>
      <c r="L109" s="18">
        <f t="shared" si="32"/>
        <v>10</v>
      </c>
      <c r="M109" s="20">
        <f t="shared" si="32"/>
        <v>0</v>
      </c>
      <c r="N109" s="22">
        <v>0.3</v>
      </c>
      <c r="O109" s="21">
        <v>0.3</v>
      </c>
      <c r="P109" s="21">
        <v>0.05</v>
      </c>
      <c r="Q109" s="21">
        <v>0.5</v>
      </c>
      <c r="R109" s="9"/>
      <c r="S109" s="12">
        <f>((D109+((E107+E108)-(E107+E108)*O109))*(1-P109))</f>
        <v>43.414999999999999</v>
      </c>
      <c r="T109" s="49" t="s">
        <v>30</v>
      </c>
      <c r="V109">
        <v>2013</v>
      </c>
      <c r="W109" t="s">
        <v>10</v>
      </c>
      <c r="X109" s="53" t="s">
        <v>38</v>
      </c>
      <c r="Y109" s="38">
        <v>2</v>
      </c>
      <c r="Z109" s="38">
        <v>0</v>
      </c>
      <c r="AA109" s="38">
        <v>0</v>
      </c>
      <c r="AB109" s="38">
        <f t="shared" si="22"/>
        <v>0</v>
      </c>
      <c r="AC109" s="59">
        <v>30</v>
      </c>
      <c r="AD109" s="23">
        <f>(S109*Q109*AC109)/R106</f>
        <v>2.1357062824565363</v>
      </c>
    </row>
    <row r="110" spans="1:30" x14ac:dyDescent="0.25">
      <c r="A110">
        <v>2013</v>
      </c>
      <c r="B110" t="s">
        <v>13</v>
      </c>
      <c r="C110" s="53" t="s">
        <v>14</v>
      </c>
      <c r="D110">
        <v>0</v>
      </c>
      <c r="E110">
        <v>164</v>
      </c>
      <c r="F110">
        <v>71</v>
      </c>
      <c r="G110">
        <v>118</v>
      </c>
      <c r="H110">
        <v>0</v>
      </c>
      <c r="I110" s="2">
        <f>SUM(D110:H113)</f>
        <v>699</v>
      </c>
      <c r="J110" s="1">
        <f t="shared" si="19"/>
        <v>189</v>
      </c>
      <c r="K110" s="10">
        <f t="shared" si="20"/>
        <v>0.27038626609442062</v>
      </c>
      <c r="L110" s="18">
        <f>(I110-E110-(E110*K110))</f>
        <v>490.65665236051501</v>
      </c>
      <c r="M110" s="19">
        <f>J110-E110*K110/(1-K110)</f>
        <v>128.2235294117647</v>
      </c>
      <c r="N110" s="22">
        <v>0.3</v>
      </c>
      <c r="O110" s="21">
        <v>0.3</v>
      </c>
      <c r="P110" s="21">
        <v>0.05</v>
      </c>
      <c r="Q110" s="21">
        <v>0.5</v>
      </c>
      <c r="R110" s="16">
        <f>L110/(1-N110)</f>
        <v>700.93807480073576</v>
      </c>
      <c r="S110" s="9"/>
      <c r="T110" s="49" t="s">
        <v>30</v>
      </c>
      <c r="V110">
        <v>2013</v>
      </c>
      <c r="W110" t="s">
        <v>13</v>
      </c>
      <c r="X110" s="53" t="s">
        <v>14</v>
      </c>
      <c r="Y110" s="38">
        <v>4</v>
      </c>
      <c r="Z110" s="38">
        <v>71</v>
      </c>
      <c r="AA110" s="38">
        <v>0</v>
      </c>
      <c r="AB110" s="38">
        <f t="shared" si="22"/>
        <v>71</v>
      </c>
      <c r="AC110" s="59">
        <v>30</v>
      </c>
    </row>
    <row r="111" spans="1:30" x14ac:dyDescent="0.25">
      <c r="A111">
        <v>2013</v>
      </c>
      <c r="B111" t="s">
        <v>13</v>
      </c>
      <c r="C111" s="53" t="s">
        <v>15</v>
      </c>
      <c r="D111">
        <v>0</v>
      </c>
      <c r="E111">
        <v>87</v>
      </c>
      <c r="F111">
        <v>67</v>
      </c>
      <c r="G111">
        <v>13</v>
      </c>
      <c r="H111">
        <v>116</v>
      </c>
      <c r="I111" s="2">
        <f>SUM(D111:H113)</f>
        <v>346</v>
      </c>
      <c r="J111" s="1">
        <f t="shared" si="19"/>
        <v>196</v>
      </c>
      <c r="K111" s="10">
        <f t="shared" si="20"/>
        <v>0.56647398843930641</v>
      </c>
      <c r="L111" s="18">
        <f t="shared" ref="L111:M113" si="33">I111</f>
        <v>346</v>
      </c>
      <c r="M111" s="20">
        <f t="shared" si="33"/>
        <v>196</v>
      </c>
      <c r="N111" s="22">
        <v>0.3</v>
      </c>
      <c r="O111" s="21">
        <v>0.3</v>
      </c>
      <c r="P111" s="21">
        <v>0.05</v>
      </c>
      <c r="Q111" s="21">
        <v>0.5</v>
      </c>
      <c r="R111" s="9"/>
      <c r="T111" s="49" t="s">
        <v>30</v>
      </c>
      <c r="V111">
        <v>2013</v>
      </c>
      <c r="W111" t="s">
        <v>13</v>
      </c>
      <c r="X111" s="53" t="s">
        <v>15</v>
      </c>
      <c r="Y111" s="38">
        <v>4</v>
      </c>
      <c r="Z111" s="38">
        <v>67</v>
      </c>
      <c r="AA111" s="38">
        <v>2</v>
      </c>
      <c r="AB111" s="38">
        <f t="shared" si="22"/>
        <v>65</v>
      </c>
      <c r="AC111" s="59">
        <v>30</v>
      </c>
    </row>
    <row r="112" spans="1:30" x14ac:dyDescent="0.25">
      <c r="A112">
        <v>2013</v>
      </c>
      <c r="B112" t="s">
        <v>13</v>
      </c>
      <c r="C112" s="53" t="s">
        <v>16</v>
      </c>
      <c r="D112">
        <v>0</v>
      </c>
      <c r="E112">
        <v>31</v>
      </c>
      <c r="F112">
        <v>7</v>
      </c>
      <c r="G112">
        <v>0</v>
      </c>
      <c r="H112">
        <v>22</v>
      </c>
      <c r="I112" s="2">
        <f>SUM(D112:H113)</f>
        <v>63</v>
      </c>
      <c r="J112" s="1">
        <f t="shared" si="19"/>
        <v>29</v>
      </c>
      <c r="K112" s="10">
        <f t="shared" si="20"/>
        <v>0.46031746031746029</v>
      </c>
      <c r="L112" s="18">
        <f t="shared" si="33"/>
        <v>63</v>
      </c>
      <c r="M112" s="20">
        <f t="shared" si="33"/>
        <v>29</v>
      </c>
      <c r="N112" s="22">
        <v>0.3</v>
      </c>
      <c r="O112" s="21">
        <v>0.3</v>
      </c>
      <c r="P112" s="21">
        <v>0.05</v>
      </c>
      <c r="Q112" s="21">
        <v>0.5</v>
      </c>
      <c r="R112" s="9"/>
      <c r="T112" s="49" t="s">
        <v>30</v>
      </c>
      <c r="V112">
        <v>2013</v>
      </c>
      <c r="W112" t="s">
        <v>13</v>
      </c>
      <c r="X112" s="53" t="s">
        <v>16</v>
      </c>
      <c r="Y112" s="38">
        <v>2</v>
      </c>
      <c r="Z112" s="38">
        <v>7</v>
      </c>
      <c r="AA112" s="38">
        <v>0</v>
      </c>
      <c r="AB112" s="38">
        <f t="shared" si="22"/>
        <v>7</v>
      </c>
      <c r="AC112" s="59">
        <v>30</v>
      </c>
    </row>
    <row r="113" spans="1:30" x14ac:dyDescent="0.25">
      <c r="A113">
        <v>2013</v>
      </c>
      <c r="B113" t="s">
        <v>13</v>
      </c>
      <c r="C113" s="53" t="s">
        <v>38</v>
      </c>
      <c r="D113">
        <v>3</v>
      </c>
      <c r="E113">
        <v>0</v>
      </c>
      <c r="F113">
        <v>0</v>
      </c>
      <c r="G113">
        <v>0</v>
      </c>
      <c r="H113">
        <v>0</v>
      </c>
      <c r="I113" s="2">
        <f>SUM(D113:H113)</f>
        <v>3</v>
      </c>
      <c r="J113" s="1">
        <f t="shared" si="19"/>
        <v>0</v>
      </c>
      <c r="K113" s="10">
        <f t="shared" si="20"/>
        <v>0</v>
      </c>
      <c r="L113" s="18">
        <f t="shared" si="33"/>
        <v>3</v>
      </c>
      <c r="M113" s="20">
        <f t="shared" si="33"/>
        <v>0</v>
      </c>
      <c r="N113" s="22">
        <v>0.3</v>
      </c>
      <c r="O113" s="21">
        <v>0.3</v>
      </c>
      <c r="P113" s="21">
        <v>0.05</v>
      </c>
      <c r="Q113" s="21">
        <v>0.5</v>
      </c>
      <c r="R113" s="9"/>
      <c r="S113" s="12">
        <f>((D113+((E111+E112)-(E111+E112)*O113))*(1-P113))</f>
        <v>81.319999999999993</v>
      </c>
      <c r="T113" s="49" t="s">
        <v>30</v>
      </c>
      <c r="V113">
        <v>2013</v>
      </c>
      <c r="W113" t="s">
        <v>13</v>
      </c>
      <c r="X113" s="53" t="s">
        <v>38</v>
      </c>
      <c r="Y113" s="38">
        <v>2</v>
      </c>
      <c r="Z113" s="38">
        <v>0</v>
      </c>
      <c r="AA113" s="38">
        <v>0</v>
      </c>
      <c r="AB113" s="38">
        <f t="shared" si="22"/>
        <v>0</v>
      </c>
      <c r="AC113" s="59">
        <v>30</v>
      </c>
      <c r="AD113" s="23">
        <f>(S113*Q113*AC113)/R110</f>
        <v>1.7402393219212231</v>
      </c>
    </row>
    <row r="114" spans="1:30" x14ac:dyDescent="0.25">
      <c r="A114">
        <v>2013</v>
      </c>
      <c r="B114" t="s">
        <v>12</v>
      </c>
      <c r="C114" s="53" t="s">
        <v>14</v>
      </c>
      <c r="D114">
        <v>0</v>
      </c>
      <c r="E114">
        <v>91</v>
      </c>
      <c r="F114">
        <v>3</v>
      </c>
      <c r="G114">
        <v>26</v>
      </c>
      <c r="H114">
        <v>0</v>
      </c>
      <c r="I114" s="2">
        <f>SUM(D114:H117)</f>
        <v>227</v>
      </c>
      <c r="J114" s="1">
        <f t="shared" si="19"/>
        <v>29</v>
      </c>
      <c r="K114" s="10">
        <f t="shared" si="20"/>
        <v>0.1277533039647577</v>
      </c>
      <c r="L114" s="18">
        <f>(I114-E114-(E114*K114))</f>
        <v>124.37444933920705</v>
      </c>
      <c r="M114" s="19">
        <f>J114-E114*K114/(1-K114)</f>
        <v>15.671717171717171</v>
      </c>
      <c r="N114" s="22">
        <v>0.3</v>
      </c>
      <c r="O114" s="21">
        <v>0.3</v>
      </c>
      <c r="P114" s="21">
        <v>0.05</v>
      </c>
      <c r="Q114" s="21">
        <v>0.5</v>
      </c>
      <c r="R114" s="16">
        <f>L114/(1-N114)</f>
        <v>177.6777847702958</v>
      </c>
      <c r="T114" s="49" t="s">
        <v>30</v>
      </c>
      <c r="V114">
        <v>2013</v>
      </c>
      <c r="W114" t="s">
        <v>12</v>
      </c>
      <c r="X114" s="53" t="s">
        <v>14</v>
      </c>
      <c r="Y114" s="38">
        <v>4</v>
      </c>
      <c r="Z114" s="38">
        <v>3</v>
      </c>
      <c r="AA114" s="38">
        <v>0</v>
      </c>
      <c r="AB114" s="38">
        <f t="shared" si="22"/>
        <v>3</v>
      </c>
      <c r="AC114" s="59">
        <v>30</v>
      </c>
    </row>
    <row r="115" spans="1:30" x14ac:dyDescent="0.25">
      <c r="A115">
        <v>2013</v>
      </c>
      <c r="B115" t="s">
        <v>12</v>
      </c>
      <c r="C115" s="53" t="s">
        <v>15</v>
      </c>
      <c r="D115">
        <v>0</v>
      </c>
      <c r="E115">
        <v>14</v>
      </c>
      <c r="F115">
        <v>18</v>
      </c>
      <c r="G115">
        <v>5</v>
      </c>
      <c r="H115">
        <v>38</v>
      </c>
      <c r="I115" s="2">
        <f>SUM(D115:H117)</f>
        <v>107</v>
      </c>
      <c r="J115" s="1">
        <f t="shared" si="19"/>
        <v>61</v>
      </c>
      <c r="K115" s="10">
        <f t="shared" si="20"/>
        <v>0.57009345794392519</v>
      </c>
      <c r="L115" s="18">
        <f t="shared" ref="L115:M117" si="34">I115</f>
        <v>107</v>
      </c>
      <c r="M115" s="20">
        <f t="shared" si="34"/>
        <v>61</v>
      </c>
      <c r="N115" s="22">
        <v>0.3</v>
      </c>
      <c r="O115" s="21">
        <v>0.3</v>
      </c>
      <c r="P115" s="21">
        <v>0.05</v>
      </c>
      <c r="Q115" s="21">
        <v>0.5</v>
      </c>
      <c r="R115" s="9"/>
      <c r="T115" s="49" t="s">
        <v>30</v>
      </c>
      <c r="V115">
        <v>2013</v>
      </c>
      <c r="W115" t="s">
        <v>12</v>
      </c>
      <c r="X115" s="53" t="s">
        <v>15</v>
      </c>
      <c r="Y115" s="38">
        <v>4</v>
      </c>
      <c r="Z115" s="38">
        <v>18</v>
      </c>
      <c r="AA115" s="38">
        <v>9</v>
      </c>
      <c r="AB115" s="38">
        <f t="shared" si="22"/>
        <v>9</v>
      </c>
      <c r="AC115" s="59">
        <v>30</v>
      </c>
    </row>
    <row r="116" spans="1:30" x14ac:dyDescent="0.25">
      <c r="A116">
        <v>2013</v>
      </c>
      <c r="B116" t="s">
        <v>12</v>
      </c>
      <c r="C116" s="53" t="s">
        <v>16</v>
      </c>
      <c r="D116">
        <v>0</v>
      </c>
      <c r="E116">
        <v>9</v>
      </c>
      <c r="F116">
        <v>3</v>
      </c>
      <c r="G116">
        <v>0</v>
      </c>
      <c r="H116">
        <v>7</v>
      </c>
      <c r="I116" s="2">
        <f>SUM(D116:H117)</f>
        <v>32</v>
      </c>
      <c r="J116" s="1">
        <f t="shared" si="19"/>
        <v>10</v>
      </c>
      <c r="K116" s="10">
        <f t="shared" si="20"/>
        <v>0.3125</v>
      </c>
      <c r="L116" s="18">
        <f t="shared" si="34"/>
        <v>32</v>
      </c>
      <c r="M116" s="20">
        <f t="shared" si="34"/>
        <v>10</v>
      </c>
      <c r="N116" s="22">
        <v>0.3</v>
      </c>
      <c r="O116" s="21">
        <v>0.3</v>
      </c>
      <c r="P116" s="21">
        <v>0.05</v>
      </c>
      <c r="Q116" s="21">
        <v>0.5</v>
      </c>
      <c r="R116" s="9"/>
      <c r="T116" s="49" t="s">
        <v>30</v>
      </c>
      <c r="V116">
        <v>2013</v>
      </c>
      <c r="W116" t="s">
        <v>12</v>
      </c>
      <c r="X116" s="53" t="s">
        <v>16</v>
      </c>
      <c r="Y116" s="38">
        <v>2</v>
      </c>
      <c r="Z116" s="38">
        <v>3</v>
      </c>
      <c r="AA116" s="38">
        <v>0</v>
      </c>
      <c r="AB116" s="38">
        <f t="shared" si="22"/>
        <v>3</v>
      </c>
      <c r="AC116" s="59">
        <v>30</v>
      </c>
    </row>
    <row r="117" spans="1:30" x14ac:dyDescent="0.25">
      <c r="A117">
        <v>2013</v>
      </c>
      <c r="B117" t="s">
        <v>12</v>
      </c>
      <c r="C117" s="53" t="s">
        <v>38</v>
      </c>
      <c r="D117">
        <v>13</v>
      </c>
      <c r="E117">
        <v>0</v>
      </c>
      <c r="F117">
        <v>0</v>
      </c>
      <c r="G117">
        <v>0</v>
      </c>
      <c r="H117">
        <v>0</v>
      </c>
      <c r="I117" s="2">
        <f>SUM(D117:H117)</f>
        <v>13</v>
      </c>
      <c r="J117" s="1">
        <f t="shared" si="19"/>
        <v>0</v>
      </c>
      <c r="K117" s="10">
        <f t="shared" si="20"/>
        <v>0</v>
      </c>
      <c r="L117" s="18">
        <f t="shared" si="34"/>
        <v>13</v>
      </c>
      <c r="M117" s="20">
        <f t="shared" si="34"/>
        <v>0</v>
      </c>
      <c r="N117" s="22">
        <v>0.3</v>
      </c>
      <c r="O117" s="21">
        <v>0.3</v>
      </c>
      <c r="P117" s="21">
        <v>0.05</v>
      </c>
      <c r="Q117" s="21">
        <v>0.5</v>
      </c>
      <c r="R117" s="9"/>
      <c r="S117" s="12">
        <f>((D117+((E115+E116)-(E115+E116)*O117))*(1-P117))</f>
        <v>27.645</v>
      </c>
      <c r="T117" s="49" t="s">
        <v>30</v>
      </c>
      <c r="V117">
        <v>2013</v>
      </c>
      <c r="W117" t="s">
        <v>12</v>
      </c>
      <c r="X117" s="53" t="s">
        <v>38</v>
      </c>
      <c r="Y117" s="38">
        <v>2</v>
      </c>
      <c r="Z117" s="38">
        <v>0</v>
      </c>
      <c r="AA117" s="38">
        <v>0</v>
      </c>
      <c r="AB117" s="38">
        <f t="shared" si="22"/>
        <v>0</v>
      </c>
      <c r="AC117" s="59">
        <v>30</v>
      </c>
      <c r="AD117" s="23">
        <f>(S117*Q117*AC117)/R114</f>
        <v>2.3338595792158112</v>
      </c>
    </row>
    <row r="118" spans="1:30" x14ac:dyDescent="0.25">
      <c r="A118">
        <v>2014</v>
      </c>
      <c r="B118" t="s">
        <v>8</v>
      </c>
      <c r="C118" s="53" t="s">
        <v>14</v>
      </c>
      <c r="D118">
        <v>0</v>
      </c>
      <c r="E118">
        <v>60</v>
      </c>
      <c r="F118">
        <v>4</v>
      </c>
      <c r="G118">
        <v>28</v>
      </c>
      <c r="H118">
        <v>0</v>
      </c>
      <c r="I118" s="2">
        <f>SUM(D118:H121)</f>
        <v>229</v>
      </c>
      <c r="J118" s="1">
        <f t="shared" si="19"/>
        <v>32</v>
      </c>
      <c r="K118" s="10">
        <f t="shared" si="20"/>
        <v>0.13973799126637554</v>
      </c>
      <c r="L118" s="18">
        <f>(I118-E118-(E118*K118))</f>
        <v>160.61572052401746</v>
      </c>
      <c r="M118" s="19">
        <f>J118-E118*K118/(1-K118)</f>
        <v>22.253807106598984</v>
      </c>
      <c r="N118" s="22">
        <v>0.3</v>
      </c>
      <c r="O118" s="21">
        <v>0.3</v>
      </c>
      <c r="P118" s="21">
        <v>0.05</v>
      </c>
      <c r="Q118" s="21">
        <v>0.5</v>
      </c>
      <c r="R118" s="16">
        <f>L118/(1-N118)</f>
        <v>229.45102932002496</v>
      </c>
      <c r="T118" s="49" t="s">
        <v>30</v>
      </c>
      <c r="V118">
        <v>2014</v>
      </c>
      <c r="W118" t="s">
        <v>8</v>
      </c>
      <c r="X118" s="53" t="s">
        <v>14</v>
      </c>
      <c r="Y118" s="38">
        <v>4</v>
      </c>
      <c r="Z118" s="38">
        <v>4</v>
      </c>
      <c r="AA118" s="38">
        <v>0</v>
      </c>
      <c r="AB118" s="38">
        <f t="shared" si="22"/>
        <v>4</v>
      </c>
      <c r="AC118" s="59">
        <v>30</v>
      </c>
    </row>
    <row r="119" spans="1:30" x14ac:dyDescent="0.25">
      <c r="A119">
        <v>2014</v>
      </c>
      <c r="B119" t="s">
        <v>8</v>
      </c>
      <c r="C119" s="53" t="s">
        <v>15</v>
      </c>
      <c r="D119">
        <v>0</v>
      </c>
      <c r="E119">
        <v>29</v>
      </c>
      <c r="F119">
        <v>17</v>
      </c>
      <c r="G119">
        <v>5</v>
      </c>
      <c r="H119">
        <v>57</v>
      </c>
      <c r="I119" s="2">
        <f>SUM(D119:H121)</f>
        <v>137</v>
      </c>
      <c r="J119" s="1">
        <f t="shared" si="19"/>
        <v>79</v>
      </c>
      <c r="K119" s="10">
        <f t="shared" si="20"/>
        <v>0.57664233576642332</v>
      </c>
      <c r="L119" s="18">
        <f t="shared" ref="L119:M121" si="35">I119</f>
        <v>137</v>
      </c>
      <c r="M119" s="20">
        <f t="shared" si="35"/>
        <v>79</v>
      </c>
      <c r="N119" s="22">
        <v>0.3</v>
      </c>
      <c r="O119" s="21">
        <v>0.3</v>
      </c>
      <c r="P119" s="21">
        <v>0.05</v>
      </c>
      <c r="Q119" s="21">
        <v>0.5</v>
      </c>
      <c r="R119" s="9"/>
      <c r="T119" s="49" t="s">
        <v>30</v>
      </c>
      <c r="V119">
        <v>2014</v>
      </c>
      <c r="W119" t="s">
        <v>8</v>
      </c>
      <c r="X119" s="53" t="s">
        <v>15</v>
      </c>
      <c r="Y119" s="38">
        <v>4</v>
      </c>
      <c r="Z119" s="38">
        <v>17</v>
      </c>
      <c r="AA119" s="38">
        <v>13</v>
      </c>
      <c r="AB119" s="38">
        <f t="shared" si="22"/>
        <v>4</v>
      </c>
      <c r="AC119" s="59">
        <v>30</v>
      </c>
    </row>
    <row r="120" spans="1:30" x14ac:dyDescent="0.25">
      <c r="A120">
        <v>2014</v>
      </c>
      <c r="B120" t="s">
        <v>8</v>
      </c>
      <c r="C120" s="53" t="s">
        <v>16</v>
      </c>
      <c r="D120">
        <v>0</v>
      </c>
      <c r="E120">
        <v>18</v>
      </c>
      <c r="F120">
        <v>3</v>
      </c>
      <c r="G120">
        <v>0</v>
      </c>
      <c r="H120">
        <v>2</v>
      </c>
      <c r="I120" s="2">
        <f>SUM(D120:H121)</f>
        <v>29</v>
      </c>
      <c r="J120" s="1">
        <f t="shared" si="19"/>
        <v>5</v>
      </c>
      <c r="K120" s="10">
        <f t="shared" si="20"/>
        <v>0.17241379310344829</v>
      </c>
      <c r="L120" s="18">
        <f t="shared" si="35"/>
        <v>29</v>
      </c>
      <c r="M120" s="20">
        <f t="shared" si="35"/>
        <v>5</v>
      </c>
      <c r="N120" s="22">
        <v>0.3</v>
      </c>
      <c r="O120" s="21">
        <v>0.3</v>
      </c>
      <c r="P120" s="21">
        <v>0.05</v>
      </c>
      <c r="Q120" s="21">
        <v>0.5</v>
      </c>
      <c r="R120" s="9"/>
      <c r="T120" s="49" t="s">
        <v>30</v>
      </c>
      <c r="V120">
        <v>2014</v>
      </c>
      <c r="W120" t="s">
        <v>8</v>
      </c>
      <c r="X120" s="53" t="s">
        <v>16</v>
      </c>
      <c r="Y120" s="38">
        <v>2</v>
      </c>
      <c r="Z120" s="38">
        <v>3</v>
      </c>
      <c r="AA120" s="38">
        <v>3</v>
      </c>
      <c r="AB120" s="38">
        <f t="shared" si="22"/>
        <v>0</v>
      </c>
      <c r="AC120" s="59">
        <v>30</v>
      </c>
    </row>
    <row r="121" spans="1:30" x14ac:dyDescent="0.25">
      <c r="A121">
        <v>2014</v>
      </c>
      <c r="B121" t="s">
        <v>8</v>
      </c>
      <c r="C121" s="53" t="s">
        <v>38</v>
      </c>
      <c r="D121">
        <v>6</v>
      </c>
      <c r="E121">
        <v>0</v>
      </c>
      <c r="F121">
        <v>0</v>
      </c>
      <c r="G121">
        <v>0</v>
      </c>
      <c r="H121">
        <v>0</v>
      </c>
      <c r="I121" s="2">
        <f>SUM(D121:H121)</f>
        <v>6</v>
      </c>
      <c r="J121" s="1">
        <f t="shared" si="19"/>
        <v>0</v>
      </c>
      <c r="K121" s="10">
        <f t="shared" si="20"/>
        <v>0</v>
      </c>
      <c r="L121" s="18">
        <f t="shared" si="35"/>
        <v>6</v>
      </c>
      <c r="M121" s="20">
        <f t="shared" si="35"/>
        <v>0</v>
      </c>
      <c r="N121" s="22">
        <v>0.3</v>
      </c>
      <c r="O121" s="21">
        <v>0.3</v>
      </c>
      <c r="P121" s="21">
        <v>0.05</v>
      </c>
      <c r="Q121" s="21">
        <v>0.5</v>
      </c>
      <c r="R121" s="9"/>
      <c r="S121" s="12">
        <f>((D121+((E119+E120)-(E119+E120)*O121))*(1-P121))</f>
        <v>36.954999999999998</v>
      </c>
      <c r="T121" s="49" t="s">
        <v>30</v>
      </c>
      <c r="V121">
        <v>2014</v>
      </c>
      <c r="W121" t="s">
        <v>8</v>
      </c>
      <c r="X121" s="53" t="s">
        <v>38</v>
      </c>
      <c r="Y121" s="38">
        <v>2</v>
      </c>
      <c r="Z121" s="38">
        <v>0</v>
      </c>
      <c r="AA121" s="38">
        <v>0</v>
      </c>
      <c r="AB121" s="38">
        <f t="shared" si="22"/>
        <v>0</v>
      </c>
      <c r="AC121" s="59">
        <v>30</v>
      </c>
      <c r="AD121" s="23">
        <f>(S121*Q121*AC121)/R118</f>
        <v>2.4158749762105431</v>
      </c>
    </row>
    <row r="122" spans="1:30" x14ac:dyDescent="0.25">
      <c r="A122">
        <v>2014</v>
      </c>
      <c r="B122" t="s">
        <v>11</v>
      </c>
      <c r="C122" s="53" t="s">
        <v>14</v>
      </c>
      <c r="D122">
        <v>0</v>
      </c>
      <c r="E122">
        <v>66</v>
      </c>
      <c r="F122">
        <v>2</v>
      </c>
      <c r="G122">
        <v>39</v>
      </c>
      <c r="H122">
        <v>0</v>
      </c>
      <c r="I122" s="2">
        <f>SUM(D122:H125)</f>
        <v>180</v>
      </c>
      <c r="J122" s="1">
        <f t="shared" si="19"/>
        <v>41</v>
      </c>
      <c r="K122" s="10">
        <f t="shared" si="20"/>
        <v>0.22777777777777777</v>
      </c>
      <c r="L122" s="18">
        <f>(I122-E122-(E122*K122))</f>
        <v>98.966666666666669</v>
      </c>
      <c r="M122" s="19">
        <f>J122-E122*K122/(1-K122)</f>
        <v>21.532374100719426</v>
      </c>
      <c r="N122" s="22">
        <v>0.3</v>
      </c>
      <c r="O122" s="21">
        <v>0.3</v>
      </c>
      <c r="P122" s="21">
        <v>0.05</v>
      </c>
      <c r="Q122" s="21">
        <v>0.5</v>
      </c>
      <c r="R122" s="16">
        <f>L122/(1-N122)</f>
        <v>141.38095238095238</v>
      </c>
      <c r="T122" s="49" t="s">
        <v>30</v>
      </c>
      <c r="V122">
        <v>2014</v>
      </c>
      <c r="W122" t="s">
        <v>11</v>
      </c>
      <c r="X122" s="53" t="s">
        <v>14</v>
      </c>
      <c r="Y122" s="38">
        <v>4</v>
      </c>
      <c r="Z122" s="38">
        <v>2</v>
      </c>
      <c r="AA122" s="38">
        <v>0</v>
      </c>
      <c r="AB122" s="38">
        <f t="shared" si="22"/>
        <v>2</v>
      </c>
      <c r="AC122" s="59">
        <v>30</v>
      </c>
    </row>
    <row r="123" spans="1:30" x14ac:dyDescent="0.25">
      <c r="A123">
        <v>2014</v>
      </c>
      <c r="B123" t="s">
        <v>11</v>
      </c>
      <c r="C123" s="53" t="s">
        <v>15</v>
      </c>
      <c r="D123">
        <v>0</v>
      </c>
      <c r="E123">
        <v>13</v>
      </c>
      <c r="F123">
        <v>15</v>
      </c>
      <c r="G123">
        <v>9</v>
      </c>
      <c r="H123">
        <v>22</v>
      </c>
      <c r="I123" s="2">
        <f>SUM(D123:H125)</f>
        <v>73</v>
      </c>
      <c r="J123" s="1">
        <f t="shared" si="19"/>
        <v>46</v>
      </c>
      <c r="K123" s="10">
        <f t="shared" si="20"/>
        <v>0.63013698630136983</v>
      </c>
      <c r="L123" s="18">
        <f t="shared" ref="L123:M125" si="36">I123</f>
        <v>73</v>
      </c>
      <c r="M123" s="20">
        <f t="shared" si="36"/>
        <v>46</v>
      </c>
      <c r="N123" s="22">
        <v>0.3</v>
      </c>
      <c r="O123" s="21">
        <v>0.3</v>
      </c>
      <c r="P123" s="21">
        <v>0.05</v>
      </c>
      <c r="Q123" s="21">
        <v>0.5</v>
      </c>
      <c r="R123" s="9"/>
      <c r="T123" s="49" t="s">
        <v>30</v>
      </c>
      <c r="V123">
        <v>2014</v>
      </c>
      <c r="W123" t="s">
        <v>11</v>
      </c>
      <c r="X123" s="53" t="s">
        <v>15</v>
      </c>
      <c r="Y123" s="38">
        <v>4</v>
      </c>
      <c r="Z123" s="38">
        <v>15</v>
      </c>
      <c r="AA123" s="38">
        <v>5</v>
      </c>
      <c r="AB123" s="38">
        <f t="shared" si="22"/>
        <v>10</v>
      </c>
      <c r="AC123" s="59">
        <v>30</v>
      </c>
    </row>
    <row r="124" spans="1:30" x14ac:dyDescent="0.25">
      <c r="A124">
        <v>2014</v>
      </c>
      <c r="B124" t="s">
        <v>11</v>
      </c>
      <c r="C124" s="53" t="s">
        <v>16</v>
      </c>
      <c r="D124">
        <v>0</v>
      </c>
      <c r="E124">
        <v>5</v>
      </c>
      <c r="F124">
        <v>1</v>
      </c>
      <c r="G124">
        <v>1</v>
      </c>
      <c r="H124">
        <v>3</v>
      </c>
      <c r="I124" s="2">
        <f>SUM(D124:H125)</f>
        <v>14</v>
      </c>
      <c r="J124" s="1">
        <f t="shared" si="19"/>
        <v>5</v>
      </c>
      <c r="K124" s="10">
        <f t="shared" si="20"/>
        <v>0.35714285714285715</v>
      </c>
      <c r="L124" s="18">
        <f t="shared" si="36"/>
        <v>14</v>
      </c>
      <c r="M124" s="20">
        <f t="shared" si="36"/>
        <v>5</v>
      </c>
      <c r="N124" s="22">
        <v>0.3</v>
      </c>
      <c r="O124" s="21">
        <v>0.3</v>
      </c>
      <c r="P124" s="21">
        <v>0.05</v>
      </c>
      <c r="Q124" s="21">
        <v>0.5</v>
      </c>
      <c r="R124" s="9"/>
      <c r="T124" s="49" t="s">
        <v>30</v>
      </c>
      <c r="V124">
        <v>2014</v>
      </c>
      <c r="W124" t="s">
        <v>11</v>
      </c>
      <c r="X124" s="53" t="s">
        <v>16</v>
      </c>
      <c r="Y124" s="38">
        <v>2</v>
      </c>
      <c r="Z124" s="38">
        <v>1</v>
      </c>
      <c r="AA124" s="38">
        <v>0</v>
      </c>
      <c r="AB124" s="38">
        <f t="shared" si="22"/>
        <v>1</v>
      </c>
      <c r="AC124" s="59">
        <v>30</v>
      </c>
    </row>
    <row r="125" spans="1:30" x14ac:dyDescent="0.25">
      <c r="A125">
        <v>2014</v>
      </c>
      <c r="B125" t="s">
        <v>11</v>
      </c>
      <c r="C125" s="53" t="s">
        <v>38</v>
      </c>
      <c r="D125">
        <v>4</v>
      </c>
      <c r="E125">
        <v>0</v>
      </c>
      <c r="F125">
        <v>0</v>
      </c>
      <c r="G125">
        <v>0</v>
      </c>
      <c r="H125">
        <v>0</v>
      </c>
      <c r="I125" s="2">
        <f>SUM(D125:H125)</f>
        <v>4</v>
      </c>
      <c r="J125" s="1">
        <f t="shared" si="19"/>
        <v>0</v>
      </c>
      <c r="K125" s="10">
        <f t="shared" si="20"/>
        <v>0</v>
      </c>
      <c r="L125" s="18">
        <f t="shared" si="36"/>
        <v>4</v>
      </c>
      <c r="M125" s="20">
        <f t="shared" si="36"/>
        <v>0</v>
      </c>
      <c r="N125" s="22">
        <v>0.3</v>
      </c>
      <c r="O125" s="21">
        <v>0.3</v>
      </c>
      <c r="P125" s="21">
        <v>0.05</v>
      </c>
      <c r="Q125" s="21">
        <v>0.5</v>
      </c>
      <c r="R125" s="9"/>
      <c r="S125" s="12">
        <f>((D125+((E123+E124)-(E123+E124)*O125))*(1-P125))</f>
        <v>15.770000000000001</v>
      </c>
      <c r="T125" s="49" t="s">
        <v>30</v>
      </c>
      <c r="V125">
        <v>2014</v>
      </c>
      <c r="W125" t="s">
        <v>11</v>
      </c>
      <c r="X125" s="53" t="s">
        <v>38</v>
      </c>
      <c r="Y125" s="38">
        <v>2</v>
      </c>
      <c r="Z125" s="38">
        <v>0</v>
      </c>
      <c r="AA125" s="38">
        <v>0</v>
      </c>
      <c r="AB125" s="38">
        <f t="shared" si="22"/>
        <v>0</v>
      </c>
      <c r="AC125" s="59">
        <v>30</v>
      </c>
      <c r="AD125" s="23">
        <f>(S125*Q125*AC125)/R122</f>
        <v>1.6731391040754464</v>
      </c>
    </row>
    <row r="126" spans="1:30" x14ac:dyDescent="0.25">
      <c r="A126">
        <v>2014</v>
      </c>
      <c r="B126" t="s">
        <v>9</v>
      </c>
      <c r="C126" s="53" t="s">
        <v>14</v>
      </c>
      <c r="D126">
        <v>0</v>
      </c>
      <c r="E126">
        <v>11</v>
      </c>
      <c r="F126">
        <v>0</v>
      </c>
      <c r="G126">
        <v>27</v>
      </c>
      <c r="H126">
        <v>0</v>
      </c>
      <c r="I126" s="2">
        <f>SUM(D126:H129)</f>
        <v>211</v>
      </c>
      <c r="J126" s="1">
        <f t="shared" si="19"/>
        <v>27</v>
      </c>
      <c r="K126" s="10">
        <f t="shared" si="20"/>
        <v>0.12796208530805686</v>
      </c>
      <c r="L126" s="18">
        <f>(I126-E126-(E126*K126))</f>
        <v>198.59241706161137</v>
      </c>
      <c r="M126" s="19">
        <f>J126-E126*K126/(1-K126)</f>
        <v>25.385869565217391</v>
      </c>
      <c r="N126" s="22">
        <v>0.3</v>
      </c>
      <c r="O126" s="21">
        <v>0.3</v>
      </c>
      <c r="P126" s="21">
        <v>0.05</v>
      </c>
      <c r="Q126" s="21">
        <v>0.5</v>
      </c>
      <c r="R126" s="16">
        <f>L126/(1-N126)</f>
        <v>283.70345294515914</v>
      </c>
      <c r="T126" s="49" t="s">
        <v>30</v>
      </c>
      <c r="V126">
        <v>2014</v>
      </c>
      <c r="W126" t="s">
        <v>9</v>
      </c>
      <c r="X126" s="53" t="s">
        <v>14</v>
      </c>
      <c r="Y126" s="38">
        <v>3</v>
      </c>
      <c r="Z126" s="38">
        <v>0</v>
      </c>
      <c r="AA126" s="38">
        <v>0</v>
      </c>
      <c r="AB126" s="38">
        <f t="shared" si="22"/>
        <v>0</v>
      </c>
      <c r="AC126" s="59">
        <v>30</v>
      </c>
    </row>
    <row r="127" spans="1:30" x14ac:dyDescent="0.25">
      <c r="A127">
        <v>2014</v>
      </c>
      <c r="B127" t="s">
        <v>9</v>
      </c>
      <c r="C127" s="53" t="s">
        <v>15</v>
      </c>
      <c r="D127">
        <v>0</v>
      </c>
      <c r="E127">
        <v>6</v>
      </c>
      <c r="F127">
        <v>36</v>
      </c>
      <c r="G127">
        <v>6</v>
      </c>
      <c r="H127">
        <v>58</v>
      </c>
      <c r="I127" s="2">
        <f>SUM(D127:H129)</f>
        <v>173</v>
      </c>
      <c r="J127" s="1">
        <f t="shared" si="19"/>
        <v>100</v>
      </c>
      <c r="K127" s="10">
        <f t="shared" si="20"/>
        <v>0.5780346820809249</v>
      </c>
      <c r="L127" s="18">
        <f t="shared" ref="L127:M129" si="37">I127</f>
        <v>173</v>
      </c>
      <c r="M127" s="20">
        <f t="shared" si="37"/>
        <v>100</v>
      </c>
      <c r="N127" s="22">
        <v>0.3</v>
      </c>
      <c r="O127" s="21">
        <v>0.3</v>
      </c>
      <c r="P127" s="21">
        <v>0.05</v>
      </c>
      <c r="Q127" s="21">
        <v>0.5</v>
      </c>
      <c r="R127" s="9"/>
      <c r="T127" s="49" t="s">
        <v>30</v>
      </c>
      <c r="V127">
        <v>2014</v>
      </c>
      <c r="W127" t="s">
        <v>9</v>
      </c>
      <c r="X127" s="53" t="s">
        <v>15</v>
      </c>
      <c r="Y127" s="38">
        <v>4</v>
      </c>
      <c r="Z127" s="38">
        <v>36</v>
      </c>
      <c r="AA127" s="38">
        <v>26</v>
      </c>
      <c r="AB127" s="38">
        <f t="shared" si="22"/>
        <v>10</v>
      </c>
      <c r="AC127" s="59">
        <v>30</v>
      </c>
    </row>
    <row r="128" spans="1:30" x14ac:dyDescent="0.25">
      <c r="A128">
        <v>2014</v>
      </c>
      <c r="B128" t="s">
        <v>9</v>
      </c>
      <c r="C128" s="53" t="s">
        <v>16</v>
      </c>
      <c r="D128">
        <v>0</v>
      </c>
      <c r="E128">
        <v>12</v>
      </c>
      <c r="F128">
        <v>2</v>
      </c>
      <c r="G128">
        <v>1</v>
      </c>
      <c r="H128">
        <v>35</v>
      </c>
      <c r="I128" s="2">
        <f>SUM(D128:H129)</f>
        <v>67</v>
      </c>
      <c r="J128" s="1">
        <f t="shared" si="19"/>
        <v>38</v>
      </c>
      <c r="K128" s="10">
        <f t="shared" si="20"/>
        <v>0.56716417910447758</v>
      </c>
      <c r="L128" s="18">
        <f t="shared" si="37"/>
        <v>67</v>
      </c>
      <c r="M128" s="20">
        <f t="shared" si="37"/>
        <v>38</v>
      </c>
      <c r="N128" s="22">
        <v>0.3</v>
      </c>
      <c r="O128" s="21">
        <v>0.3</v>
      </c>
      <c r="P128" s="21">
        <v>0.05</v>
      </c>
      <c r="Q128" s="21">
        <v>0.5</v>
      </c>
      <c r="R128" s="9"/>
      <c r="T128" s="49" t="s">
        <v>30</v>
      </c>
      <c r="V128">
        <v>2014</v>
      </c>
      <c r="W128" t="s">
        <v>9</v>
      </c>
      <c r="X128" s="53" t="s">
        <v>16</v>
      </c>
      <c r="Y128" s="38">
        <v>2</v>
      </c>
      <c r="Z128" s="38">
        <v>2</v>
      </c>
      <c r="AA128" s="38">
        <v>0</v>
      </c>
      <c r="AB128" s="38">
        <f t="shared" si="22"/>
        <v>2</v>
      </c>
      <c r="AC128" s="59">
        <v>30</v>
      </c>
    </row>
    <row r="129" spans="1:30" x14ac:dyDescent="0.25">
      <c r="A129">
        <v>2014</v>
      </c>
      <c r="B129" t="s">
        <v>9</v>
      </c>
      <c r="C129" s="53" t="s">
        <v>38</v>
      </c>
      <c r="D129">
        <v>17</v>
      </c>
      <c r="E129">
        <v>0</v>
      </c>
      <c r="F129">
        <v>0</v>
      </c>
      <c r="G129">
        <v>0</v>
      </c>
      <c r="H129">
        <v>0</v>
      </c>
      <c r="I129" s="2">
        <f>SUM(D129:H129)</f>
        <v>17</v>
      </c>
      <c r="J129" s="1">
        <f t="shared" si="19"/>
        <v>0</v>
      </c>
      <c r="K129" s="10">
        <f t="shared" si="20"/>
        <v>0</v>
      </c>
      <c r="L129" s="18">
        <f t="shared" si="37"/>
        <v>17</v>
      </c>
      <c r="M129" s="20">
        <f t="shared" si="37"/>
        <v>0</v>
      </c>
      <c r="N129" s="22">
        <v>0.3</v>
      </c>
      <c r="O129" s="21">
        <v>0.3</v>
      </c>
      <c r="P129" s="21">
        <v>0.05</v>
      </c>
      <c r="Q129" s="21">
        <v>0.5</v>
      </c>
      <c r="R129" s="9"/>
      <c r="S129" s="12">
        <f>((D129+((E127+E128)-(E127+E128)*O129))*(1-P129))</f>
        <v>28.12</v>
      </c>
      <c r="T129" s="49" t="s">
        <v>30</v>
      </c>
      <c r="V129">
        <v>2014</v>
      </c>
      <c r="W129" t="s">
        <v>9</v>
      </c>
      <c r="X129" s="53" t="s">
        <v>38</v>
      </c>
      <c r="Y129" s="38">
        <v>2</v>
      </c>
      <c r="Z129" s="38">
        <v>0</v>
      </c>
      <c r="AA129" s="38">
        <v>0</v>
      </c>
      <c r="AB129" s="38">
        <f t="shared" si="22"/>
        <v>0</v>
      </c>
      <c r="AC129" s="59">
        <v>30</v>
      </c>
      <c r="AD129" s="23">
        <f>(S129*Q129*AC129)/R126</f>
        <v>1.4867637162017038</v>
      </c>
    </row>
    <row r="130" spans="1:30" x14ac:dyDescent="0.25">
      <c r="A130">
        <v>2014</v>
      </c>
      <c r="B130" t="s">
        <v>10</v>
      </c>
      <c r="C130" s="53" t="s">
        <v>14</v>
      </c>
      <c r="D130">
        <v>0</v>
      </c>
      <c r="E130">
        <v>42</v>
      </c>
      <c r="F130">
        <v>0</v>
      </c>
      <c r="G130">
        <v>28</v>
      </c>
      <c r="H130">
        <v>1</v>
      </c>
      <c r="I130" s="2">
        <f>SUM(D130:H133)</f>
        <v>331</v>
      </c>
      <c r="J130" s="1">
        <f t="shared" si="19"/>
        <v>29</v>
      </c>
      <c r="K130" s="10">
        <f t="shared" si="20"/>
        <v>8.7613293051359523E-2</v>
      </c>
      <c r="L130" s="18">
        <f>(I130-E130-(E130*K130))</f>
        <v>285.32024169184291</v>
      </c>
      <c r="M130" s="19">
        <f>J130-E130*K130/(1-K130)</f>
        <v>24.966887417218544</v>
      </c>
      <c r="N130" s="22">
        <v>0.3</v>
      </c>
      <c r="O130" s="21">
        <v>0.3</v>
      </c>
      <c r="P130" s="21">
        <v>0.05</v>
      </c>
      <c r="Q130" s="21">
        <v>0.5</v>
      </c>
      <c r="R130" s="16">
        <f>L130/(1-N130)</f>
        <v>407.60034527406134</v>
      </c>
      <c r="T130" s="49" t="s">
        <v>30</v>
      </c>
      <c r="V130">
        <v>2014</v>
      </c>
      <c r="W130" t="s">
        <v>10</v>
      </c>
      <c r="X130" s="53" t="s">
        <v>14</v>
      </c>
      <c r="Y130" s="38">
        <v>4</v>
      </c>
      <c r="Z130" s="38">
        <v>0</v>
      </c>
      <c r="AA130" s="38">
        <v>0</v>
      </c>
      <c r="AB130" s="38">
        <f t="shared" si="22"/>
        <v>0</v>
      </c>
      <c r="AC130" s="59">
        <v>30</v>
      </c>
    </row>
    <row r="131" spans="1:30" x14ac:dyDescent="0.25">
      <c r="A131">
        <v>2014</v>
      </c>
      <c r="B131" t="s">
        <v>10</v>
      </c>
      <c r="C131" s="53" t="s">
        <v>15</v>
      </c>
      <c r="D131">
        <v>0</v>
      </c>
      <c r="E131">
        <v>38</v>
      </c>
      <c r="F131">
        <v>23</v>
      </c>
      <c r="G131">
        <v>13</v>
      </c>
      <c r="H131">
        <v>73</v>
      </c>
      <c r="I131" s="2">
        <f>SUM(D131:H133)</f>
        <v>260</v>
      </c>
      <c r="J131" s="1">
        <f t="shared" ref="J131:J141" si="38">SUM(F131:H131)</f>
        <v>109</v>
      </c>
      <c r="K131" s="10">
        <f t="shared" ref="K131:K141" si="39">J131/I131</f>
        <v>0.41923076923076924</v>
      </c>
      <c r="L131" s="18">
        <f t="shared" ref="L131:M133" si="40">I131</f>
        <v>260</v>
      </c>
      <c r="M131" s="20">
        <f t="shared" si="40"/>
        <v>109</v>
      </c>
      <c r="N131" s="22">
        <v>0.3</v>
      </c>
      <c r="O131" s="21">
        <v>0.3</v>
      </c>
      <c r="P131" s="21">
        <v>0.05</v>
      </c>
      <c r="Q131" s="21">
        <v>0.5</v>
      </c>
      <c r="R131" s="9"/>
      <c r="T131" s="49" t="s">
        <v>30</v>
      </c>
      <c r="V131">
        <v>2014</v>
      </c>
      <c r="W131" t="s">
        <v>10</v>
      </c>
      <c r="X131" s="53" t="s">
        <v>15</v>
      </c>
      <c r="Y131" s="38">
        <v>4</v>
      </c>
      <c r="Z131" s="38">
        <v>23</v>
      </c>
      <c r="AA131" s="38">
        <v>16</v>
      </c>
      <c r="AB131" s="38">
        <f t="shared" ref="AB131:AB141" si="41">Z131-AA131</f>
        <v>7</v>
      </c>
      <c r="AC131" s="59">
        <v>30</v>
      </c>
    </row>
    <row r="132" spans="1:30" x14ac:dyDescent="0.25">
      <c r="A132">
        <v>2014</v>
      </c>
      <c r="B132" t="s">
        <v>10</v>
      </c>
      <c r="C132" s="53" t="s">
        <v>16</v>
      </c>
      <c r="D132">
        <v>0</v>
      </c>
      <c r="E132">
        <v>26</v>
      </c>
      <c r="F132">
        <v>10</v>
      </c>
      <c r="G132">
        <v>4</v>
      </c>
      <c r="H132">
        <v>39</v>
      </c>
      <c r="I132" s="2">
        <f>SUM(D132:H133)</f>
        <v>113</v>
      </c>
      <c r="J132" s="1">
        <f t="shared" si="38"/>
        <v>53</v>
      </c>
      <c r="K132" s="10">
        <f t="shared" si="39"/>
        <v>0.46902654867256638</v>
      </c>
      <c r="L132" s="18">
        <f t="shared" si="40"/>
        <v>113</v>
      </c>
      <c r="M132" s="20">
        <f t="shared" si="40"/>
        <v>53</v>
      </c>
      <c r="N132" s="22">
        <v>0.3</v>
      </c>
      <c r="O132" s="21">
        <v>0.3</v>
      </c>
      <c r="P132" s="21">
        <v>0.05</v>
      </c>
      <c r="Q132" s="21">
        <v>0.5</v>
      </c>
      <c r="R132" s="9"/>
      <c r="T132" s="49" t="s">
        <v>30</v>
      </c>
      <c r="V132">
        <v>2014</v>
      </c>
      <c r="W132" t="s">
        <v>10</v>
      </c>
      <c r="X132" s="53" t="s">
        <v>16</v>
      </c>
      <c r="Y132" s="38">
        <v>2</v>
      </c>
      <c r="Z132" s="38">
        <v>10</v>
      </c>
      <c r="AA132" s="38">
        <v>0</v>
      </c>
      <c r="AB132" s="38">
        <f t="shared" si="41"/>
        <v>10</v>
      </c>
      <c r="AC132" s="59">
        <v>30</v>
      </c>
    </row>
    <row r="133" spans="1:30" x14ac:dyDescent="0.25">
      <c r="A133">
        <v>2014</v>
      </c>
      <c r="B133" t="s">
        <v>10</v>
      </c>
      <c r="C133" s="53" t="s">
        <v>38</v>
      </c>
      <c r="D133">
        <v>32</v>
      </c>
      <c r="E133">
        <v>0</v>
      </c>
      <c r="F133">
        <v>0</v>
      </c>
      <c r="G133">
        <v>2</v>
      </c>
      <c r="H133">
        <v>0</v>
      </c>
      <c r="I133" s="2">
        <f>SUM(D133:H133)</f>
        <v>34</v>
      </c>
      <c r="J133" s="1">
        <f t="shared" si="38"/>
        <v>2</v>
      </c>
      <c r="K133" s="10">
        <f t="shared" si="39"/>
        <v>5.8823529411764705E-2</v>
      </c>
      <c r="L133" s="18">
        <f t="shared" si="40"/>
        <v>34</v>
      </c>
      <c r="M133" s="20">
        <f t="shared" si="40"/>
        <v>2</v>
      </c>
      <c r="N133" s="22">
        <v>0.3</v>
      </c>
      <c r="O133" s="21">
        <v>0.3</v>
      </c>
      <c r="P133" s="21">
        <v>0.05</v>
      </c>
      <c r="Q133" s="21">
        <v>0.5</v>
      </c>
      <c r="R133" s="9"/>
      <c r="S133" s="12">
        <f>((D133+((E131+E132)-(E131+E132)*O133))*(1-P133))</f>
        <v>72.959999999999994</v>
      </c>
      <c r="T133" s="49" t="s">
        <v>30</v>
      </c>
      <c r="V133">
        <v>2014</v>
      </c>
      <c r="W133" t="s">
        <v>10</v>
      </c>
      <c r="X133" s="53" t="s">
        <v>38</v>
      </c>
      <c r="Y133" s="38">
        <v>2</v>
      </c>
      <c r="Z133" s="38">
        <v>0</v>
      </c>
      <c r="AA133" s="38">
        <v>0</v>
      </c>
      <c r="AB133" s="38">
        <f t="shared" si="41"/>
        <v>0</v>
      </c>
      <c r="AC133" s="59">
        <v>30</v>
      </c>
      <c r="AD133" s="23">
        <f>(S133*Q133*AC133)/R130</f>
        <v>2.6849830052625441</v>
      </c>
    </row>
    <row r="134" spans="1:30" x14ac:dyDescent="0.25">
      <c r="A134">
        <v>2014</v>
      </c>
      <c r="B134" t="s">
        <v>13</v>
      </c>
      <c r="C134" s="53" t="s">
        <v>14</v>
      </c>
      <c r="D134">
        <v>0</v>
      </c>
      <c r="E134">
        <v>45</v>
      </c>
      <c r="F134">
        <v>9</v>
      </c>
      <c r="G134">
        <v>59</v>
      </c>
      <c r="H134">
        <v>0</v>
      </c>
      <c r="I134" s="2">
        <f>SUM(D134:H137)</f>
        <v>331</v>
      </c>
      <c r="J134" s="1">
        <f t="shared" si="38"/>
        <v>68</v>
      </c>
      <c r="K134" s="10">
        <f t="shared" si="39"/>
        <v>0.20543806646525681</v>
      </c>
      <c r="L134" s="18">
        <f>(I134-E134-(E134*K134))</f>
        <v>276.75528700906347</v>
      </c>
      <c r="M134" s="19">
        <f>J134-E134*K134/(1-K134)</f>
        <v>56.365019011406844</v>
      </c>
      <c r="N134" s="22">
        <v>0.3</v>
      </c>
      <c r="O134" s="21">
        <v>0.3</v>
      </c>
      <c r="P134" s="21">
        <v>0.05</v>
      </c>
      <c r="Q134" s="21">
        <v>0.5</v>
      </c>
      <c r="R134" s="16">
        <f>L134/(1-N134)</f>
        <v>395.36469572723354</v>
      </c>
      <c r="T134" s="49" t="s">
        <v>30</v>
      </c>
      <c r="V134">
        <v>2014</v>
      </c>
      <c r="W134" t="s">
        <v>13</v>
      </c>
      <c r="X134" s="53" t="s">
        <v>14</v>
      </c>
      <c r="Y134" s="38">
        <v>4</v>
      </c>
      <c r="Z134" s="38">
        <v>9</v>
      </c>
      <c r="AA134" s="38">
        <v>0</v>
      </c>
      <c r="AB134" s="38">
        <f t="shared" si="41"/>
        <v>9</v>
      </c>
      <c r="AC134" s="59">
        <v>30</v>
      </c>
    </row>
    <row r="135" spans="1:30" x14ac:dyDescent="0.25">
      <c r="A135">
        <v>2014</v>
      </c>
      <c r="B135" t="s">
        <v>13</v>
      </c>
      <c r="C135" s="53" t="s">
        <v>15</v>
      </c>
      <c r="D135">
        <v>0</v>
      </c>
      <c r="E135">
        <v>22</v>
      </c>
      <c r="F135">
        <v>47</v>
      </c>
      <c r="G135">
        <v>12</v>
      </c>
      <c r="H135">
        <v>78</v>
      </c>
      <c r="I135" s="2">
        <f>SUM(D135:H137)</f>
        <v>218</v>
      </c>
      <c r="J135" s="1">
        <f t="shared" si="38"/>
        <v>137</v>
      </c>
      <c r="K135" s="10">
        <f t="shared" si="39"/>
        <v>0.62844036697247707</v>
      </c>
      <c r="L135" s="18">
        <f t="shared" ref="L135:M137" si="42">I135</f>
        <v>218</v>
      </c>
      <c r="M135" s="20">
        <f t="shared" si="42"/>
        <v>137</v>
      </c>
      <c r="N135" s="22">
        <v>0.3</v>
      </c>
      <c r="O135" s="21">
        <v>0.3</v>
      </c>
      <c r="P135" s="21">
        <v>0.05</v>
      </c>
      <c r="Q135" s="21">
        <v>0.5</v>
      </c>
      <c r="T135" s="49" t="s">
        <v>30</v>
      </c>
      <c r="V135">
        <v>2014</v>
      </c>
      <c r="W135" t="s">
        <v>13</v>
      </c>
      <c r="X135" s="53" t="s">
        <v>15</v>
      </c>
      <c r="Y135" s="38">
        <v>4</v>
      </c>
      <c r="Z135" s="38">
        <v>47</v>
      </c>
      <c r="AA135" s="38">
        <v>24</v>
      </c>
      <c r="AB135" s="38">
        <f t="shared" si="41"/>
        <v>23</v>
      </c>
      <c r="AC135" s="59">
        <v>30</v>
      </c>
    </row>
    <row r="136" spans="1:30" x14ac:dyDescent="0.25">
      <c r="A136">
        <v>2014</v>
      </c>
      <c r="B136" t="s">
        <v>13</v>
      </c>
      <c r="C136" s="53" t="s">
        <v>16</v>
      </c>
      <c r="D136">
        <v>0</v>
      </c>
      <c r="E136">
        <v>10</v>
      </c>
      <c r="F136">
        <v>3</v>
      </c>
      <c r="G136">
        <v>0</v>
      </c>
      <c r="H136">
        <v>43</v>
      </c>
      <c r="I136" s="2">
        <f>SUM(D136:H137)</f>
        <v>59</v>
      </c>
      <c r="J136" s="1">
        <f t="shared" si="38"/>
        <v>46</v>
      </c>
      <c r="K136" s="10">
        <f t="shared" si="39"/>
        <v>0.77966101694915257</v>
      </c>
      <c r="L136" s="18">
        <f t="shared" si="42"/>
        <v>59</v>
      </c>
      <c r="M136" s="20">
        <f t="shared" si="42"/>
        <v>46</v>
      </c>
      <c r="N136" s="22">
        <v>0.3</v>
      </c>
      <c r="O136" s="21">
        <v>0.3</v>
      </c>
      <c r="P136" s="21">
        <v>0.05</v>
      </c>
      <c r="Q136" s="21">
        <v>0.5</v>
      </c>
      <c r="T136" s="49" t="s">
        <v>30</v>
      </c>
      <c r="V136">
        <v>2014</v>
      </c>
      <c r="W136" t="s">
        <v>13</v>
      </c>
      <c r="X136" s="53" t="s">
        <v>16</v>
      </c>
      <c r="Y136" s="38">
        <v>2</v>
      </c>
      <c r="Z136" s="38">
        <v>3</v>
      </c>
      <c r="AA136" s="38">
        <v>0</v>
      </c>
      <c r="AB136" s="38">
        <f t="shared" si="41"/>
        <v>3</v>
      </c>
      <c r="AC136" s="59">
        <v>30</v>
      </c>
    </row>
    <row r="137" spans="1:30" x14ac:dyDescent="0.25">
      <c r="A137">
        <v>2014</v>
      </c>
      <c r="B137" t="s">
        <v>13</v>
      </c>
      <c r="C137" s="53" t="s">
        <v>38</v>
      </c>
      <c r="D137">
        <v>3</v>
      </c>
      <c r="E137">
        <v>0</v>
      </c>
      <c r="F137">
        <v>0</v>
      </c>
      <c r="G137">
        <v>0</v>
      </c>
      <c r="H137">
        <v>0</v>
      </c>
      <c r="I137" s="2">
        <f>SUM(D137:H137)</f>
        <v>3</v>
      </c>
      <c r="J137" s="1">
        <f t="shared" si="38"/>
        <v>0</v>
      </c>
      <c r="K137" s="10">
        <f t="shared" si="39"/>
        <v>0</v>
      </c>
      <c r="L137" s="18">
        <f t="shared" si="42"/>
        <v>3</v>
      </c>
      <c r="M137" s="20">
        <f t="shared" si="42"/>
        <v>0</v>
      </c>
      <c r="N137" s="22">
        <v>0.3</v>
      </c>
      <c r="O137" s="21">
        <v>0.3</v>
      </c>
      <c r="P137" s="21">
        <v>0.05</v>
      </c>
      <c r="Q137" s="21">
        <v>0.5</v>
      </c>
      <c r="S137" s="12">
        <f>((D137+((E135+E136)-(E135+E136)*O137))*(1-P137))</f>
        <v>24.13</v>
      </c>
      <c r="T137" s="49" t="s">
        <v>30</v>
      </c>
      <c r="V137">
        <v>2014</v>
      </c>
      <c r="W137" t="s">
        <v>13</v>
      </c>
      <c r="X137" s="53" t="s">
        <v>38</v>
      </c>
      <c r="Y137" s="38">
        <v>2</v>
      </c>
      <c r="Z137" s="38">
        <v>0</v>
      </c>
      <c r="AA137" s="38">
        <v>0</v>
      </c>
      <c r="AB137" s="38">
        <f t="shared" si="41"/>
        <v>0</v>
      </c>
      <c r="AC137" s="59">
        <v>30</v>
      </c>
      <c r="AD137" s="23">
        <f>(S137*Q137*AC137)/R134</f>
        <v>0.91548386568565365</v>
      </c>
    </row>
    <row r="138" spans="1:30" x14ac:dyDescent="0.25">
      <c r="A138">
        <v>2014</v>
      </c>
      <c r="B138" t="s">
        <v>12</v>
      </c>
      <c r="C138" s="53" t="s">
        <v>14</v>
      </c>
      <c r="D138">
        <v>0</v>
      </c>
      <c r="E138">
        <v>35</v>
      </c>
      <c r="F138">
        <v>0</v>
      </c>
      <c r="G138">
        <v>75</v>
      </c>
      <c r="H138">
        <v>0</v>
      </c>
      <c r="I138" s="2">
        <f>SUM(D138:H141)</f>
        <v>333</v>
      </c>
      <c r="J138" s="1">
        <f t="shared" si="38"/>
        <v>75</v>
      </c>
      <c r="K138" s="10">
        <f t="shared" si="39"/>
        <v>0.22522522522522523</v>
      </c>
      <c r="L138" s="18">
        <f>(I138-E138-(E138*K138))</f>
        <v>290.11711711711712</v>
      </c>
      <c r="M138" s="19">
        <f>J138-E138*K138/(1-K138)</f>
        <v>64.825581395348834</v>
      </c>
      <c r="N138" s="22">
        <v>0.3</v>
      </c>
      <c r="O138" s="21">
        <v>0.3</v>
      </c>
      <c r="P138" s="21">
        <v>0.05</v>
      </c>
      <c r="Q138" s="21">
        <v>0.5</v>
      </c>
      <c r="R138" s="16">
        <f>L138/(1-N138)</f>
        <v>414.45302445302445</v>
      </c>
      <c r="T138" s="49" t="s">
        <v>30</v>
      </c>
      <c r="V138">
        <v>2014</v>
      </c>
      <c r="W138" t="s">
        <v>12</v>
      </c>
      <c r="X138" s="53" t="s">
        <v>14</v>
      </c>
      <c r="Y138" s="38">
        <v>4</v>
      </c>
      <c r="Z138" s="38">
        <v>0</v>
      </c>
      <c r="AA138" s="38">
        <v>0</v>
      </c>
      <c r="AB138" s="38">
        <f t="shared" si="41"/>
        <v>0</v>
      </c>
      <c r="AC138" s="59">
        <v>30</v>
      </c>
    </row>
    <row r="139" spans="1:30" x14ac:dyDescent="0.25">
      <c r="A139">
        <v>2014</v>
      </c>
      <c r="B139" t="s">
        <v>12</v>
      </c>
      <c r="C139" s="53" t="s">
        <v>15</v>
      </c>
      <c r="D139">
        <v>0</v>
      </c>
      <c r="E139">
        <v>9</v>
      </c>
      <c r="F139">
        <v>39</v>
      </c>
      <c r="G139">
        <v>15</v>
      </c>
      <c r="H139">
        <v>93</v>
      </c>
      <c r="I139" s="2">
        <f>SUM(D139:H141)</f>
        <v>223</v>
      </c>
      <c r="J139" s="1">
        <f t="shared" si="38"/>
        <v>147</v>
      </c>
      <c r="K139" s="10">
        <f t="shared" si="39"/>
        <v>0.65919282511210764</v>
      </c>
      <c r="L139" s="18">
        <f t="shared" ref="L139:M141" si="43">I139</f>
        <v>223</v>
      </c>
      <c r="M139" s="20">
        <f t="shared" si="43"/>
        <v>147</v>
      </c>
      <c r="N139" s="22">
        <v>0.3</v>
      </c>
      <c r="O139" s="21">
        <v>0.3</v>
      </c>
      <c r="P139" s="21">
        <v>0.05</v>
      </c>
      <c r="Q139" s="21">
        <v>0.5</v>
      </c>
      <c r="R139" s="9"/>
      <c r="T139" s="49" t="s">
        <v>30</v>
      </c>
      <c r="V139">
        <v>2014</v>
      </c>
      <c r="W139" t="s">
        <v>12</v>
      </c>
      <c r="X139" s="53" t="s">
        <v>15</v>
      </c>
      <c r="Y139" s="38">
        <v>4</v>
      </c>
      <c r="Z139" s="38">
        <v>39</v>
      </c>
      <c r="AA139" s="38">
        <v>26</v>
      </c>
      <c r="AB139" s="38">
        <f t="shared" si="41"/>
        <v>13</v>
      </c>
      <c r="AC139" s="59">
        <v>30</v>
      </c>
    </row>
    <row r="140" spans="1:30" x14ac:dyDescent="0.25">
      <c r="A140">
        <v>2014</v>
      </c>
      <c r="B140" t="s">
        <v>12</v>
      </c>
      <c r="C140" s="53" t="s">
        <v>16</v>
      </c>
      <c r="D140">
        <v>0</v>
      </c>
      <c r="E140">
        <v>28</v>
      </c>
      <c r="F140">
        <v>7</v>
      </c>
      <c r="G140">
        <v>1</v>
      </c>
      <c r="H140">
        <v>22</v>
      </c>
      <c r="I140" s="2">
        <f>SUM(D140:H141)</f>
        <v>67</v>
      </c>
      <c r="J140" s="1">
        <f t="shared" si="38"/>
        <v>30</v>
      </c>
      <c r="K140" s="10">
        <f t="shared" si="39"/>
        <v>0.44776119402985076</v>
      </c>
      <c r="L140" s="18">
        <f t="shared" si="43"/>
        <v>67</v>
      </c>
      <c r="M140" s="20">
        <f t="shared" si="43"/>
        <v>30</v>
      </c>
      <c r="N140" s="22">
        <v>0.3</v>
      </c>
      <c r="O140" s="21">
        <v>0.3</v>
      </c>
      <c r="P140" s="21">
        <v>0.05</v>
      </c>
      <c r="Q140" s="21">
        <v>0.5</v>
      </c>
      <c r="R140" s="9"/>
      <c r="T140" s="49" t="s">
        <v>30</v>
      </c>
      <c r="V140">
        <v>2014</v>
      </c>
      <c r="W140" t="s">
        <v>12</v>
      </c>
      <c r="X140" s="53" t="s">
        <v>16</v>
      </c>
      <c r="Y140" s="38">
        <v>2</v>
      </c>
      <c r="Z140" s="38">
        <v>7</v>
      </c>
      <c r="AA140" s="38">
        <v>3</v>
      </c>
      <c r="AB140" s="38">
        <f t="shared" si="41"/>
        <v>4</v>
      </c>
      <c r="AC140" s="59">
        <v>30</v>
      </c>
    </row>
    <row r="141" spans="1:30" x14ac:dyDescent="0.25">
      <c r="A141">
        <v>2014</v>
      </c>
      <c r="B141" t="s">
        <v>12</v>
      </c>
      <c r="C141" s="53" t="s">
        <v>38</v>
      </c>
      <c r="D141">
        <v>9</v>
      </c>
      <c r="E141">
        <v>0</v>
      </c>
      <c r="F141">
        <v>0</v>
      </c>
      <c r="G141">
        <v>0</v>
      </c>
      <c r="H141">
        <v>0</v>
      </c>
      <c r="I141" s="2">
        <f>SUM(D141:H141)</f>
        <v>9</v>
      </c>
      <c r="J141" s="1">
        <f t="shared" si="38"/>
        <v>0</v>
      </c>
      <c r="K141" s="10">
        <f t="shared" si="39"/>
        <v>0</v>
      </c>
      <c r="L141" s="18">
        <f t="shared" si="43"/>
        <v>9</v>
      </c>
      <c r="M141" s="20">
        <f t="shared" si="43"/>
        <v>0</v>
      </c>
      <c r="N141" s="22">
        <v>0.3</v>
      </c>
      <c r="O141" s="21">
        <v>0.3</v>
      </c>
      <c r="P141" s="21">
        <v>0.05</v>
      </c>
      <c r="Q141" s="21">
        <v>0.5</v>
      </c>
      <c r="R141" s="9"/>
      <c r="S141" s="12">
        <f>((D141+((E139+E140)-(E139+E140)*O141))*(1-P141))</f>
        <v>33.154999999999994</v>
      </c>
      <c r="T141" s="49" t="s">
        <v>30</v>
      </c>
      <c r="V141">
        <v>2014</v>
      </c>
      <c r="W141" t="s">
        <v>12</v>
      </c>
      <c r="X141" s="53" t="s">
        <v>38</v>
      </c>
      <c r="Y141" s="38">
        <v>2</v>
      </c>
      <c r="Z141" s="38">
        <v>0</v>
      </c>
      <c r="AA141" s="38">
        <v>0</v>
      </c>
      <c r="AB141" s="38">
        <f t="shared" si="41"/>
        <v>0</v>
      </c>
      <c r="AC141" s="59">
        <v>30</v>
      </c>
      <c r="AD141" s="23">
        <f>(S141*Q141*AC141)/R138</f>
        <v>1.199955050771667</v>
      </c>
    </row>
    <row r="142" spans="1:30" s="31" customFormat="1" x14ac:dyDescent="0.25">
      <c r="A142" s="31">
        <v>2008</v>
      </c>
      <c r="B142" s="31" t="s">
        <v>8</v>
      </c>
      <c r="C142" s="56" t="s">
        <v>14</v>
      </c>
      <c r="D142" s="31">
        <v>0</v>
      </c>
      <c r="E142" s="31">
        <v>17</v>
      </c>
      <c r="F142" s="31">
        <v>0</v>
      </c>
      <c r="G142" s="31">
        <v>8</v>
      </c>
      <c r="H142" s="31">
        <v>0</v>
      </c>
      <c r="I142" s="32">
        <f>SUM(D142:H145)</f>
        <v>1351</v>
      </c>
      <c r="J142" s="32">
        <f>SUM(G142:H142)</f>
        <v>8</v>
      </c>
      <c r="K142" s="33">
        <f>J142/I142</f>
        <v>5.9215396002960767E-3</v>
      </c>
      <c r="L142" s="34">
        <f>(I142-E142-(E142*K142))</f>
        <v>1333.8993338267949</v>
      </c>
      <c r="M142" s="37">
        <f>(J142-E142*K142)</f>
        <v>7.8993338267949671</v>
      </c>
      <c r="N142" s="35">
        <v>0.3</v>
      </c>
      <c r="O142" s="21">
        <v>0.3</v>
      </c>
      <c r="P142" s="36">
        <v>0.05</v>
      </c>
      <c r="Q142" s="36">
        <v>0.5</v>
      </c>
      <c r="R142" s="16">
        <f>L142/(1-N142)</f>
        <v>1905.5704768954213</v>
      </c>
      <c r="S142" s="32"/>
      <c r="T142" s="50" t="s">
        <v>31</v>
      </c>
      <c r="V142" s="13">
        <v>2008</v>
      </c>
      <c r="W142" s="13" t="s">
        <v>8</v>
      </c>
      <c r="X142" s="56" t="s">
        <v>14</v>
      </c>
      <c r="Y142" s="38">
        <v>3</v>
      </c>
      <c r="Z142" s="38">
        <v>0</v>
      </c>
      <c r="AA142" s="38">
        <v>0</v>
      </c>
      <c r="AB142" s="38">
        <f>Z142-AA142</f>
        <v>0</v>
      </c>
      <c r="AC142" s="59">
        <v>30</v>
      </c>
      <c r="AD142" s="23"/>
    </row>
    <row r="143" spans="1:30" s="26" customFormat="1" x14ac:dyDescent="0.25">
      <c r="A143" s="26">
        <v>2008</v>
      </c>
      <c r="B143" s="26" t="s">
        <v>8</v>
      </c>
      <c r="C143" s="57" t="s">
        <v>15</v>
      </c>
      <c r="D143" s="26">
        <v>0</v>
      </c>
      <c r="E143" s="26">
        <v>204</v>
      </c>
      <c r="F143" s="26">
        <v>4</v>
      </c>
      <c r="G143" s="26">
        <v>54</v>
      </c>
      <c r="H143" s="26">
        <v>842</v>
      </c>
      <c r="I143" s="27">
        <f>SUM(D143:H145)</f>
        <v>1326</v>
      </c>
      <c r="J143" s="32">
        <f>SUM(G143:H143)</f>
        <v>896</v>
      </c>
      <c r="K143" s="28">
        <f t="shared" ref="K143:K206" si="44">J143/I143</f>
        <v>0.67571644042232282</v>
      </c>
      <c r="L143" s="24">
        <f t="shared" ref="L143:L145" si="45">I143</f>
        <v>1326</v>
      </c>
      <c r="M143" s="25">
        <f t="shared" ref="M143:M145" si="46">J143</f>
        <v>896</v>
      </c>
      <c r="N143" s="29">
        <v>0.3</v>
      </c>
      <c r="O143" s="21">
        <v>0.3</v>
      </c>
      <c r="P143" s="30">
        <v>0.05</v>
      </c>
      <c r="Q143" s="30">
        <v>0.5</v>
      </c>
      <c r="R143" s="9"/>
      <c r="S143" s="27"/>
      <c r="T143" s="51" t="s">
        <v>31</v>
      </c>
      <c r="V143" s="13">
        <v>2008</v>
      </c>
      <c r="W143" s="13" t="s">
        <v>8</v>
      </c>
      <c r="X143" s="57" t="s">
        <v>15</v>
      </c>
      <c r="Y143" s="38">
        <v>4</v>
      </c>
      <c r="Z143" s="38">
        <v>4</v>
      </c>
      <c r="AA143" s="38">
        <v>0</v>
      </c>
      <c r="AB143" s="38">
        <f t="shared" ref="AB143:AB206" si="47">Z143-AA143</f>
        <v>4</v>
      </c>
      <c r="AC143" s="59">
        <v>30</v>
      </c>
      <c r="AD143" s="23"/>
    </row>
    <row r="144" spans="1:30" x14ac:dyDescent="0.25">
      <c r="A144">
        <v>2008</v>
      </c>
      <c r="B144" t="s">
        <v>8</v>
      </c>
      <c r="C144" s="53" t="s">
        <v>16</v>
      </c>
      <c r="D144">
        <v>0</v>
      </c>
      <c r="E144">
        <v>208</v>
      </c>
      <c r="F144">
        <v>0</v>
      </c>
      <c r="G144">
        <v>7</v>
      </c>
      <c r="H144">
        <v>0</v>
      </c>
      <c r="I144" s="2">
        <f>SUM(D144:H145)</f>
        <v>222</v>
      </c>
      <c r="J144" s="32">
        <f t="shared" ref="J144:J207" si="48">SUM(G144:H144)</f>
        <v>7</v>
      </c>
      <c r="K144" s="10">
        <f t="shared" si="44"/>
        <v>3.1531531531531529E-2</v>
      </c>
      <c r="L144" s="18">
        <f t="shared" si="45"/>
        <v>222</v>
      </c>
      <c r="M144" s="20">
        <f t="shared" si="46"/>
        <v>7</v>
      </c>
      <c r="N144" s="22">
        <v>0.3</v>
      </c>
      <c r="O144" s="21">
        <v>0.3</v>
      </c>
      <c r="P144" s="21">
        <v>0.05</v>
      </c>
      <c r="Q144" s="21">
        <v>0.5</v>
      </c>
      <c r="R144" s="9"/>
      <c r="S144" s="11"/>
      <c r="T144" s="49" t="s">
        <v>31</v>
      </c>
      <c r="V144" s="13">
        <v>2008</v>
      </c>
      <c r="W144" s="13" t="s">
        <v>8</v>
      </c>
      <c r="X144" s="53" t="s">
        <v>16</v>
      </c>
      <c r="Y144" s="38">
        <v>2</v>
      </c>
      <c r="Z144" s="38">
        <v>0</v>
      </c>
      <c r="AA144" s="38">
        <v>0</v>
      </c>
      <c r="AB144" s="38">
        <f t="shared" si="47"/>
        <v>0</v>
      </c>
      <c r="AC144" s="59">
        <v>30</v>
      </c>
    </row>
    <row r="145" spans="1:30" x14ac:dyDescent="0.25">
      <c r="A145">
        <v>2008</v>
      </c>
      <c r="B145" t="s">
        <v>8</v>
      </c>
      <c r="C145" s="53" t="s">
        <v>38</v>
      </c>
      <c r="D145">
        <v>6</v>
      </c>
      <c r="E145">
        <v>0</v>
      </c>
      <c r="F145">
        <v>0</v>
      </c>
      <c r="G145">
        <v>1</v>
      </c>
      <c r="H145">
        <v>0</v>
      </c>
      <c r="I145" s="2">
        <f>SUM(D145:H145)</f>
        <v>7</v>
      </c>
      <c r="J145" s="32">
        <f t="shared" si="48"/>
        <v>1</v>
      </c>
      <c r="K145" s="10">
        <f t="shared" si="44"/>
        <v>0.14285714285714285</v>
      </c>
      <c r="L145" s="18">
        <f t="shared" si="45"/>
        <v>7</v>
      </c>
      <c r="M145" s="20">
        <f t="shared" si="46"/>
        <v>1</v>
      </c>
      <c r="N145" s="22">
        <v>0.3</v>
      </c>
      <c r="O145" s="21">
        <v>0.3</v>
      </c>
      <c r="P145" s="21">
        <v>0.05</v>
      </c>
      <c r="Q145" s="21">
        <v>0.5</v>
      </c>
      <c r="R145" s="9"/>
      <c r="S145" s="12">
        <f>((D145+((E143+E144+F143+F144)-(E143+E144+F143+F144)*O145))*(1-P145))</f>
        <v>282.33999999999997</v>
      </c>
      <c r="T145" s="49" t="s">
        <v>31</v>
      </c>
      <c r="V145" s="13">
        <v>2008</v>
      </c>
      <c r="W145" s="13" t="s">
        <v>8</v>
      </c>
      <c r="X145" s="53" t="s">
        <v>38</v>
      </c>
      <c r="Y145" s="38">
        <v>2</v>
      </c>
      <c r="Z145" s="38">
        <v>0</v>
      </c>
      <c r="AA145" s="38">
        <v>0</v>
      </c>
      <c r="AB145" s="38">
        <f t="shared" si="47"/>
        <v>0</v>
      </c>
      <c r="AC145" s="59">
        <v>30</v>
      </c>
      <c r="AD145" s="23">
        <f>(S145*Q145*AC145)/R142</f>
        <v>2.2224840546962481</v>
      </c>
    </row>
    <row r="146" spans="1:30" x14ac:dyDescent="0.25">
      <c r="A146">
        <v>2008</v>
      </c>
      <c r="B146" t="s">
        <v>9</v>
      </c>
      <c r="C146" s="53" t="s">
        <v>14</v>
      </c>
      <c r="D146">
        <v>0</v>
      </c>
      <c r="E146">
        <v>12</v>
      </c>
      <c r="F146">
        <v>0</v>
      </c>
      <c r="G146">
        <v>5</v>
      </c>
      <c r="H146">
        <v>0</v>
      </c>
      <c r="I146" s="2">
        <f>SUM(D146:H149)</f>
        <v>1276</v>
      </c>
      <c r="J146" s="32">
        <f t="shared" si="48"/>
        <v>5</v>
      </c>
      <c r="K146" s="10">
        <f t="shared" si="44"/>
        <v>3.9184952978056423E-3</v>
      </c>
      <c r="L146" s="18">
        <f>(I146-E146-(E146*K146))</f>
        <v>1263.9529780564264</v>
      </c>
      <c r="M146" s="19">
        <f>J146-E146*K146/(1-K146)</f>
        <v>4.9527930763178603</v>
      </c>
      <c r="N146" s="22">
        <v>0.3</v>
      </c>
      <c r="O146" s="21">
        <v>0.3</v>
      </c>
      <c r="P146" s="21">
        <v>0.05</v>
      </c>
      <c r="Q146" s="21">
        <v>0.5</v>
      </c>
      <c r="R146" s="16">
        <f>L146/(1-N146)</f>
        <v>1805.6471115091808</v>
      </c>
      <c r="S146" s="11"/>
      <c r="T146" s="49" t="s">
        <v>31</v>
      </c>
      <c r="V146" s="13">
        <v>2008</v>
      </c>
      <c r="W146" s="13" t="s">
        <v>9</v>
      </c>
      <c r="X146" s="53" t="s">
        <v>14</v>
      </c>
      <c r="Y146" s="38">
        <v>3</v>
      </c>
      <c r="Z146" s="38">
        <v>0</v>
      </c>
      <c r="AA146" s="38">
        <v>0</v>
      </c>
      <c r="AB146" s="38">
        <f t="shared" si="47"/>
        <v>0</v>
      </c>
      <c r="AC146" s="59">
        <v>30</v>
      </c>
    </row>
    <row r="147" spans="1:30" x14ac:dyDescent="0.25">
      <c r="A147">
        <v>2008</v>
      </c>
      <c r="B147" t="s">
        <v>9</v>
      </c>
      <c r="C147" s="53" t="s">
        <v>15</v>
      </c>
      <c r="D147">
        <v>0</v>
      </c>
      <c r="E147">
        <v>82</v>
      </c>
      <c r="F147">
        <v>10</v>
      </c>
      <c r="G147">
        <v>27</v>
      </c>
      <c r="H147">
        <v>782</v>
      </c>
      <c r="I147" s="2">
        <f>SUM(D147:H149)</f>
        <v>1259</v>
      </c>
      <c r="J147" s="32">
        <f t="shared" si="48"/>
        <v>809</v>
      </c>
      <c r="K147" s="10">
        <f t="shared" si="44"/>
        <v>0.64257347100873707</v>
      </c>
      <c r="L147" s="18">
        <f t="shared" ref="L147:L149" si="49">I147</f>
        <v>1259</v>
      </c>
      <c r="M147" s="20">
        <f t="shared" ref="M147:M149" si="50">J147</f>
        <v>809</v>
      </c>
      <c r="N147" s="22">
        <v>0.3</v>
      </c>
      <c r="O147" s="21">
        <v>0.3</v>
      </c>
      <c r="P147" s="21">
        <v>0.05</v>
      </c>
      <c r="Q147" s="21">
        <v>0.5</v>
      </c>
      <c r="R147" s="9"/>
      <c r="S147" s="11"/>
      <c r="T147" s="49" t="s">
        <v>31</v>
      </c>
      <c r="V147" s="13">
        <v>2008</v>
      </c>
      <c r="W147" s="13" t="s">
        <v>9</v>
      </c>
      <c r="X147" s="53" t="s">
        <v>15</v>
      </c>
      <c r="Y147" s="38">
        <v>4</v>
      </c>
      <c r="Z147" s="38">
        <v>10</v>
      </c>
      <c r="AA147" s="38">
        <v>0</v>
      </c>
      <c r="AB147" s="38">
        <f t="shared" si="47"/>
        <v>10</v>
      </c>
      <c r="AC147" s="59">
        <v>30</v>
      </c>
    </row>
    <row r="148" spans="1:30" x14ac:dyDescent="0.25">
      <c r="A148">
        <v>2008</v>
      </c>
      <c r="B148" t="s">
        <v>9</v>
      </c>
      <c r="C148" s="53" t="s">
        <v>16</v>
      </c>
      <c r="D148">
        <v>0</v>
      </c>
      <c r="E148">
        <v>249</v>
      </c>
      <c r="F148">
        <v>1</v>
      </c>
      <c r="G148">
        <v>42</v>
      </c>
      <c r="H148">
        <v>0</v>
      </c>
      <c r="I148" s="2">
        <f>SUM(D148:H149)</f>
        <v>358</v>
      </c>
      <c r="J148" s="32">
        <f t="shared" si="48"/>
        <v>42</v>
      </c>
      <c r="K148" s="10">
        <f t="shared" si="44"/>
        <v>0.11731843575418995</v>
      </c>
      <c r="L148" s="18">
        <f t="shared" si="49"/>
        <v>358</v>
      </c>
      <c r="M148" s="20">
        <f t="shared" si="50"/>
        <v>42</v>
      </c>
      <c r="N148" s="22">
        <v>0.3</v>
      </c>
      <c r="O148" s="21">
        <v>0.3</v>
      </c>
      <c r="P148" s="21">
        <v>0.05</v>
      </c>
      <c r="Q148" s="21">
        <v>0.5</v>
      </c>
      <c r="R148" s="9"/>
      <c r="S148" s="11"/>
      <c r="T148" s="49" t="s">
        <v>31</v>
      </c>
      <c r="V148" s="13">
        <v>2008</v>
      </c>
      <c r="W148" s="13" t="s">
        <v>9</v>
      </c>
      <c r="X148" s="53" t="s">
        <v>16</v>
      </c>
      <c r="Y148" s="38">
        <v>2</v>
      </c>
      <c r="Z148" s="38">
        <v>1</v>
      </c>
      <c r="AA148" s="38">
        <v>0</v>
      </c>
      <c r="AB148" s="38">
        <f t="shared" si="47"/>
        <v>1</v>
      </c>
      <c r="AC148" s="59">
        <v>30</v>
      </c>
    </row>
    <row r="149" spans="1:30" x14ac:dyDescent="0.25">
      <c r="A149">
        <v>2008</v>
      </c>
      <c r="B149" t="s">
        <v>9</v>
      </c>
      <c r="C149" s="53" t="s">
        <v>38</v>
      </c>
      <c r="D149">
        <v>65</v>
      </c>
      <c r="E149">
        <v>1</v>
      </c>
      <c r="F149">
        <v>0</v>
      </c>
      <c r="G149">
        <v>0</v>
      </c>
      <c r="H149">
        <v>0</v>
      </c>
      <c r="I149" s="2">
        <f>SUM(D149:H149)</f>
        <v>66</v>
      </c>
      <c r="J149" s="32">
        <f t="shared" si="48"/>
        <v>0</v>
      </c>
      <c r="K149" s="10">
        <f t="shared" si="44"/>
        <v>0</v>
      </c>
      <c r="L149" s="18">
        <f t="shared" si="49"/>
        <v>66</v>
      </c>
      <c r="M149" s="20">
        <f t="shared" si="50"/>
        <v>0</v>
      </c>
      <c r="N149" s="22">
        <v>0.3</v>
      </c>
      <c r="O149" s="21">
        <v>0.3</v>
      </c>
      <c r="P149" s="21">
        <v>0.05</v>
      </c>
      <c r="Q149" s="21">
        <v>0.5</v>
      </c>
      <c r="R149" s="9"/>
      <c r="S149" s="12">
        <f>((D149+((E147+E148+F147+F148)-(E147+E148+F147+F148)*O149))*(1-P149))</f>
        <v>289.17999999999995</v>
      </c>
      <c r="T149" s="49" t="s">
        <v>31</v>
      </c>
      <c r="V149" s="13">
        <v>2008</v>
      </c>
      <c r="W149" s="13" t="s">
        <v>9</v>
      </c>
      <c r="X149" s="53" t="s">
        <v>38</v>
      </c>
      <c r="Y149" s="38">
        <v>2</v>
      </c>
      <c r="Z149" s="38">
        <v>0</v>
      </c>
      <c r="AA149" s="38">
        <v>0</v>
      </c>
      <c r="AB149" s="38">
        <f t="shared" si="47"/>
        <v>0</v>
      </c>
      <c r="AC149" s="59">
        <v>30</v>
      </c>
      <c r="AD149" s="23">
        <f>(S149*Q149*AC149)/R146</f>
        <v>2.4022966460896664</v>
      </c>
    </row>
    <row r="150" spans="1:30" x14ac:dyDescent="0.25">
      <c r="A150">
        <v>2008</v>
      </c>
      <c r="B150" t="s">
        <v>10</v>
      </c>
      <c r="C150" s="53" t="s">
        <v>14</v>
      </c>
      <c r="D150">
        <v>0</v>
      </c>
      <c r="E150">
        <v>41</v>
      </c>
      <c r="F150">
        <v>0</v>
      </c>
      <c r="G150">
        <v>12</v>
      </c>
      <c r="H150">
        <v>0</v>
      </c>
      <c r="I150" s="2">
        <f>SUM(D150:H153)</f>
        <v>1204</v>
      </c>
      <c r="J150" s="32">
        <f t="shared" si="48"/>
        <v>12</v>
      </c>
      <c r="K150" s="10">
        <f t="shared" si="44"/>
        <v>9.9667774086378731E-3</v>
      </c>
      <c r="L150" s="18">
        <f>(I150-E150-(E150*K150))</f>
        <v>1162.5913621262459</v>
      </c>
      <c r="M150" s="19">
        <f>J150-E150*K150/(1-K150)</f>
        <v>11.587248322147651</v>
      </c>
      <c r="N150" s="22">
        <v>0.3</v>
      </c>
      <c r="O150" s="21">
        <v>0.3</v>
      </c>
      <c r="P150" s="21">
        <v>0.05</v>
      </c>
      <c r="Q150" s="21">
        <v>0.5</v>
      </c>
      <c r="R150" s="16">
        <f>L150/(1-N150)</f>
        <v>1660.8448030374943</v>
      </c>
      <c r="S150" s="11"/>
      <c r="T150" s="49" t="s">
        <v>31</v>
      </c>
      <c r="V150" s="13">
        <v>2008</v>
      </c>
      <c r="W150" s="13" t="s">
        <v>10</v>
      </c>
      <c r="X150" s="53" t="s">
        <v>14</v>
      </c>
      <c r="Y150" s="38">
        <v>4</v>
      </c>
      <c r="Z150" s="38">
        <v>0</v>
      </c>
      <c r="AA150" s="38">
        <v>0</v>
      </c>
      <c r="AB150" s="38">
        <f t="shared" si="47"/>
        <v>0</v>
      </c>
      <c r="AC150" s="59">
        <v>30</v>
      </c>
    </row>
    <row r="151" spans="1:30" x14ac:dyDescent="0.25">
      <c r="A151">
        <v>2008</v>
      </c>
      <c r="B151" t="s">
        <v>10</v>
      </c>
      <c r="C151" s="53" t="s">
        <v>15</v>
      </c>
      <c r="D151">
        <v>0</v>
      </c>
      <c r="E151">
        <v>68</v>
      </c>
      <c r="F151">
        <v>4</v>
      </c>
      <c r="G151">
        <v>172</v>
      </c>
      <c r="H151">
        <v>397</v>
      </c>
      <c r="I151" s="2">
        <f>SUM(D151:H153)</f>
        <v>1151</v>
      </c>
      <c r="J151" s="32">
        <f t="shared" si="48"/>
        <v>569</v>
      </c>
      <c r="K151" s="10">
        <f t="shared" si="44"/>
        <v>0.49435273675065161</v>
      </c>
      <c r="L151" s="18">
        <f t="shared" ref="L151:L153" si="51">I151</f>
        <v>1151</v>
      </c>
      <c r="M151" s="20">
        <f t="shared" ref="M151:M153" si="52">J151</f>
        <v>569</v>
      </c>
      <c r="N151" s="22">
        <v>0.3</v>
      </c>
      <c r="O151" s="21">
        <v>0.3</v>
      </c>
      <c r="P151" s="21">
        <v>0.05</v>
      </c>
      <c r="Q151" s="21">
        <v>0.5</v>
      </c>
      <c r="R151" s="9"/>
      <c r="S151" s="11"/>
      <c r="T151" s="49" t="s">
        <v>31</v>
      </c>
      <c r="V151" s="13">
        <v>2008</v>
      </c>
      <c r="W151" s="13" t="s">
        <v>10</v>
      </c>
      <c r="X151" s="53" t="s">
        <v>15</v>
      </c>
      <c r="Y151" s="38">
        <v>4</v>
      </c>
      <c r="Z151" s="38">
        <v>4</v>
      </c>
      <c r="AA151" s="38">
        <v>0</v>
      </c>
      <c r="AB151" s="38">
        <f t="shared" si="47"/>
        <v>4</v>
      </c>
      <c r="AC151" s="59">
        <v>30</v>
      </c>
    </row>
    <row r="152" spans="1:30" x14ac:dyDescent="0.25">
      <c r="A152">
        <v>2008</v>
      </c>
      <c r="B152" t="s">
        <v>10</v>
      </c>
      <c r="C152" s="53" t="s">
        <v>16</v>
      </c>
      <c r="D152">
        <v>0</v>
      </c>
      <c r="E152">
        <v>388</v>
      </c>
      <c r="F152">
        <v>0</v>
      </c>
      <c r="G152">
        <v>39</v>
      </c>
      <c r="H152">
        <v>0</v>
      </c>
      <c r="I152" s="2">
        <f>SUM(D152:H153)</f>
        <v>510</v>
      </c>
      <c r="J152" s="32">
        <f t="shared" si="48"/>
        <v>39</v>
      </c>
      <c r="K152" s="10">
        <f t="shared" si="44"/>
        <v>7.6470588235294124E-2</v>
      </c>
      <c r="L152" s="18">
        <f t="shared" si="51"/>
        <v>510</v>
      </c>
      <c r="M152" s="20">
        <f t="shared" si="52"/>
        <v>39</v>
      </c>
      <c r="N152" s="22">
        <v>0.3</v>
      </c>
      <c r="O152" s="21">
        <v>0.3</v>
      </c>
      <c r="P152" s="21">
        <v>0.05</v>
      </c>
      <c r="Q152" s="21">
        <v>0.5</v>
      </c>
      <c r="R152" s="9"/>
      <c r="S152" s="11"/>
      <c r="T152" s="49" t="s">
        <v>31</v>
      </c>
      <c r="V152" s="13">
        <v>2008</v>
      </c>
      <c r="W152" s="13" t="s">
        <v>10</v>
      </c>
      <c r="X152" s="53" t="s">
        <v>16</v>
      </c>
      <c r="Y152" s="38">
        <v>2</v>
      </c>
      <c r="Z152" s="38">
        <v>0</v>
      </c>
      <c r="AA152" s="38">
        <v>0</v>
      </c>
      <c r="AB152" s="38">
        <f t="shared" si="47"/>
        <v>0</v>
      </c>
      <c r="AC152" s="59">
        <v>30</v>
      </c>
    </row>
    <row r="153" spans="1:30" x14ac:dyDescent="0.25">
      <c r="A153">
        <v>2008</v>
      </c>
      <c r="B153" t="s">
        <v>10</v>
      </c>
      <c r="C153" s="53" t="s">
        <v>38</v>
      </c>
      <c r="D153">
        <v>82</v>
      </c>
      <c r="E153">
        <v>0</v>
      </c>
      <c r="F153">
        <v>0</v>
      </c>
      <c r="G153">
        <v>1</v>
      </c>
      <c r="H153">
        <v>0</v>
      </c>
      <c r="I153" s="2">
        <f>SUM(D153:H153)</f>
        <v>83</v>
      </c>
      <c r="J153" s="32">
        <f t="shared" si="48"/>
        <v>1</v>
      </c>
      <c r="K153" s="10">
        <f t="shared" si="44"/>
        <v>1.2048192771084338E-2</v>
      </c>
      <c r="L153" s="18">
        <f t="shared" si="51"/>
        <v>83</v>
      </c>
      <c r="M153" s="20">
        <f t="shared" si="52"/>
        <v>1</v>
      </c>
      <c r="N153" s="22">
        <v>0.3</v>
      </c>
      <c r="O153" s="21">
        <v>0.3</v>
      </c>
      <c r="P153" s="21">
        <v>0.05</v>
      </c>
      <c r="Q153" s="21">
        <v>0.5</v>
      </c>
      <c r="R153" s="9"/>
      <c r="S153" s="12">
        <f>((D153+((E151+E152+F151+F152)-(E151+E152+F151+F152)*O153))*(1-P153))</f>
        <v>383.79999999999995</v>
      </c>
      <c r="T153" s="49" t="s">
        <v>31</v>
      </c>
      <c r="V153" s="13">
        <v>2008</v>
      </c>
      <c r="W153" s="13" t="s">
        <v>10</v>
      </c>
      <c r="X153" s="53" t="s">
        <v>38</v>
      </c>
      <c r="Y153" s="38">
        <v>2</v>
      </c>
      <c r="Z153" s="38">
        <v>0</v>
      </c>
      <c r="AA153" s="38">
        <v>0</v>
      </c>
      <c r="AB153" s="38">
        <f t="shared" si="47"/>
        <v>0</v>
      </c>
      <c r="AC153" s="59">
        <v>30</v>
      </c>
      <c r="AD153" s="23">
        <f>(S153*Q153*AC153)/R150</f>
        <v>3.4663082242670162</v>
      </c>
    </row>
    <row r="154" spans="1:30" x14ac:dyDescent="0.25">
      <c r="A154">
        <v>2009</v>
      </c>
      <c r="B154" t="s">
        <v>8</v>
      </c>
      <c r="C154" s="53" t="s">
        <v>14</v>
      </c>
      <c r="D154">
        <v>0</v>
      </c>
      <c r="E154">
        <v>185</v>
      </c>
      <c r="F154">
        <v>2</v>
      </c>
      <c r="G154">
        <v>29</v>
      </c>
      <c r="H154">
        <v>3</v>
      </c>
      <c r="I154" s="2">
        <f>SUM(D154:H157)</f>
        <v>1390</v>
      </c>
      <c r="J154" s="32">
        <f t="shared" si="48"/>
        <v>32</v>
      </c>
      <c r="K154" s="10">
        <f t="shared" si="44"/>
        <v>2.302158273381295E-2</v>
      </c>
      <c r="L154" s="18">
        <f>(I154-E154-(E154*K154))</f>
        <v>1200.7410071942445</v>
      </c>
      <c r="M154" s="19">
        <f>J154-E154*K154/(1-K154)</f>
        <v>27.640648011782034</v>
      </c>
      <c r="N154" s="22">
        <v>0.3</v>
      </c>
      <c r="O154" s="21">
        <v>0.3</v>
      </c>
      <c r="P154" s="21">
        <v>0.05</v>
      </c>
      <c r="Q154" s="21">
        <v>0.5</v>
      </c>
      <c r="R154" s="16">
        <f>L154/(1-N154)</f>
        <v>1715.3442959917779</v>
      </c>
      <c r="S154" s="11"/>
      <c r="T154" s="49" t="s">
        <v>31</v>
      </c>
      <c r="V154" s="13">
        <v>2009</v>
      </c>
      <c r="W154" s="13" t="s">
        <v>8</v>
      </c>
      <c r="X154" s="53" t="s">
        <v>14</v>
      </c>
      <c r="Y154" s="38">
        <v>4</v>
      </c>
      <c r="Z154" s="38">
        <v>2</v>
      </c>
      <c r="AA154" s="38">
        <v>2</v>
      </c>
      <c r="AB154" s="38">
        <f t="shared" si="47"/>
        <v>0</v>
      </c>
      <c r="AC154" s="59">
        <v>30</v>
      </c>
    </row>
    <row r="155" spans="1:30" x14ac:dyDescent="0.25">
      <c r="A155">
        <v>2009</v>
      </c>
      <c r="B155" t="s">
        <v>8</v>
      </c>
      <c r="C155" s="53" t="s">
        <v>15</v>
      </c>
      <c r="D155">
        <v>0</v>
      </c>
      <c r="E155">
        <v>399</v>
      </c>
      <c r="F155">
        <v>15</v>
      </c>
      <c r="G155">
        <v>53</v>
      </c>
      <c r="H155">
        <v>328</v>
      </c>
      <c r="I155" s="2">
        <f>SUM(D155:H157)</f>
        <v>1171</v>
      </c>
      <c r="J155" s="32">
        <f t="shared" si="48"/>
        <v>381</v>
      </c>
      <c r="K155" s="10">
        <f t="shared" si="44"/>
        <v>0.32536293766011953</v>
      </c>
      <c r="L155" s="18">
        <f t="shared" ref="L155:L157" si="53">I155</f>
        <v>1171</v>
      </c>
      <c r="M155" s="20">
        <f t="shared" ref="M155:M157" si="54">J155</f>
        <v>381</v>
      </c>
      <c r="N155" s="22">
        <v>0.3</v>
      </c>
      <c r="O155" s="21">
        <v>0.3</v>
      </c>
      <c r="P155" s="21">
        <v>0.05</v>
      </c>
      <c r="Q155" s="21">
        <v>0.5</v>
      </c>
      <c r="R155" s="9"/>
      <c r="S155" s="11"/>
      <c r="T155" s="49" t="s">
        <v>31</v>
      </c>
      <c r="V155" s="13">
        <v>2009</v>
      </c>
      <c r="W155" s="13" t="s">
        <v>8</v>
      </c>
      <c r="X155" s="53" t="s">
        <v>15</v>
      </c>
      <c r="Y155" s="38">
        <v>4</v>
      </c>
      <c r="Z155" s="38">
        <v>15</v>
      </c>
      <c r="AA155" s="38">
        <v>12</v>
      </c>
      <c r="AB155" s="38">
        <f t="shared" si="47"/>
        <v>3</v>
      </c>
      <c r="AC155" s="59">
        <v>30</v>
      </c>
    </row>
    <row r="156" spans="1:30" x14ac:dyDescent="0.25">
      <c r="A156">
        <v>2009</v>
      </c>
      <c r="B156" t="s">
        <v>8</v>
      </c>
      <c r="C156" s="53" t="s">
        <v>16</v>
      </c>
      <c r="D156">
        <v>0</v>
      </c>
      <c r="E156">
        <v>330</v>
      </c>
      <c r="F156">
        <v>6</v>
      </c>
      <c r="G156">
        <v>11</v>
      </c>
      <c r="H156">
        <v>2</v>
      </c>
      <c r="I156" s="2">
        <f>SUM(D156:H157)</f>
        <v>376</v>
      </c>
      <c r="J156" s="32">
        <f t="shared" si="48"/>
        <v>13</v>
      </c>
      <c r="K156" s="10">
        <f t="shared" si="44"/>
        <v>3.4574468085106384E-2</v>
      </c>
      <c r="L156" s="18">
        <f t="shared" si="53"/>
        <v>376</v>
      </c>
      <c r="M156" s="20">
        <f t="shared" si="54"/>
        <v>13</v>
      </c>
      <c r="N156" s="22">
        <v>0.3</v>
      </c>
      <c r="O156" s="21">
        <v>0.3</v>
      </c>
      <c r="P156" s="21">
        <v>0.05</v>
      </c>
      <c r="Q156" s="21">
        <v>0.5</v>
      </c>
      <c r="R156" s="9"/>
      <c r="S156" s="11"/>
      <c r="T156" s="49" t="s">
        <v>31</v>
      </c>
      <c r="V156" s="13">
        <v>2009</v>
      </c>
      <c r="W156" s="13" t="s">
        <v>8</v>
      </c>
      <c r="X156" s="53" t="s">
        <v>16</v>
      </c>
      <c r="Y156" s="38">
        <v>2</v>
      </c>
      <c r="Z156" s="38">
        <v>6</v>
      </c>
      <c r="AA156" s="38">
        <v>3</v>
      </c>
      <c r="AB156" s="38">
        <f t="shared" si="47"/>
        <v>3</v>
      </c>
      <c r="AC156" s="59">
        <v>30</v>
      </c>
    </row>
    <row r="157" spans="1:30" x14ac:dyDescent="0.25">
      <c r="A157">
        <v>2009</v>
      </c>
      <c r="B157" t="s">
        <v>8</v>
      </c>
      <c r="C157" s="53" t="s">
        <v>38</v>
      </c>
      <c r="D157">
        <v>27</v>
      </c>
      <c r="E157">
        <v>0</v>
      </c>
      <c r="F157">
        <v>0</v>
      </c>
      <c r="G157">
        <v>0</v>
      </c>
      <c r="H157">
        <v>0</v>
      </c>
      <c r="I157" s="2">
        <f>SUM(D157:H157)</f>
        <v>27</v>
      </c>
      <c r="J157" s="32">
        <f t="shared" si="48"/>
        <v>0</v>
      </c>
      <c r="K157" s="10">
        <f t="shared" si="44"/>
        <v>0</v>
      </c>
      <c r="L157" s="18">
        <f t="shared" si="53"/>
        <v>27</v>
      </c>
      <c r="M157" s="20">
        <f t="shared" si="54"/>
        <v>0</v>
      </c>
      <c r="N157" s="22">
        <v>0.3</v>
      </c>
      <c r="O157" s="21">
        <v>0.3</v>
      </c>
      <c r="P157" s="21">
        <v>0.05</v>
      </c>
      <c r="Q157" s="21">
        <v>0.5</v>
      </c>
      <c r="R157" s="9"/>
      <c r="S157" s="12">
        <f>((D157+((E155+E156+F155+F156)-(E155+E156+F155+F156)*O157))*(1-P157))</f>
        <v>524.4</v>
      </c>
      <c r="T157" s="49" t="s">
        <v>31</v>
      </c>
      <c r="V157" s="13">
        <v>2009</v>
      </c>
      <c r="W157" s="13" t="s">
        <v>8</v>
      </c>
      <c r="X157" s="53" t="s">
        <v>38</v>
      </c>
      <c r="Y157" s="38">
        <v>2</v>
      </c>
      <c r="Z157" s="38">
        <v>0</v>
      </c>
      <c r="AA157" s="38">
        <v>0</v>
      </c>
      <c r="AB157" s="38">
        <f t="shared" si="47"/>
        <v>0</v>
      </c>
      <c r="AC157" s="59">
        <v>30</v>
      </c>
      <c r="AD157" s="23">
        <f>(S157*Q157*AC157)/R154</f>
        <v>4.5856683223189521</v>
      </c>
    </row>
    <row r="158" spans="1:30" x14ac:dyDescent="0.25">
      <c r="A158">
        <v>2009</v>
      </c>
      <c r="B158" t="s">
        <v>9</v>
      </c>
      <c r="C158" s="53" t="s">
        <v>14</v>
      </c>
      <c r="D158">
        <v>0</v>
      </c>
      <c r="E158">
        <v>628</v>
      </c>
      <c r="F158">
        <v>3</v>
      </c>
      <c r="G158">
        <v>56</v>
      </c>
      <c r="H158">
        <v>0</v>
      </c>
      <c r="I158" s="2">
        <f>SUM(D158:H161)</f>
        <v>1532</v>
      </c>
      <c r="J158" s="32">
        <f t="shared" si="48"/>
        <v>56</v>
      </c>
      <c r="K158" s="10">
        <f t="shared" si="44"/>
        <v>3.6553524804177548E-2</v>
      </c>
      <c r="L158" s="18">
        <f>(I158-E158-(E158*K158))</f>
        <v>881.04438642297646</v>
      </c>
      <c r="M158" s="19">
        <f>J158-E158*K158/(1-K158)</f>
        <v>32.173441734417345</v>
      </c>
      <c r="N158" s="22">
        <v>0.3</v>
      </c>
      <c r="O158" s="21">
        <v>0.3</v>
      </c>
      <c r="P158" s="21">
        <v>0.05</v>
      </c>
      <c r="Q158" s="21">
        <v>0.5</v>
      </c>
      <c r="R158" s="16">
        <f>L158/(1-N158)</f>
        <v>1258.6348377471093</v>
      </c>
      <c r="S158" s="14"/>
      <c r="T158" s="49" t="s">
        <v>31</v>
      </c>
      <c r="V158" s="13">
        <v>2009</v>
      </c>
      <c r="W158" s="13" t="s">
        <v>9</v>
      </c>
      <c r="X158" s="53" t="s">
        <v>14</v>
      </c>
      <c r="Y158" s="38">
        <v>4</v>
      </c>
      <c r="Z158" s="38">
        <v>3</v>
      </c>
      <c r="AA158" s="38">
        <v>0</v>
      </c>
      <c r="AB158" s="38">
        <f t="shared" si="47"/>
        <v>3</v>
      </c>
      <c r="AC158" s="59">
        <v>30</v>
      </c>
    </row>
    <row r="159" spans="1:30" x14ac:dyDescent="0.25">
      <c r="A159">
        <v>2009</v>
      </c>
      <c r="B159" t="s">
        <v>9</v>
      </c>
      <c r="C159" s="53" t="s">
        <v>15</v>
      </c>
      <c r="D159">
        <v>0</v>
      </c>
      <c r="E159">
        <v>367</v>
      </c>
      <c r="F159">
        <v>1</v>
      </c>
      <c r="G159">
        <v>50</v>
      </c>
      <c r="H159">
        <v>324</v>
      </c>
      <c r="I159" s="2">
        <f>SUM(D159:H161)</f>
        <v>845</v>
      </c>
      <c r="J159" s="32">
        <f t="shared" si="48"/>
        <v>374</v>
      </c>
      <c r="K159" s="10">
        <f t="shared" si="44"/>
        <v>0.44260355029585796</v>
      </c>
      <c r="L159" s="18">
        <f t="shared" ref="L159:L161" si="55">I159</f>
        <v>845</v>
      </c>
      <c r="M159" s="20">
        <f t="shared" ref="M159:M161" si="56">J159</f>
        <v>374</v>
      </c>
      <c r="N159" s="22">
        <v>0.3</v>
      </c>
      <c r="O159" s="21">
        <v>0.3</v>
      </c>
      <c r="P159" s="21">
        <v>0.05</v>
      </c>
      <c r="Q159" s="21">
        <v>0.5</v>
      </c>
      <c r="R159" s="9"/>
      <c r="S159" s="14"/>
      <c r="T159" s="49" t="s">
        <v>31</v>
      </c>
      <c r="V159" s="15">
        <v>2009</v>
      </c>
      <c r="W159" s="15" t="s">
        <v>9</v>
      </c>
      <c r="X159" s="53" t="s">
        <v>15</v>
      </c>
      <c r="Y159" s="38">
        <v>4</v>
      </c>
      <c r="Z159" s="38">
        <v>1</v>
      </c>
      <c r="AA159" s="38">
        <v>1</v>
      </c>
      <c r="AB159" s="38">
        <f t="shared" si="47"/>
        <v>0</v>
      </c>
      <c r="AC159" s="59">
        <v>30</v>
      </c>
    </row>
    <row r="160" spans="1:30" x14ac:dyDescent="0.25">
      <c r="A160">
        <v>2009</v>
      </c>
      <c r="B160" t="s">
        <v>9</v>
      </c>
      <c r="C160" s="53" t="s">
        <v>16</v>
      </c>
      <c r="D160">
        <v>0</v>
      </c>
      <c r="E160">
        <v>68</v>
      </c>
      <c r="F160">
        <v>0</v>
      </c>
      <c r="G160">
        <v>4</v>
      </c>
      <c r="H160">
        <v>0</v>
      </c>
      <c r="I160" s="2">
        <f>SUM(D160:H161)</f>
        <v>103</v>
      </c>
      <c r="J160" s="32">
        <f t="shared" si="48"/>
        <v>4</v>
      </c>
      <c r="K160" s="10">
        <f t="shared" si="44"/>
        <v>3.8834951456310676E-2</v>
      </c>
      <c r="L160" s="18">
        <f t="shared" si="55"/>
        <v>103</v>
      </c>
      <c r="M160" s="20">
        <f t="shared" si="56"/>
        <v>4</v>
      </c>
      <c r="N160" s="22">
        <v>0.3</v>
      </c>
      <c r="O160" s="21">
        <v>0.3</v>
      </c>
      <c r="P160" s="21">
        <v>0.05</v>
      </c>
      <c r="Q160" s="21">
        <v>0.5</v>
      </c>
      <c r="R160" s="9"/>
      <c r="S160" s="9"/>
      <c r="T160" s="49" t="s">
        <v>31</v>
      </c>
      <c r="V160" s="9">
        <v>2009</v>
      </c>
      <c r="W160" s="9" t="s">
        <v>9</v>
      </c>
      <c r="X160" s="53" t="s">
        <v>16</v>
      </c>
      <c r="Y160" s="38">
        <v>2</v>
      </c>
      <c r="Z160" s="38">
        <v>0</v>
      </c>
      <c r="AA160" s="38">
        <v>0</v>
      </c>
      <c r="AB160" s="38">
        <f t="shared" si="47"/>
        <v>0</v>
      </c>
      <c r="AC160" s="59">
        <v>30</v>
      </c>
    </row>
    <row r="161" spans="1:30" x14ac:dyDescent="0.25">
      <c r="A161">
        <v>2009</v>
      </c>
      <c r="B161" t="s">
        <v>9</v>
      </c>
      <c r="C161" s="53" t="s">
        <v>38</v>
      </c>
      <c r="D161">
        <v>31</v>
      </c>
      <c r="E161">
        <v>0</v>
      </c>
      <c r="F161">
        <v>0</v>
      </c>
      <c r="G161">
        <v>0</v>
      </c>
      <c r="H161">
        <v>0</v>
      </c>
      <c r="I161" s="2">
        <f>SUM(D161:H161)</f>
        <v>31</v>
      </c>
      <c r="J161" s="32">
        <f t="shared" si="48"/>
        <v>0</v>
      </c>
      <c r="K161" s="10">
        <f t="shared" si="44"/>
        <v>0</v>
      </c>
      <c r="L161" s="18">
        <f t="shared" si="55"/>
        <v>31</v>
      </c>
      <c r="M161" s="20">
        <f t="shared" si="56"/>
        <v>0</v>
      </c>
      <c r="N161" s="22">
        <v>0.3</v>
      </c>
      <c r="O161" s="21">
        <v>0.3</v>
      </c>
      <c r="P161" s="21">
        <v>0.05</v>
      </c>
      <c r="Q161" s="21">
        <v>0.5</v>
      </c>
      <c r="R161" s="9"/>
      <c r="S161" s="12">
        <f>((D161+((E159+E160+F159+F160)-(E159+E160+F159+F160)*O161))*(1-P161))</f>
        <v>319.39000000000004</v>
      </c>
      <c r="T161" s="49" t="s">
        <v>31</v>
      </c>
      <c r="V161" s="9">
        <v>2009</v>
      </c>
      <c r="W161" s="9" t="s">
        <v>9</v>
      </c>
      <c r="X161" s="53" t="s">
        <v>38</v>
      </c>
      <c r="Y161" s="38">
        <v>2</v>
      </c>
      <c r="Z161" s="38">
        <v>0</v>
      </c>
      <c r="AA161" s="38">
        <v>0</v>
      </c>
      <c r="AB161" s="38">
        <f t="shared" si="47"/>
        <v>0</v>
      </c>
      <c r="AC161" s="59">
        <v>30</v>
      </c>
      <c r="AD161" s="23">
        <f>(S161*Q161*AC161)/R158</f>
        <v>3.8063859797297299</v>
      </c>
    </row>
    <row r="162" spans="1:30" x14ac:dyDescent="0.25">
      <c r="A162">
        <v>2009</v>
      </c>
      <c r="B162" t="s">
        <v>10</v>
      </c>
      <c r="C162" s="53" t="s">
        <v>14</v>
      </c>
      <c r="D162">
        <v>0</v>
      </c>
      <c r="E162">
        <v>458</v>
      </c>
      <c r="F162">
        <v>7</v>
      </c>
      <c r="G162">
        <v>98</v>
      </c>
      <c r="H162">
        <v>1</v>
      </c>
      <c r="I162" s="2">
        <f>SUM(D162:H165)</f>
        <v>1861</v>
      </c>
      <c r="J162" s="32">
        <f t="shared" si="48"/>
        <v>99</v>
      </c>
      <c r="K162" s="10">
        <f t="shared" si="44"/>
        <v>5.3197205803331545E-2</v>
      </c>
      <c r="L162" s="18">
        <f>(I162-E162-(E162*K162))</f>
        <v>1378.6356797420742</v>
      </c>
      <c r="M162" s="19">
        <f>J162-E162*K162/(1-K162)</f>
        <v>73.266742338251987</v>
      </c>
      <c r="N162" s="22">
        <v>0.3</v>
      </c>
      <c r="O162" s="21">
        <v>0.3</v>
      </c>
      <c r="P162" s="21">
        <v>0.05</v>
      </c>
      <c r="Q162" s="21">
        <v>0.5</v>
      </c>
      <c r="R162" s="16">
        <f>L162/(1-N162)</f>
        <v>1969.4795424886777</v>
      </c>
      <c r="S162" s="9"/>
      <c r="T162" s="49" t="s">
        <v>31</v>
      </c>
      <c r="V162" s="9">
        <v>2009</v>
      </c>
      <c r="W162" s="9" t="s">
        <v>10</v>
      </c>
      <c r="X162" s="53" t="s">
        <v>14</v>
      </c>
      <c r="Y162" s="38">
        <v>4</v>
      </c>
      <c r="Z162" s="38">
        <v>7</v>
      </c>
      <c r="AA162" s="38">
        <v>0</v>
      </c>
      <c r="AB162" s="38">
        <f t="shared" si="47"/>
        <v>7</v>
      </c>
      <c r="AC162" s="59">
        <v>30</v>
      </c>
    </row>
    <row r="163" spans="1:30" x14ac:dyDescent="0.25">
      <c r="A163">
        <v>2009</v>
      </c>
      <c r="B163" t="s">
        <v>10</v>
      </c>
      <c r="C163" s="53" t="s">
        <v>15</v>
      </c>
      <c r="D163">
        <v>0</v>
      </c>
      <c r="E163">
        <v>357</v>
      </c>
      <c r="F163">
        <v>24</v>
      </c>
      <c r="G163">
        <v>73</v>
      </c>
      <c r="H163">
        <v>728</v>
      </c>
      <c r="I163" s="2">
        <f>SUM(D163:H165)</f>
        <v>1297</v>
      </c>
      <c r="J163" s="32">
        <f t="shared" si="48"/>
        <v>801</v>
      </c>
      <c r="K163" s="10">
        <f t="shared" si="44"/>
        <v>0.6175790285273709</v>
      </c>
      <c r="L163" s="18">
        <f t="shared" ref="L163:L165" si="57">I163</f>
        <v>1297</v>
      </c>
      <c r="M163" s="20">
        <f t="shared" ref="M163:M165" si="58">J163</f>
        <v>801</v>
      </c>
      <c r="N163" s="22">
        <v>0.3</v>
      </c>
      <c r="O163" s="21">
        <v>0.3</v>
      </c>
      <c r="P163" s="21">
        <v>0.05</v>
      </c>
      <c r="Q163" s="21">
        <v>0.5</v>
      </c>
      <c r="R163" s="9"/>
      <c r="T163" s="49" t="s">
        <v>31</v>
      </c>
      <c r="V163">
        <v>2009</v>
      </c>
      <c r="W163" t="s">
        <v>10</v>
      </c>
      <c r="X163" s="53" t="s">
        <v>15</v>
      </c>
      <c r="Y163" s="38">
        <v>4</v>
      </c>
      <c r="Z163" s="38">
        <v>24</v>
      </c>
      <c r="AA163" s="38">
        <v>9</v>
      </c>
      <c r="AB163" s="38">
        <f t="shared" si="47"/>
        <v>15</v>
      </c>
      <c r="AC163" s="59">
        <v>30</v>
      </c>
    </row>
    <row r="164" spans="1:30" x14ac:dyDescent="0.25">
      <c r="A164">
        <v>2009</v>
      </c>
      <c r="B164" t="s">
        <v>10</v>
      </c>
      <c r="C164" s="53" t="s">
        <v>16</v>
      </c>
      <c r="D164">
        <v>0</v>
      </c>
      <c r="E164">
        <v>98</v>
      </c>
      <c r="F164">
        <v>0</v>
      </c>
      <c r="G164">
        <v>10</v>
      </c>
      <c r="H164">
        <v>1</v>
      </c>
      <c r="I164" s="2">
        <f>SUM(D164:H165)</f>
        <v>115</v>
      </c>
      <c r="J164" s="32">
        <f t="shared" si="48"/>
        <v>11</v>
      </c>
      <c r="K164" s="10">
        <f t="shared" si="44"/>
        <v>9.5652173913043481E-2</v>
      </c>
      <c r="L164" s="18">
        <f t="shared" si="57"/>
        <v>115</v>
      </c>
      <c r="M164" s="20">
        <f t="shared" si="58"/>
        <v>11</v>
      </c>
      <c r="N164" s="22">
        <v>0.3</v>
      </c>
      <c r="O164" s="21">
        <v>0.3</v>
      </c>
      <c r="P164" s="21">
        <v>0.05</v>
      </c>
      <c r="Q164" s="21">
        <v>0.5</v>
      </c>
      <c r="R164" s="9"/>
      <c r="T164" s="49" t="s">
        <v>31</v>
      </c>
      <c r="V164">
        <v>2009</v>
      </c>
      <c r="W164" t="s">
        <v>10</v>
      </c>
      <c r="X164" s="53" t="s">
        <v>16</v>
      </c>
      <c r="Y164" s="38">
        <v>2</v>
      </c>
      <c r="Z164" s="38">
        <v>0</v>
      </c>
      <c r="AA164" s="38">
        <v>0</v>
      </c>
      <c r="AB164" s="38">
        <f t="shared" si="47"/>
        <v>0</v>
      </c>
      <c r="AC164" s="59">
        <v>30</v>
      </c>
    </row>
    <row r="165" spans="1:30" x14ac:dyDescent="0.25">
      <c r="A165">
        <v>2009</v>
      </c>
      <c r="B165" t="s">
        <v>10</v>
      </c>
      <c r="C165" s="53" t="s">
        <v>38</v>
      </c>
      <c r="D165">
        <v>5</v>
      </c>
      <c r="E165">
        <v>1</v>
      </c>
      <c r="F165">
        <v>0</v>
      </c>
      <c r="G165">
        <v>0</v>
      </c>
      <c r="H165">
        <v>0</v>
      </c>
      <c r="I165" s="2">
        <f>SUM(D165:H165)</f>
        <v>6</v>
      </c>
      <c r="J165" s="32">
        <f t="shared" si="48"/>
        <v>0</v>
      </c>
      <c r="K165" s="10">
        <f t="shared" si="44"/>
        <v>0</v>
      </c>
      <c r="L165" s="18">
        <f t="shared" si="57"/>
        <v>6</v>
      </c>
      <c r="M165" s="20">
        <f t="shared" si="58"/>
        <v>0</v>
      </c>
      <c r="N165" s="22">
        <v>0.3</v>
      </c>
      <c r="O165" s="21">
        <v>0.3</v>
      </c>
      <c r="P165" s="21">
        <v>0.05</v>
      </c>
      <c r="Q165" s="21">
        <v>0.5</v>
      </c>
      <c r="R165" s="9"/>
      <c r="S165" s="12">
        <f>((D165+((E163+E164+F163+F164)-(E163+E164+F163+F164)*O165))*(1-P165))</f>
        <v>323.28499999999997</v>
      </c>
      <c r="T165" s="49" t="s">
        <v>31</v>
      </c>
      <c r="V165">
        <v>2009</v>
      </c>
      <c r="W165" t="s">
        <v>10</v>
      </c>
      <c r="X165" s="53" t="s">
        <v>38</v>
      </c>
      <c r="Y165" s="38">
        <v>2</v>
      </c>
      <c r="Z165" s="38">
        <v>0</v>
      </c>
      <c r="AA165" s="38">
        <v>0</v>
      </c>
      <c r="AB165" s="38">
        <f t="shared" si="47"/>
        <v>0</v>
      </c>
      <c r="AC165" s="59">
        <v>30</v>
      </c>
      <c r="AD165" s="23">
        <f>(S165*Q165*AC165)/R162</f>
        <v>2.4622114093515024</v>
      </c>
    </row>
    <row r="166" spans="1:30" x14ac:dyDescent="0.25">
      <c r="A166">
        <v>2010</v>
      </c>
      <c r="B166" t="s">
        <v>8</v>
      </c>
      <c r="C166" s="53" t="s">
        <v>14</v>
      </c>
      <c r="D166">
        <v>0</v>
      </c>
      <c r="E166">
        <v>9</v>
      </c>
      <c r="F166">
        <v>18</v>
      </c>
      <c r="G166">
        <v>47</v>
      </c>
      <c r="H166">
        <v>0</v>
      </c>
      <c r="I166" s="2">
        <f>SUM(D166:H169)</f>
        <v>1636</v>
      </c>
      <c r="J166" s="32">
        <f t="shared" si="48"/>
        <v>47</v>
      </c>
      <c r="K166" s="10">
        <f t="shared" si="44"/>
        <v>2.8728606356968216E-2</v>
      </c>
      <c r="L166" s="18">
        <f>(I166-E166-(E166*K166))</f>
        <v>1626.7414425427874</v>
      </c>
      <c r="M166" s="19">
        <f>J166-E166*K166/(1-K166)</f>
        <v>46.733794839521714</v>
      </c>
      <c r="N166" s="22">
        <v>0.3</v>
      </c>
      <c r="O166" s="21">
        <v>0.3</v>
      </c>
      <c r="P166" s="21">
        <v>0.05</v>
      </c>
      <c r="Q166" s="21">
        <v>0.5</v>
      </c>
      <c r="R166" s="16">
        <f>L166/(1-N166)</f>
        <v>2323.9163464896965</v>
      </c>
      <c r="T166" s="49" t="s">
        <v>31</v>
      </c>
      <c r="V166">
        <v>2010</v>
      </c>
      <c r="W166" t="s">
        <v>8</v>
      </c>
      <c r="X166" s="53" t="s">
        <v>14</v>
      </c>
      <c r="Y166" s="38">
        <v>4</v>
      </c>
      <c r="Z166" s="38">
        <v>18</v>
      </c>
      <c r="AA166" s="38">
        <v>1</v>
      </c>
      <c r="AB166" s="38">
        <f t="shared" si="47"/>
        <v>17</v>
      </c>
      <c r="AC166" s="59">
        <v>30</v>
      </c>
    </row>
    <row r="167" spans="1:30" x14ac:dyDescent="0.25">
      <c r="A167">
        <v>2010</v>
      </c>
      <c r="B167" t="s">
        <v>8</v>
      </c>
      <c r="C167" s="53" t="s">
        <v>15</v>
      </c>
      <c r="D167">
        <v>0</v>
      </c>
      <c r="E167">
        <v>73</v>
      </c>
      <c r="F167">
        <v>533</v>
      </c>
      <c r="G167">
        <v>207</v>
      </c>
      <c r="H167">
        <v>623</v>
      </c>
      <c r="I167" s="2">
        <f>SUM(D167:H169)</f>
        <v>1562</v>
      </c>
      <c r="J167" s="32">
        <f t="shared" si="48"/>
        <v>830</v>
      </c>
      <c r="K167" s="10">
        <f t="shared" si="44"/>
        <v>0.53137003841229191</v>
      </c>
      <c r="L167" s="18">
        <f t="shared" ref="L167:L169" si="59">I167</f>
        <v>1562</v>
      </c>
      <c r="M167" s="20">
        <f t="shared" ref="M167:M169" si="60">J167</f>
        <v>830</v>
      </c>
      <c r="N167" s="22">
        <v>0.3</v>
      </c>
      <c r="O167" s="21">
        <v>0.3</v>
      </c>
      <c r="P167" s="21">
        <v>0.05</v>
      </c>
      <c r="Q167" s="21">
        <v>0.5</v>
      </c>
      <c r="R167" s="9"/>
      <c r="T167" s="49" t="s">
        <v>31</v>
      </c>
      <c r="V167">
        <v>2010</v>
      </c>
      <c r="W167" t="s">
        <v>8</v>
      </c>
      <c r="X167" s="53" t="s">
        <v>15</v>
      </c>
      <c r="Y167" s="38">
        <v>4</v>
      </c>
      <c r="Z167" s="38">
        <v>533</v>
      </c>
      <c r="AA167" s="38">
        <v>26</v>
      </c>
      <c r="AB167" s="38">
        <f t="shared" si="47"/>
        <v>507</v>
      </c>
      <c r="AC167" s="59">
        <v>30</v>
      </c>
    </row>
    <row r="168" spans="1:30" x14ac:dyDescent="0.25">
      <c r="A168">
        <v>2010</v>
      </c>
      <c r="B168" t="s">
        <v>8</v>
      </c>
      <c r="C168" s="53" t="s">
        <v>16</v>
      </c>
      <c r="D168">
        <v>0</v>
      </c>
      <c r="E168">
        <v>95</v>
      </c>
      <c r="F168">
        <v>2</v>
      </c>
      <c r="G168">
        <v>3</v>
      </c>
      <c r="H168">
        <v>0</v>
      </c>
      <c r="I168" s="2">
        <f>SUM(D168:H169)</f>
        <v>126</v>
      </c>
      <c r="J168" s="32">
        <f t="shared" si="48"/>
        <v>3</v>
      </c>
      <c r="K168" s="10">
        <f t="shared" si="44"/>
        <v>2.3809523809523808E-2</v>
      </c>
      <c r="L168" s="18">
        <f t="shared" si="59"/>
        <v>126</v>
      </c>
      <c r="M168" s="20">
        <f t="shared" si="60"/>
        <v>3</v>
      </c>
      <c r="N168" s="22">
        <v>0.3</v>
      </c>
      <c r="O168" s="21">
        <v>0.3</v>
      </c>
      <c r="P168" s="21">
        <v>0.05</v>
      </c>
      <c r="Q168" s="21">
        <v>0.5</v>
      </c>
      <c r="R168" s="9"/>
      <c r="T168" s="49" t="s">
        <v>31</v>
      </c>
      <c r="V168">
        <v>2010</v>
      </c>
      <c r="W168" t="s">
        <v>8</v>
      </c>
      <c r="X168" s="53" t="s">
        <v>16</v>
      </c>
      <c r="Y168" s="38">
        <v>2</v>
      </c>
      <c r="Z168" s="38">
        <v>2</v>
      </c>
      <c r="AA168" s="38">
        <v>1</v>
      </c>
      <c r="AB168" s="38">
        <f t="shared" si="47"/>
        <v>1</v>
      </c>
      <c r="AC168" s="59">
        <v>30</v>
      </c>
    </row>
    <row r="169" spans="1:30" x14ac:dyDescent="0.25">
      <c r="A169">
        <v>2010</v>
      </c>
      <c r="B169" t="s">
        <v>8</v>
      </c>
      <c r="C169" s="53" t="s">
        <v>38</v>
      </c>
      <c r="D169">
        <v>26</v>
      </c>
      <c r="E169">
        <v>0</v>
      </c>
      <c r="F169">
        <v>0</v>
      </c>
      <c r="G169">
        <v>0</v>
      </c>
      <c r="H169">
        <v>0</v>
      </c>
      <c r="I169" s="2">
        <f>SUM(D169:H169)</f>
        <v>26</v>
      </c>
      <c r="J169" s="32">
        <f t="shared" si="48"/>
        <v>0</v>
      </c>
      <c r="K169" s="10">
        <f t="shared" si="44"/>
        <v>0</v>
      </c>
      <c r="L169" s="18">
        <f t="shared" si="59"/>
        <v>26</v>
      </c>
      <c r="M169" s="20">
        <f t="shared" si="60"/>
        <v>0</v>
      </c>
      <c r="N169" s="22">
        <v>0.3</v>
      </c>
      <c r="O169" s="21">
        <v>0.3</v>
      </c>
      <c r="P169" s="21">
        <v>0.05</v>
      </c>
      <c r="Q169" s="21">
        <v>0.5</v>
      </c>
      <c r="R169" s="9"/>
      <c r="S169" s="12">
        <f>((D169+((E167+E168+F167+F168)-(E167+E168+F167+F168)*O169))*(1-P169))</f>
        <v>492.19499999999999</v>
      </c>
      <c r="T169" s="49" t="s">
        <v>31</v>
      </c>
      <c r="V169">
        <v>2010</v>
      </c>
      <c r="W169" t="s">
        <v>8</v>
      </c>
      <c r="X169" s="53" t="s">
        <v>38</v>
      </c>
      <c r="Y169" s="38">
        <v>2</v>
      </c>
      <c r="Z169" s="38">
        <v>0</v>
      </c>
      <c r="AA169" s="38">
        <v>0</v>
      </c>
      <c r="AB169" s="38">
        <f t="shared" si="47"/>
        <v>0</v>
      </c>
      <c r="AC169" s="59">
        <v>30</v>
      </c>
      <c r="AD169" s="23">
        <f>(S169*Q169*AC169)/R166</f>
        <v>3.1769323414554043</v>
      </c>
    </row>
    <row r="170" spans="1:30" x14ac:dyDescent="0.25">
      <c r="A170">
        <v>2010</v>
      </c>
      <c r="B170" t="s">
        <v>11</v>
      </c>
      <c r="C170" s="53" t="s">
        <v>14</v>
      </c>
      <c r="D170">
        <v>0</v>
      </c>
      <c r="E170">
        <v>10</v>
      </c>
      <c r="F170">
        <v>3</v>
      </c>
      <c r="G170">
        <v>30</v>
      </c>
      <c r="H170">
        <v>0</v>
      </c>
      <c r="I170" s="2">
        <f>SUM(D170:H173)</f>
        <v>332</v>
      </c>
      <c r="J170" s="32">
        <f t="shared" si="48"/>
        <v>30</v>
      </c>
      <c r="K170" s="10">
        <f t="shared" si="44"/>
        <v>9.036144578313253E-2</v>
      </c>
      <c r="L170" s="18">
        <f>(I170-E170-(E170*K170))</f>
        <v>321.09638554216866</v>
      </c>
      <c r="M170" s="19">
        <f>J170-E170*K170/(1-K170)</f>
        <v>29.006622516556291</v>
      </c>
      <c r="N170" s="22">
        <v>0.3</v>
      </c>
      <c r="O170" s="21">
        <v>0.3</v>
      </c>
      <c r="P170" s="21">
        <v>0.05</v>
      </c>
      <c r="Q170" s="21">
        <v>0.5</v>
      </c>
      <c r="R170" s="16">
        <f>L170/(1-N170)</f>
        <v>458.7091222030981</v>
      </c>
      <c r="T170" s="49" t="s">
        <v>31</v>
      </c>
      <c r="V170">
        <v>2010</v>
      </c>
      <c r="W170" t="s">
        <v>11</v>
      </c>
      <c r="X170" s="53" t="s">
        <v>14</v>
      </c>
      <c r="Y170" s="38">
        <v>4</v>
      </c>
      <c r="Z170" s="38">
        <v>3</v>
      </c>
      <c r="AA170" s="38">
        <v>0</v>
      </c>
      <c r="AB170" s="38">
        <f t="shared" si="47"/>
        <v>3</v>
      </c>
      <c r="AC170" s="59">
        <v>30</v>
      </c>
    </row>
    <row r="171" spans="1:30" x14ac:dyDescent="0.25">
      <c r="A171">
        <v>2010</v>
      </c>
      <c r="B171" t="s">
        <v>11</v>
      </c>
      <c r="C171" s="53" t="s">
        <v>15</v>
      </c>
      <c r="D171">
        <v>0</v>
      </c>
      <c r="E171">
        <v>8</v>
      </c>
      <c r="F171">
        <v>55</v>
      </c>
      <c r="G171">
        <v>41</v>
      </c>
      <c r="H171">
        <v>149</v>
      </c>
      <c r="I171" s="2">
        <f>SUM(D171:H173)</f>
        <v>289</v>
      </c>
      <c r="J171" s="32">
        <f t="shared" si="48"/>
        <v>190</v>
      </c>
      <c r="K171" s="10">
        <f t="shared" si="44"/>
        <v>0.65743944636678198</v>
      </c>
      <c r="L171" s="18">
        <f t="shared" ref="L171:L173" si="61">I171</f>
        <v>289</v>
      </c>
      <c r="M171" s="20">
        <f t="shared" ref="M171:M173" si="62">J171</f>
        <v>190</v>
      </c>
      <c r="N171" s="22">
        <v>0.3</v>
      </c>
      <c r="O171" s="21">
        <v>0.3</v>
      </c>
      <c r="P171" s="21">
        <v>0.05</v>
      </c>
      <c r="Q171" s="21">
        <v>0.5</v>
      </c>
      <c r="T171" s="49" t="s">
        <v>31</v>
      </c>
      <c r="V171">
        <v>2010</v>
      </c>
      <c r="W171" t="s">
        <v>11</v>
      </c>
      <c r="X171" s="53" t="s">
        <v>15</v>
      </c>
      <c r="Y171" s="38">
        <v>4</v>
      </c>
      <c r="Z171" s="38">
        <v>55</v>
      </c>
      <c r="AA171" s="38">
        <v>3</v>
      </c>
      <c r="AB171" s="38">
        <f t="shared" si="47"/>
        <v>52</v>
      </c>
      <c r="AC171" s="59">
        <v>30</v>
      </c>
    </row>
    <row r="172" spans="1:30" x14ac:dyDescent="0.25">
      <c r="A172">
        <v>2010</v>
      </c>
      <c r="B172" t="s">
        <v>11</v>
      </c>
      <c r="C172" s="53" t="s">
        <v>16</v>
      </c>
      <c r="D172">
        <v>0</v>
      </c>
      <c r="E172">
        <v>26</v>
      </c>
      <c r="F172">
        <v>1</v>
      </c>
      <c r="G172">
        <v>0</v>
      </c>
      <c r="H172">
        <v>0</v>
      </c>
      <c r="I172" s="2">
        <f>SUM(D172:H173)</f>
        <v>36</v>
      </c>
      <c r="J172" s="32">
        <f t="shared" si="48"/>
        <v>0</v>
      </c>
      <c r="K172" s="10">
        <f t="shared" si="44"/>
        <v>0</v>
      </c>
      <c r="L172" s="18">
        <f t="shared" si="61"/>
        <v>36</v>
      </c>
      <c r="M172" s="20">
        <f t="shared" si="62"/>
        <v>0</v>
      </c>
      <c r="N172" s="22">
        <v>0.3</v>
      </c>
      <c r="O172" s="21">
        <v>0.3</v>
      </c>
      <c r="P172" s="21">
        <v>0.05</v>
      </c>
      <c r="Q172" s="21">
        <v>0.5</v>
      </c>
      <c r="T172" s="49" t="s">
        <v>31</v>
      </c>
      <c r="V172">
        <v>2010</v>
      </c>
      <c r="W172" t="s">
        <v>11</v>
      </c>
      <c r="X172" s="53" t="s">
        <v>16</v>
      </c>
      <c r="Y172" s="38">
        <v>2</v>
      </c>
      <c r="Z172" s="38">
        <v>1</v>
      </c>
      <c r="AA172" s="38">
        <v>0</v>
      </c>
      <c r="AB172" s="38">
        <f t="shared" si="47"/>
        <v>1</v>
      </c>
      <c r="AC172" s="59">
        <v>30</v>
      </c>
    </row>
    <row r="173" spans="1:30" x14ac:dyDescent="0.25">
      <c r="A173">
        <v>2010</v>
      </c>
      <c r="B173" t="s">
        <v>11</v>
      </c>
      <c r="C173" s="53" t="s">
        <v>38</v>
      </c>
      <c r="D173">
        <v>9</v>
      </c>
      <c r="E173">
        <v>0</v>
      </c>
      <c r="F173">
        <v>0</v>
      </c>
      <c r="G173">
        <v>0</v>
      </c>
      <c r="H173">
        <v>0</v>
      </c>
      <c r="I173" s="2">
        <f>SUM(D173:H173)</f>
        <v>9</v>
      </c>
      <c r="J173" s="32">
        <f t="shared" si="48"/>
        <v>0</v>
      </c>
      <c r="K173" s="10">
        <f t="shared" si="44"/>
        <v>0</v>
      </c>
      <c r="L173" s="18">
        <f t="shared" si="61"/>
        <v>9</v>
      </c>
      <c r="M173" s="20">
        <f t="shared" si="62"/>
        <v>0</v>
      </c>
      <c r="N173" s="22">
        <v>0.3</v>
      </c>
      <c r="O173" s="21">
        <v>0.3</v>
      </c>
      <c r="P173" s="21">
        <v>0.05</v>
      </c>
      <c r="Q173" s="21">
        <v>0.5</v>
      </c>
      <c r="S173" s="12">
        <f>((D173+((E171+E172+F171+F172)-(E171+E172+F171+F172)*O173))*(1-P173))</f>
        <v>68.399999999999991</v>
      </c>
      <c r="T173" s="49" t="s">
        <v>31</v>
      </c>
      <c r="V173">
        <v>2010</v>
      </c>
      <c r="W173" t="s">
        <v>11</v>
      </c>
      <c r="X173" s="53" t="s">
        <v>38</v>
      </c>
      <c r="Y173" s="38">
        <v>1</v>
      </c>
      <c r="Z173" s="38">
        <v>0</v>
      </c>
      <c r="AA173" s="38">
        <v>0</v>
      </c>
      <c r="AB173" s="38">
        <f t="shared" si="47"/>
        <v>0</v>
      </c>
      <c r="AC173" s="59">
        <v>30</v>
      </c>
      <c r="AD173" s="23">
        <f>(S173*Q173*AC173)/R170</f>
        <v>2.2367115680462266</v>
      </c>
    </row>
    <row r="174" spans="1:30" x14ac:dyDescent="0.25">
      <c r="A174">
        <v>2010</v>
      </c>
      <c r="B174" t="s">
        <v>9</v>
      </c>
      <c r="C174" s="53" t="s">
        <v>14</v>
      </c>
      <c r="D174">
        <v>0</v>
      </c>
      <c r="E174">
        <v>48</v>
      </c>
      <c r="F174">
        <v>19</v>
      </c>
      <c r="G174">
        <v>155</v>
      </c>
      <c r="H174">
        <v>0</v>
      </c>
      <c r="I174" s="2">
        <f>SUM(D174:H177)</f>
        <v>1566</v>
      </c>
      <c r="J174" s="32">
        <f t="shared" si="48"/>
        <v>155</v>
      </c>
      <c r="K174" s="10">
        <f t="shared" si="44"/>
        <v>9.8978288633461045E-2</v>
      </c>
      <c r="L174" s="18">
        <f>(I174-E174-(E174*K174))</f>
        <v>1513.2490421455939</v>
      </c>
      <c r="M174" s="19">
        <f>J174-E174*K174/(1-K174)</f>
        <v>149.72714386959603</v>
      </c>
      <c r="N174" s="22">
        <v>0.3</v>
      </c>
      <c r="O174" s="21">
        <v>0.3</v>
      </c>
      <c r="P174" s="21">
        <v>0.05</v>
      </c>
      <c r="Q174" s="21">
        <v>0.5</v>
      </c>
      <c r="R174" s="16">
        <f>L174/(1-N174)</f>
        <v>2161.7843459222772</v>
      </c>
      <c r="T174" s="49" t="s">
        <v>31</v>
      </c>
      <c r="V174">
        <v>2010</v>
      </c>
      <c r="W174" t="s">
        <v>9</v>
      </c>
      <c r="X174" s="53" t="s">
        <v>14</v>
      </c>
      <c r="Y174" s="38">
        <v>4</v>
      </c>
      <c r="Z174" s="38">
        <v>19</v>
      </c>
      <c r="AA174" s="38">
        <v>0</v>
      </c>
      <c r="AB174" s="38">
        <f t="shared" si="47"/>
        <v>19</v>
      </c>
      <c r="AC174" s="59">
        <v>30</v>
      </c>
    </row>
    <row r="175" spans="1:30" x14ac:dyDescent="0.25">
      <c r="A175">
        <v>2010</v>
      </c>
      <c r="B175" t="s">
        <v>9</v>
      </c>
      <c r="C175" s="53" t="s">
        <v>15</v>
      </c>
      <c r="D175">
        <v>0</v>
      </c>
      <c r="E175">
        <v>91</v>
      </c>
      <c r="F175">
        <v>297</v>
      </c>
      <c r="G175">
        <v>198</v>
      </c>
      <c r="H175">
        <v>619</v>
      </c>
      <c r="I175" s="2">
        <f>SUM(D175:H177)</f>
        <v>1344</v>
      </c>
      <c r="J175" s="32">
        <f t="shared" si="48"/>
        <v>817</v>
      </c>
      <c r="K175" s="10">
        <f t="shared" si="44"/>
        <v>0.60788690476190477</v>
      </c>
      <c r="L175" s="18">
        <f t="shared" ref="L175:L177" si="63">I175</f>
        <v>1344</v>
      </c>
      <c r="M175" s="20">
        <f t="shared" ref="M175:M177" si="64">J175</f>
        <v>817</v>
      </c>
      <c r="N175" s="22">
        <v>0.3</v>
      </c>
      <c r="O175" s="21">
        <v>0.3</v>
      </c>
      <c r="P175" s="21">
        <v>0.05</v>
      </c>
      <c r="Q175" s="21">
        <v>0.5</v>
      </c>
      <c r="R175" s="9"/>
      <c r="T175" s="49" t="s">
        <v>31</v>
      </c>
      <c r="V175">
        <v>2010</v>
      </c>
      <c r="W175" t="s">
        <v>9</v>
      </c>
      <c r="X175" s="53" t="s">
        <v>15</v>
      </c>
      <c r="Y175" s="38">
        <v>4</v>
      </c>
      <c r="Z175" s="38">
        <v>297</v>
      </c>
      <c r="AA175" s="38">
        <v>1</v>
      </c>
      <c r="AB175" s="38">
        <f t="shared" si="47"/>
        <v>296</v>
      </c>
      <c r="AC175" s="59">
        <v>30</v>
      </c>
    </row>
    <row r="176" spans="1:30" x14ac:dyDescent="0.25">
      <c r="A176">
        <v>2010</v>
      </c>
      <c r="B176" t="s">
        <v>9</v>
      </c>
      <c r="C176" s="53" t="s">
        <v>16</v>
      </c>
      <c r="D176">
        <v>0</v>
      </c>
      <c r="E176">
        <v>89</v>
      </c>
      <c r="F176">
        <v>4</v>
      </c>
      <c r="G176">
        <v>13</v>
      </c>
      <c r="H176">
        <v>0</v>
      </c>
      <c r="I176" s="2">
        <f>SUM(D176:H177)</f>
        <v>139</v>
      </c>
      <c r="J176" s="32">
        <f t="shared" si="48"/>
        <v>13</v>
      </c>
      <c r="K176" s="10">
        <f t="shared" si="44"/>
        <v>9.3525179856115109E-2</v>
      </c>
      <c r="L176" s="18">
        <f t="shared" si="63"/>
        <v>139</v>
      </c>
      <c r="M176" s="20">
        <f t="shared" si="64"/>
        <v>13</v>
      </c>
      <c r="N176" s="22">
        <v>0.3</v>
      </c>
      <c r="O176" s="21">
        <v>0.3</v>
      </c>
      <c r="P176" s="21">
        <v>0.05</v>
      </c>
      <c r="Q176" s="21">
        <v>0.5</v>
      </c>
      <c r="R176" s="9"/>
      <c r="T176" s="49" t="s">
        <v>31</v>
      </c>
      <c r="V176">
        <v>2010</v>
      </c>
      <c r="W176" t="s">
        <v>9</v>
      </c>
      <c r="X176" s="53" t="s">
        <v>16</v>
      </c>
      <c r="Y176" s="38">
        <v>2</v>
      </c>
      <c r="Z176" s="38">
        <v>4</v>
      </c>
      <c r="AA176" s="38">
        <v>0</v>
      </c>
      <c r="AB176" s="38">
        <f t="shared" si="47"/>
        <v>4</v>
      </c>
      <c r="AC176" s="59">
        <v>30</v>
      </c>
    </row>
    <row r="177" spans="1:30" x14ac:dyDescent="0.25">
      <c r="A177">
        <v>2010</v>
      </c>
      <c r="B177" t="s">
        <v>9</v>
      </c>
      <c r="C177" s="53" t="s">
        <v>38</v>
      </c>
      <c r="D177">
        <v>31</v>
      </c>
      <c r="E177">
        <v>0</v>
      </c>
      <c r="F177">
        <v>0</v>
      </c>
      <c r="G177">
        <v>2</v>
      </c>
      <c r="H177">
        <v>0</v>
      </c>
      <c r="I177" s="2">
        <f>SUM(D177:H177)</f>
        <v>33</v>
      </c>
      <c r="J177" s="32">
        <f t="shared" si="48"/>
        <v>2</v>
      </c>
      <c r="K177" s="10">
        <f t="shared" si="44"/>
        <v>6.0606060606060608E-2</v>
      </c>
      <c r="L177" s="18">
        <f t="shared" si="63"/>
        <v>33</v>
      </c>
      <c r="M177" s="20">
        <f t="shared" si="64"/>
        <v>2</v>
      </c>
      <c r="N177" s="22">
        <v>0.3</v>
      </c>
      <c r="O177" s="21">
        <v>0.3</v>
      </c>
      <c r="P177" s="21">
        <v>0.05</v>
      </c>
      <c r="Q177" s="21">
        <v>0.5</v>
      </c>
      <c r="R177" s="9"/>
      <c r="S177" s="12">
        <f>((D177+((E175+E176+F175+F176)-(E175+E176+F175+F176)*O177))*(1-P177))</f>
        <v>349.31500000000005</v>
      </c>
      <c r="T177" s="49" t="s">
        <v>31</v>
      </c>
      <c r="V177">
        <v>2010</v>
      </c>
      <c r="W177" t="s">
        <v>9</v>
      </c>
      <c r="X177" s="53" t="s">
        <v>38</v>
      </c>
      <c r="Y177" s="38">
        <v>1</v>
      </c>
      <c r="Z177" s="38">
        <v>0</v>
      </c>
      <c r="AA177" s="38">
        <v>0</v>
      </c>
      <c r="AB177" s="38">
        <f t="shared" si="47"/>
        <v>0</v>
      </c>
      <c r="AC177" s="59">
        <v>30</v>
      </c>
      <c r="AD177" s="23">
        <f>(S177*Q177*AC177)/R174</f>
        <v>2.4237963467001555</v>
      </c>
    </row>
    <row r="178" spans="1:30" x14ac:dyDescent="0.25">
      <c r="A178">
        <v>2010</v>
      </c>
      <c r="B178" t="s">
        <v>10</v>
      </c>
      <c r="C178" s="53" t="s">
        <v>14</v>
      </c>
      <c r="D178">
        <v>0</v>
      </c>
      <c r="E178">
        <v>36</v>
      </c>
      <c r="F178">
        <v>4</v>
      </c>
      <c r="G178">
        <v>115</v>
      </c>
      <c r="H178">
        <v>0</v>
      </c>
      <c r="I178" s="2">
        <f>SUM(D178:H181)</f>
        <v>978</v>
      </c>
      <c r="J178" s="32">
        <f t="shared" si="48"/>
        <v>115</v>
      </c>
      <c r="K178" s="10">
        <f t="shared" si="44"/>
        <v>0.11758691206543967</v>
      </c>
      <c r="L178" s="18">
        <f>(I178-E178-(E178*K178))</f>
        <v>937.76687116564415</v>
      </c>
      <c r="M178" s="19">
        <f>J178-E178*K178/(1-K178)</f>
        <v>110.20278099652376</v>
      </c>
      <c r="N178" s="22">
        <v>0.3</v>
      </c>
      <c r="O178" s="21">
        <v>0.3</v>
      </c>
      <c r="P178" s="21">
        <v>0.05</v>
      </c>
      <c r="Q178" s="21">
        <v>0.5</v>
      </c>
      <c r="R178" s="16">
        <f>L178/(1-N178)</f>
        <v>1339.6669588080631</v>
      </c>
      <c r="T178" s="49" t="s">
        <v>31</v>
      </c>
      <c r="V178">
        <v>2010</v>
      </c>
      <c r="W178" t="s">
        <v>10</v>
      </c>
      <c r="X178" s="53" t="s">
        <v>14</v>
      </c>
      <c r="Y178" s="38">
        <v>4</v>
      </c>
      <c r="Z178" s="38">
        <v>4</v>
      </c>
      <c r="AA178" s="38">
        <v>2</v>
      </c>
      <c r="AB178" s="38">
        <f t="shared" si="47"/>
        <v>2</v>
      </c>
      <c r="AC178" s="59">
        <v>30</v>
      </c>
    </row>
    <row r="179" spans="1:30" x14ac:dyDescent="0.25">
      <c r="A179">
        <v>2010</v>
      </c>
      <c r="B179" t="s">
        <v>10</v>
      </c>
      <c r="C179" s="53" t="s">
        <v>15</v>
      </c>
      <c r="D179">
        <v>0</v>
      </c>
      <c r="E179">
        <v>70</v>
      </c>
      <c r="F179">
        <v>127</v>
      </c>
      <c r="G179">
        <v>127</v>
      </c>
      <c r="H179">
        <v>456</v>
      </c>
      <c r="I179" s="2">
        <f>SUM(D179:H181)</f>
        <v>823</v>
      </c>
      <c r="J179" s="32">
        <f t="shared" si="48"/>
        <v>583</v>
      </c>
      <c r="K179" s="10">
        <f t="shared" si="44"/>
        <v>0.7083839611178615</v>
      </c>
      <c r="L179" s="18">
        <f t="shared" ref="L179:L181" si="65">I179</f>
        <v>823</v>
      </c>
      <c r="M179" s="20">
        <f t="shared" ref="M179:M181" si="66">J179</f>
        <v>583</v>
      </c>
      <c r="N179" s="22">
        <v>0.3</v>
      </c>
      <c r="O179" s="21">
        <v>0.3</v>
      </c>
      <c r="P179" s="21">
        <v>0.05</v>
      </c>
      <c r="Q179" s="21">
        <v>0.5</v>
      </c>
      <c r="R179" s="9"/>
      <c r="T179" s="49" t="s">
        <v>31</v>
      </c>
      <c r="V179">
        <v>2010</v>
      </c>
      <c r="W179" t="s">
        <v>10</v>
      </c>
      <c r="X179" s="53" t="s">
        <v>15</v>
      </c>
      <c r="Y179" s="38">
        <v>4</v>
      </c>
      <c r="Z179" s="38">
        <v>127</v>
      </c>
      <c r="AA179" s="38">
        <v>22</v>
      </c>
      <c r="AB179" s="38">
        <f t="shared" si="47"/>
        <v>105</v>
      </c>
      <c r="AC179" s="59">
        <v>30</v>
      </c>
    </row>
    <row r="180" spans="1:30" x14ac:dyDescent="0.25">
      <c r="A180">
        <v>2010</v>
      </c>
      <c r="B180" t="s">
        <v>10</v>
      </c>
      <c r="C180" s="53" t="s">
        <v>16</v>
      </c>
      <c r="D180">
        <v>0</v>
      </c>
      <c r="E180">
        <v>28</v>
      </c>
      <c r="F180">
        <v>1</v>
      </c>
      <c r="G180">
        <v>0</v>
      </c>
      <c r="H180">
        <v>0</v>
      </c>
      <c r="I180" s="2">
        <f>SUM(D180:H181)</f>
        <v>43</v>
      </c>
      <c r="J180" s="32">
        <f t="shared" si="48"/>
        <v>0</v>
      </c>
      <c r="K180" s="10">
        <f t="shared" si="44"/>
        <v>0</v>
      </c>
      <c r="L180" s="18">
        <f t="shared" si="65"/>
        <v>43</v>
      </c>
      <c r="M180" s="20">
        <f t="shared" si="66"/>
        <v>0</v>
      </c>
      <c r="N180" s="22">
        <v>0.3</v>
      </c>
      <c r="O180" s="21">
        <v>0.3</v>
      </c>
      <c r="P180" s="21">
        <v>0.05</v>
      </c>
      <c r="Q180" s="21">
        <v>0.5</v>
      </c>
      <c r="R180" s="9"/>
      <c r="T180" s="49" t="s">
        <v>31</v>
      </c>
      <c r="V180">
        <v>2010</v>
      </c>
      <c r="W180" t="s">
        <v>10</v>
      </c>
      <c r="X180" s="53" t="s">
        <v>16</v>
      </c>
      <c r="Y180" s="38">
        <v>2</v>
      </c>
      <c r="Z180" s="38">
        <v>1</v>
      </c>
      <c r="AA180" s="38">
        <v>0</v>
      </c>
      <c r="AB180" s="38">
        <f t="shared" si="47"/>
        <v>1</v>
      </c>
      <c r="AC180" s="59">
        <v>30</v>
      </c>
    </row>
    <row r="181" spans="1:30" x14ac:dyDescent="0.25">
      <c r="A181">
        <v>2010</v>
      </c>
      <c r="B181" t="s">
        <v>10</v>
      </c>
      <c r="C181" s="53" t="s">
        <v>38</v>
      </c>
      <c r="D181">
        <v>14</v>
      </c>
      <c r="E181">
        <v>0</v>
      </c>
      <c r="F181">
        <v>0</v>
      </c>
      <c r="G181">
        <v>0</v>
      </c>
      <c r="H181">
        <v>0</v>
      </c>
      <c r="I181" s="2">
        <f>SUM(D181:H181)</f>
        <v>14</v>
      </c>
      <c r="J181" s="32">
        <f t="shared" si="48"/>
        <v>0</v>
      </c>
      <c r="K181" s="10">
        <f t="shared" si="44"/>
        <v>0</v>
      </c>
      <c r="L181" s="18">
        <f t="shared" si="65"/>
        <v>14</v>
      </c>
      <c r="M181" s="20">
        <f t="shared" si="66"/>
        <v>0</v>
      </c>
      <c r="N181" s="22">
        <v>0.3</v>
      </c>
      <c r="O181" s="21">
        <v>0.3</v>
      </c>
      <c r="P181" s="21">
        <v>0.05</v>
      </c>
      <c r="Q181" s="21">
        <v>0.5</v>
      </c>
      <c r="R181" s="9"/>
      <c r="S181" s="12">
        <f>((D181+((E179+E180+F179+F180)-(E179+E180+F179+F180)*O181))*(1-P181))</f>
        <v>163.58999999999997</v>
      </c>
      <c r="T181" s="49" t="s">
        <v>31</v>
      </c>
      <c r="V181">
        <v>2010</v>
      </c>
      <c r="W181" t="s">
        <v>10</v>
      </c>
      <c r="X181" s="53" t="s">
        <v>38</v>
      </c>
      <c r="Y181" s="38">
        <v>2</v>
      </c>
      <c r="Z181" s="38">
        <v>0</v>
      </c>
      <c r="AA181" s="38">
        <v>0</v>
      </c>
      <c r="AB181" s="38">
        <f t="shared" si="47"/>
        <v>0</v>
      </c>
      <c r="AC181" s="59">
        <v>30</v>
      </c>
      <c r="AD181" s="23">
        <f>(S181*Q181*AC181)/R178</f>
        <v>1.8316865873763537</v>
      </c>
    </row>
    <row r="182" spans="1:30" x14ac:dyDescent="0.25">
      <c r="A182">
        <v>2010</v>
      </c>
      <c r="B182" t="s">
        <v>12</v>
      </c>
      <c r="C182" s="53" t="s">
        <v>14</v>
      </c>
      <c r="D182">
        <v>0</v>
      </c>
      <c r="E182">
        <v>31</v>
      </c>
      <c r="F182">
        <v>36</v>
      </c>
      <c r="G182">
        <v>126</v>
      </c>
      <c r="H182">
        <v>0</v>
      </c>
      <c r="I182" s="2">
        <f>SUM(D182:H185)</f>
        <v>646</v>
      </c>
      <c r="J182" s="32">
        <f t="shared" si="48"/>
        <v>126</v>
      </c>
      <c r="K182" s="10">
        <f t="shared" si="44"/>
        <v>0.19504643962848298</v>
      </c>
      <c r="L182" s="18">
        <f>(I182-E182-(E182*K182))</f>
        <v>608.95356037151703</v>
      </c>
      <c r="M182" s="19">
        <f>J182-E182*K182/(1-K182)</f>
        <v>118.48846153846154</v>
      </c>
      <c r="N182" s="22">
        <v>0.3</v>
      </c>
      <c r="O182" s="21">
        <v>0.3</v>
      </c>
      <c r="P182" s="21">
        <v>0.05</v>
      </c>
      <c r="Q182" s="21">
        <v>0.5</v>
      </c>
      <c r="R182" s="16">
        <f>L182/(1-N182)</f>
        <v>869.9336576735958</v>
      </c>
      <c r="T182" s="49" t="s">
        <v>31</v>
      </c>
      <c r="V182">
        <v>2010</v>
      </c>
      <c r="W182" t="s">
        <v>12</v>
      </c>
      <c r="X182" s="53" t="s">
        <v>14</v>
      </c>
      <c r="Y182" s="38">
        <v>4</v>
      </c>
      <c r="Z182" s="38">
        <v>36</v>
      </c>
      <c r="AA182" s="38">
        <v>0</v>
      </c>
      <c r="AB182" s="38">
        <f t="shared" si="47"/>
        <v>36</v>
      </c>
      <c r="AC182" s="59">
        <v>30</v>
      </c>
    </row>
    <row r="183" spans="1:30" x14ac:dyDescent="0.25">
      <c r="A183">
        <v>2010</v>
      </c>
      <c r="B183" t="s">
        <v>12</v>
      </c>
      <c r="C183" s="53" t="s">
        <v>15</v>
      </c>
      <c r="D183">
        <v>0</v>
      </c>
      <c r="E183">
        <v>24</v>
      </c>
      <c r="F183">
        <v>98</v>
      </c>
      <c r="G183">
        <v>150</v>
      </c>
      <c r="H183">
        <v>162</v>
      </c>
      <c r="I183" s="2">
        <f>SUM(D183:H185)</f>
        <v>453</v>
      </c>
      <c r="J183" s="32">
        <f t="shared" si="48"/>
        <v>312</v>
      </c>
      <c r="K183" s="10">
        <f t="shared" si="44"/>
        <v>0.6887417218543046</v>
      </c>
      <c r="L183" s="18">
        <f t="shared" ref="L183:L185" si="67">I183</f>
        <v>453</v>
      </c>
      <c r="M183" s="20">
        <f t="shared" ref="M183:M185" si="68">J183</f>
        <v>312</v>
      </c>
      <c r="N183" s="22">
        <v>0.3</v>
      </c>
      <c r="O183" s="21">
        <v>0.3</v>
      </c>
      <c r="P183" s="21">
        <v>0.05</v>
      </c>
      <c r="Q183" s="21">
        <v>0.5</v>
      </c>
      <c r="R183" s="9"/>
      <c r="T183" s="49" t="s">
        <v>31</v>
      </c>
      <c r="V183">
        <v>2010</v>
      </c>
      <c r="W183" t="s">
        <v>12</v>
      </c>
      <c r="X183" s="53" t="s">
        <v>15</v>
      </c>
      <c r="Y183" s="38">
        <v>4</v>
      </c>
      <c r="Z183" s="38">
        <v>98</v>
      </c>
      <c r="AA183" s="38">
        <v>0</v>
      </c>
      <c r="AB183" s="38">
        <f t="shared" si="47"/>
        <v>98</v>
      </c>
      <c r="AC183" s="59">
        <v>30</v>
      </c>
    </row>
    <row r="184" spans="1:30" x14ac:dyDescent="0.25">
      <c r="A184">
        <v>2010</v>
      </c>
      <c r="B184" t="s">
        <v>12</v>
      </c>
      <c r="C184" s="53" t="s">
        <v>16</v>
      </c>
      <c r="D184">
        <v>0</v>
      </c>
      <c r="E184">
        <v>17</v>
      </c>
      <c r="F184">
        <v>0</v>
      </c>
      <c r="G184">
        <v>0</v>
      </c>
      <c r="H184">
        <v>0</v>
      </c>
      <c r="I184" s="2">
        <f>SUM(D184:H185)</f>
        <v>19</v>
      </c>
      <c r="J184" s="32">
        <f t="shared" si="48"/>
        <v>0</v>
      </c>
      <c r="K184" s="10">
        <f t="shared" si="44"/>
        <v>0</v>
      </c>
      <c r="L184" s="18">
        <f t="shared" si="67"/>
        <v>19</v>
      </c>
      <c r="M184" s="20">
        <f t="shared" si="68"/>
        <v>0</v>
      </c>
      <c r="N184" s="22">
        <v>0.3</v>
      </c>
      <c r="O184" s="21">
        <v>0.3</v>
      </c>
      <c r="P184" s="21">
        <v>0.05</v>
      </c>
      <c r="Q184" s="21">
        <v>0.5</v>
      </c>
      <c r="R184" s="9"/>
      <c r="T184" s="49" t="s">
        <v>31</v>
      </c>
      <c r="V184">
        <v>2010</v>
      </c>
      <c r="W184" t="s">
        <v>12</v>
      </c>
      <c r="X184" s="53" t="s">
        <v>16</v>
      </c>
      <c r="Y184" s="38">
        <v>2</v>
      </c>
      <c r="Z184" s="38">
        <v>0</v>
      </c>
      <c r="AA184" s="38">
        <v>0</v>
      </c>
      <c r="AB184" s="38">
        <f t="shared" si="47"/>
        <v>0</v>
      </c>
      <c r="AC184" s="59">
        <v>30</v>
      </c>
    </row>
    <row r="185" spans="1:30" x14ac:dyDescent="0.25">
      <c r="A185">
        <v>2010</v>
      </c>
      <c r="B185" t="s">
        <v>12</v>
      </c>
      <c r="C185" s="53" t="s">
        <v>38</v>
      </c>
      <c r="D185">
        <v>2</v>
      </c>
      <c r="E185">
        <v>0</v>
      </c>
      <c r="F185">
        <v>0</v>
      </c>
      <c r="G185">
        <v>0</v>
      </c>
      <c r="H185">
        <v>0</v>
      </c>
      <c r="I185" s="2">
        <f>SUM(D185:H185)</f>
        <v>2</v>
      </c>
      <c r="J185" s="32">
        <f t="shared" si="48"/>
        <v>0</v>
      </c>
      <c r="K185" s="10">
        <f t="shared" si="44"/>
        <v>0</v>
      </c>
      <c r="L185" s="18">
        <f t="shared" si="67"/>
        <v>2</v>
      </c>
      <c r="M185" s="20">
        <f t="shared" si="68"/>
        <v>0</v>
      </c>
      <c r="N185" s="22">
        <v>0.3</v>
      </c>
      <c r="O185" s="21">
        <v>0.3</v>
      </c>
      <c r="P185" s="21">
        <v>0.05</v>
      </c>
      <c r="Q185" s="21">
        <v>0.5</v>
      </c>
      <c r="R185" s="9"/>
      <c r="S185" s="12">
        <f>((D185+((E183+E184+F183+F184)-(E183+E184+F183+F184)*O185))*(1-P185))</f>
        <v>94.335000000000008</v>
      </c>
      <c r="T185" s="49" t="s">
        <v>31</v>
      </c>
      <c r="V185">
        <v>2010</v>
      </c>
      <c r="W185" t="s">
        <v>12</v>
      </c>
      <c r="X185" s="53" t="s">
        <v>38</v>
      </c>
      <c r="Y185" s="38">
        <v>1</v>
      </c>
      <c r="Z185" s="38">
        <v>0</v>
      </c>
      <c r="AA185" s="38">
        <v>0</v>
      </c>
      <c r="AB185" s="38">
        <f t="shared" si="47"/>
        <v>0</v>
      </c>
      <c r="AC185" s="59">
        <v>30</v>
      </c>
      <c r="AD185" s="23">
        <f>(S185*Q185*AC185)/R182</f>
        <v>1.626589553718504</v>
      </c>
    </row>
    <row r="186" spans="1:30" x14ac:dyDescent="0.25">
      <c r="A186">
        <v>2011</v>
      </c>
      <c r="B186" t="s">
        <v>8</v>
      </c>
      <c r="C186" s="53" t="s">
        <v>14</v>
      </c>
      <c r="D186">
        <v>0</v>
      </c>
      <c r="E186">
        <v>30</v>
      </c>
      <c r="F186">
        <v>1</v>
      </c>
      <c r="G186">
        <v>8</v>
      </c>
      <c r="H186">
        <v>0</v>
      </c>
      <c r="I186" s="2">
        <f>SUM(D186:H189)</f>
        <v>339</v>
      </c>
      <c r="J186" s="32">
        <f t="shared" si="48"/>
        <v>8</v>
      </c>
      <c r="K186" s="10">
        <f t="shared" si="44"/>
        <v>2.359882005899705E-2</v>
      </c>
      <c r="L186" s="18">
        <f>(I186-E186-(E186*K186))</f>
        <v>308.2920353982301</v>
      </c>
      <c r="M186" s="19">
        <f>J186-E186*K186/(1-K186)</f>
        <v>7.2749244712990935</v>
      </c>
      <c r="N186" s="22">
        <v>0.3</v>
      </c>
      <c r="O186" s="21">
        <v>0.3</v>
      </c>
      <c r="P186" s="21">
        <v>0.05</v>
      </c>
      <c r="Q186" s="21">
        <v>0.5</v>
      </c>
      <c r="R186" s="16">
        <f>L186/(1-N186)</f>
        <v>440.41719342604301</v>
      </c>
      <c r="T186" s="49" t="s">
        <v>31</v>
      </c>
      <c r="V186">
        <v>2011</v>
      </c>
      <c r="W186" t="s">
        <v>8</v>
      </c>
      <c r="X186" s="53" t="s">
        <v>14</v>
      </c>
      <c r="Y186" s="38">
        <v>3</v>
      </c>
      <c r="Z186" s="38">
        <v>1</v>
      </c>
      <c r="AA186" s="38">
        <v>0</v>
      </c>
      <c r="AB186" s="38">
        <f t="shared" si="47"/>
        <v>1</v>
      </c>
      <c r="AC186" s="59">
        <v>30</v>
      </c>
    </row>
    <row r="187" spans="1:30" x14ac:dyDescent="0.25">
      <c r="A187">
        <v>2011</v>
      </c>
      <c r="B187" t="s">
        <v>8</v>
      </c>
      <c r="C187" s="53" t="s">
        <v>15</v>
      </c>
      <c r="D187">
        <v>0</v>
      </c>
      <c r="E187">
        <v>49</v>
      </c>
      <c r="F187">
        <v>37</v>
      </c>
      <c r="G187">
        <v>27</v>
      </c>
      <c r="H187">
        <v>151</v>
      </c>
      <c r="I187" s="2">
        <f>SUM(D187:H189)</f>
        <v>300</v>
      </c>
      <c r="J187" s="32">
        <f t="shared" si="48"/>
        <v>178</v>
      </c>
      <c r="K187" s="10">
        <f t="shared" si="44"/>
        <v>0.59333333333333338</v>
      </c>
      <c r="L187" s="18">
        <f t="shared" ref="L187:L189" si="69">I187</f>
        <v>300</v>
      </c>
      <c r="M187" s="20">
        <f t="shared" ref="M187:M189" si="70">J187</f>
        <v>178</v>
      </c>
      <c r="N187" s="22">
        <v>0.3</v>
      </c>
      <c r="O187" s="21">
        <v>0.3</v>
      </c>
      <c r="P187" s="21">
        <v>0.05</v>
      </c>
      <c r="Q187" s="21">
        <v>0.5</v>
      </c>
      <c r="T187" s="49" t="s">
        <v>31</v>
      </c>
      <c r="V187">
        <v>2011</v>
      </c>
      <c r="W187" t="s">
        <v>8</v>
      </c>
      <c r="X187" s="53" t="s">
        <v>15</v>
      </c>
      <c r="Y187" s="38">
        <v>4</v>
      </c>
      <c r="Z187" s="38">
        <v>37</v>
      </c>
      <c r="AA187" s="38">
        <v>5</v>
      </c>
      <c r="AB187" s="38">
        <f t="shared" si="47"/>
        <v>32</v>
      </c>
      <c r="AC187" s="59">
        <v>30</v>
      </c>
    </row>
    <row r="188" spans="1:30" x14ac:dyDescent="0.25">
      <c r="A188">
        <v>2011</v>
      </c>
      <c r="B188" t="s">
        <v>8</v>
      </c>
      <c r="C188" s="53" t="s">
        <v>16</v>
      </c>
      <c r="D188">
        <v>0</v>
      </c>
      <c r="E188">
        <v>31</v>
      </c>
      <c r="F188">
        <v>0</v>
      </c>
      <c r="G188">
        <v>1</v>
      </c>
      <c r="H188">
        <v>0</v>
      </c>
      <c r="I188" s="2">
        <f>SUM(D188:H189)</f>
        <v>36</v>
      </c>
      <c r="J188" s="32">
        <f t="shared" si="48"/>
        <v>1</v>
      </c>
      <c r="K188" s="10">
        <f t="shared" si="44"/>
        <v>2.7777777777777776E-2</v>
      </c>
      <c r="L188" s="18">
        <f t="shared" si="69"/>
        <v>36</v>
      </c>
      <c r="M188" s="20">
        <f t="shared" si="70"/>
        <v>1</v>
      </c>
      <c r="N188" s="22">
        <v>0.3</v>
      </c>
      <c r="O188" s="21">
        <v>0.3</v>
      </c>
      <c r="P188" s="21">
        <v>0.05</v>
      </c>
      <c r="Q188" s="21">
        <v>0.5</v>
      </c>
      <c r="T188" s="49" t="s">
        <v>31</v>
      </c>
      <c r="V188">
        <v>2011</v>
      </c>
      <c r="W188" t="s">
        <v>8</v>
      </c>
      <c r="X188" s="53" t="s">
        <v>16</v>
      </c>
      <c r="Y188" s="38">
        <v>2</v>
      </c>
      <c r="Z188" s="38">
        <v>0</v>
      </c>
      <c r="AA188" s="38">
        <v>0</v>
      </c>
      <c r="AB188" s="38">
        <f t="shared" si="47"/>
        <v>0</v>
      </c>
      <c r="AC188" s="59">
        <v>30</v>
      </c>
    </row>
    <row r="189" spans="1:30" x14ac:dyDescent="0.25">
      <c r="A189">
        <v>2011</v>
      </c>
      <c r="B189" t="s">
        <v>8</v>
      </c>
      <c r="C189" s="53" t="s">
        <v>38</v>
      </c>
      <c r="D189">
        <v>4</v>
      </c>
      <c r="E189">
        <v>0</v>
      </c>
      <c r="F189">
        <v>0</v>
      </c>
      <c r="G189">
        <v>0</v>
      </c>
      <c r="H189">
        <v>0</v>
      </c>
      <c r="I189" s="2">
        <f>SUM(D189:H189)</f>
        <v>4</v>
      </c>
      <c r="J189" s="32">
        <f t="shared" si="48"/>
        <v>0</v>
      </c>
      <c r="K189" s="10">
        <f t="shared" si="44"/>
        <v>0</v>
      </c>
      <c r="L189" s="18">
        <f t="shared" si="69"/>
        <v>4</v>
      </c>
      <c r="M189" s="20">
        <f t="shared" si="70"/>
        <v>0</v>
      </c>
      <c r="N189" s="22">
        <v>0.3</v>
      </c>
      <c r="O189" s="21">
        <v>0.3</v>
      </c>
      <c r="P189" s="21">
        <v>0.05</v>
      </c>
      <c r="Q189" s="21">
        <v>0.5</v>
      </c>
      <c r="S189" s="12">
        <f>((D189+((E187+E188+F187+F188)-(E187+E188+F187+F188)*O189))*(1-P189))</f>
        <v>81.605000000000004</v>
      </c>
      <c r="T189" s="49" t="s">
        <v>31</v>
      </c>
      <c r="V189">
        <v>2011</v>
      </c>
      <c r="W189" t="s">
        <v>8</v>
      </c>
      <c r="X189" s="53" t="s">
        <v>38</v>
      </c>
      <c r="Y189" s="38">
        <v>1</v>
      </c>
      <c r="Z189" s="38">
        <v>0</v>
      </c>
      <c r="AA189" s="38">
        <v>0</v>
      </c>
      <c r="AB189" s="38">
        <f t="shared" si="47"/>
        <v>0</v>
      </c>
      <c r="AC189" s="59">
        <v>30</v>
      </c>
      <c r="AD189" s="23">
        <f>(S189*Q189*AC189)/R186</f>
        <v>2.7793533455808479</v>
      </c>
    </row>
    <row r="190" spans="1:30" x14ac:dyDescent="0.25">
      <c r="A190">
        <v>2011</v>
      </c>
      <c r="B190" t="s">
        <v>11</v>
      </c>
      <c r="C190" s="53" t="s">
        <v>14</v>
      </c>
      <c r="D190">
        <v>0</v>
      </c>
      <c r="E190">
        <v>71</v>
      </c>
      <c r="F190">
        <v>5</v>
      </c>
      <c r="G190">
        <v>14</v>
      </c>
      <c r="H190">
        <v>0</v>
      </c>
      <c r="I190" s="2">
        <f>SUM(D190:H193)</f>
        <v>704</v>
      </c>
      <c r="J190" s="32">
        <f t="shared" si="48"/>
        <v>14</v>
      </c>
      <c r="K190" s="10">
        <f t="shared" si="44"/>
        <v>1.9886363636363636E-2</v>
      </c>
      <c r="L190" s="18">
        <f>(I190-E190-(E190*K190))</f>
        <v>631.58806818181813</v>
      </c>
      <c r="M190" s="19">
        <f>J190-E190*K190/(1-K190)</f>
        <v>12.559420289855073</v>
      </c>
      <c r="N190" s="22">
        <v>0.3</v>
      </c>
      <c r="O190" s="21">
        <v>0.3</v>
      </c>
      <c r="P190" s="21">
        <v>0.05</v>
      </c>
      <c r="Q190" s="21">
        <v>0.5</v>
      </c>
      <c r="R190" s="16">
        <f>L190/(1-N190)</f>
        <v>902.26866883116884</v>
      </c>
      <c r="S190" s="11"/>
      <c r="T190" s="49" t="s">
        <v>31</v>
      </c>
      <c r="V190">
        <v>2011</v>
      </c>
      <c r="W190" t="s">
        <v>11</v>
      </c>
      <c r="X190" s="53" t="s">
        <v>14</v>
      </c>
      <c r="Y190" s="38">
        <v>4</v>
      </c>
      <c r="Z190" s="38">
        <v>5</v>
      </c>
      <c r="AA190" s="38">
        <v>0</v>
      </c>
      <c r="AB190" s="38">
        <f t="shared" si="47"/>
        <v>5</v>
      </c>
      <c r="AC190" s="59">
        <v>30</v>
      </c>
    </row>
    <row r="191" spans="1:30" x14ac:dyDescent="0.25">
      <c r="A191">
        <v>2011</v>
      </c>
      <c r="B191" t="s">
        <v>11</v>
      </c>
      <c r="C191" s="53" t="s">
        <v>15</v>
      </c>
      <c r="D191">
        <v>0</v>
      </c>
      <c r="E191">
        <v>155</v>
      </c>
      <c r="F191">
        <v>79</v>
      </c>
      <c r="G191">
        <v>24</v>
      </c>
      <c r="H191">
        <v>194</v>
      </c>
      <c r="I191" s="2">
        <f>SUM(D191:H193)</f>
        <v>614</v>
      </c>
      <c r="J191" s="32">
        <f t="shared" si="48"/>
        <v>218</v>
      </c>
      <c r="K191" s="10">
        <f t="shared" si="44"/>
        <v>0.35504885993485341</v>
      </c>
      <c r="L191" s="18">
        <f t="shared" ref="L191:L193" si="71">I191</f>
        <v>614</v>
      </c>
      <c r="M191" s="20">
        <f t="shared" ref="M191:M193" si="72">J191</f>
        <v>218</v>
      </c>
      <c r="N191" s="22">
        <v>0.3</v>
      </c>
      <c r="O191" s="21">
        <v>0.3</v>
      </c>
      <c r="P191" s="21">
        <v>0.05</v>
      </c>
      <c r="Q191" s="21">
        <v>0.5</v>
      </c>
      <c r="R191" s="9"/>
      <c r="S191" s="11"/>
      <c r="T191" s="49" t="s">
        <v>31</v>
      </c>
      <c r="V191">
        <v>2011</v>
      </c>
      <c r="W191" t="s">
        <v>11</v>
      </c>
      <c r="X191" s="53" t="s">
        <v>15</v>
      </c>
      <c r="Y191" s="38">
        <v>4</v>
      </c>
      <c r="Z191" s="38">
        <v>79</v>
      </c>
      <c r="AA191" s="38">
        <v>6</v>
      </c>
      <c r="AB191" s="38">
        <f t="shared" si="47"/>
        <v>73</v>
      </c>
      <c r="AC191" s="59">
        <v>30</v>
      </c>
    </row>
    <row r="192" spans="1:30" x14ac:dyDescent="0.25">
      <c r="A192">
        <v>2011</v>
      </c>
      <c r="B192" t="s">
        <v>11</v>
      </c>
      <c r="C192" s="53" t="s">
        <v>16</v>
      </c>
      <c r="D192">
        <v>0</v>
      </c>
      <c r="E192">
        <v>159</v>
      </c>
      <c r="F192">
        <v>0</v>
      </c>
      <c r="G192">
        <v>0</v>
      </c>
      <c r="H192">
        <v>0</v>
      </c>
      <c r="I192" s="2">
        <f>SUM(D192:H193)</f>
        <v>162</v>
      </c>
      <c r="J192" s="32">
        <f t="shared" si="48"/>
        <v>0</v>
      </c>
      <c r="K192" s="10">
        <f t="shared" si="44"/>
        <v>0</v>
      </c>
      <c r="L192" s="18">
        <f t="shared" si="71"/>
        <v>162</v>
      </c>
      <c r="M192" s="20">
        <f t="shared" si="72"/>
        <v>0</v>
      </c>
      <c r="N192" s="22">
        <v>0.3</v>
      </c>
      <c r="O192" s="21">
        <v>0.3</v>
      </c>
      <c r="P192" s="21">
        <v>0.05</v>
      </c>
      <c r="Q192" s="21">
        <v>0.5</v>
      </c>
      <c r="R192" s="9"/>
      <c r="S192" s="11"/>
      <c r="T192" s="49" t="s">
        <v>31</v>
      </c>
      <c r="V192">
        <v>2011</v>
      </c>
      <c r="W192" t="s">
        <v>11</v>
      </c>
      <c r="X192" s="53" t="s">
        <v>16</v>
      </c>
      <c r="Y192" s="38">
        <v>2</v>
      </c>
      <c r="Z192" s="38">
        <v>0</v>
      </c>
      <c r="AA192" s="38">
        <v>0</v>
      </c>
      <c r="AB192" s="38">
        <f t="shared" si="47"/>
        <v>0</v>
      </c>
      <c r="AC192" s="59">
        <v>30</v>
      </c>
    </row>
    <row r="193" spans="1:30" x14ac:dyDescent="0.25">
      <c r="A193">
        <v>2011</v>
      </c>
      <c r="B193" t="s">
        <v>11</v>
      </c>
      <c r="C193" s="53" t="s">
        <v>38</v>
      </c>
      <c r="D193">
        <v>3</v>
      </c>
      <c r="E193">
        <v>0</v>
      </c>
      <c r="F193">
        <v>0</v>
      </c>
      <c r="G193">
        <v>0</v>
      </c>
      <c r="H193">
        <v>0</v>
      </c>
      <c r="I193" s="2">
        <f>SUM(D193:H193)</f>
        <v>3</v>
      </c>
      <c r="J193" s="32">
        <f t="shared" si="48"/>
        <v>0</v>
      </c>
      <c r="K193" s="10">
        <f t="shared" si="44"/>
        <v>0</v>
      </c>
      <c r="L193" s="18">
        <f t="shared" si="71"/>
        <v>3</v>
      </c>
      <c r="M193" s="20">
        <f t="shared" si="72"/>
        <v>0</v>
      </c>
      <c r="N193" s="22">
        <v>0.3</v>
      </c>
      <c r="O193" s="21">
        <v>0.3</v>
      </c>
      <c r="P193" s="21">
        <v>0.05</v>
      </c>
      <c r="Q193" s="21">
        <v>0.5</v>
      </c>
      <c r="R193" s="9"/>
      <c r="S193" s="12">
        <f>((D193+((E191+E192+F191+F192)-(E191+E192+F191+F192)*O193))*(1-P193))</f>
        <v>264.19499999999999</v>
      </c>
      <c r="T193" s="49" t="s">
        <v>31</v>
      </c>
      <c r="V193">
        <v>2011</v>
      </c>
      <c r="W193" t="s">
        <v>11</v>
      </c>
      <c r="X193" s="53" t="s">
        <v>38</v>
      </c>
      <c r="Y193" s="38">
        <v>1</v>
      </c>
      <c r="Z193" s="38">
        <v>0</v>
      </c>
      <c r="AA193" s="38">
        <v>0</v>
      </c>
      <c r="AB193" s="38">
        <f t="shared" si="47"/>
        <v>0</v>
      </c>
      <c r="AC193" s="59">
        <v>30</v>
      </c>
      <c r="AD193" s="23">
        <f>(S193*Q193*AC193)/R190</f>
        <v>4.3921784462866418</v>
      </c>
    </row>
    <row r="194" spans="1:30" x14ac:dyDescent="0.25">
      <c r="A194">
        <v>2011</v>
      </c>
      <c r="B194" t="s">
        <v>9</v>
      </c>
      <c r="C194" s="53" t="s">
        <v>14</v>
      </c>
      <c r="D194">
        <v>0</v>
      </c>
      <c r="E194">
        <v>87</v>
      </c>
      <c r="F194">
        <v>14</v>
      </c>
      <c r="G194">
        <v>99</v>
      </c>
      <c r="H194">
        <v>0</v>
      </c>
      <c r="I194" s="2">
        <f>SUM(D194:H197)</f>
        <v>644</v>
      </c>
      <c r="J194" s="32">
        <f t="shared" si="48"/>
        <v>99</v>
      </c>
      <c r="K194" s="10">
        <f t="shared" si="44"/>
        <v>0.15372670807453417</v>
      </c>
      <c r="L194" s="18">
        <f>(I194-E194-(E194*K194))</f>
        <v>543.62577639751555</v>
      </c>
      <c r="M194" s="19">
        <f>J194-E194*K194/(1-K194)</f>
        <v>83.196330275229357</v>
      </c>
      <c r="N194" s="22">
        <v>0.3</v>
      </c>
      <c r="O194" s="21">
        <v>0.3</v>
      </c>
      <c r="P194" s="21">
        <v>0.05</v>
      </c>
      <c r="Q194" s="21">
        <v>0.5</v>
      </c>
      <c r="R194" s="16">
        <f>L194/(1-N194)</f>
        <v>776.6082519964508</v>
      </c>
      <c r="S194" s="11"/>
      <c r="T194" s="49" t="s">
        <v>31</v>
      </c>
      <c r="V194">
        <v>2011</v>
      </c>
      <c r="W194" t="s">
        <v>9</v>
      </c>
      <c r="X194" s="53" t="s">
        <v>14</v>
      </c>
      <c r="Y194" s="38">
        <v>4</v>
      </c>
      <c r="Z194" s="38">
        <v>14</v>
      </c>
      <c r="AA194" s="38">
        <v>0</v>
      </c>
      <c r="AB194" s="38">
        <f t="shared" si="47"/>
        <v>14</v>
      </c>
      <c r="AC194" s="59">
        <v>30</v>
      </c>
    </row>
    <row r="195" spans="1:30" x14ac:dyDescent="0.25">
      <c r="A195">
        <v>2011</v>
      </c>
      <c r="B195" t="s">
        <v>9</v>
      </c>
      <c r="C195" s="53" t="s">
        <v>15</v>
      </c>
      <c r="D195">
        <v>0</v>
      </c>
      <c r="E195">
        <v>93</v>
      </c>
      <c r="F195">
        <v>20</v>
      </c>
      <c r="G195">
        <v>27</v>
      </c>
      <c r="H195">
        <v>282</v>
      </c>
      <c r="I195" s="2">
        <f>SUM(D195:H197)</f>
        <v>444</v>
      </c>
      <c r="J195" s="32">
        <f t="shared" si="48"/>
        <v>309</v>
      </c>
      <c r="K195" s="10">
        <f t="shared" si="44"/>
        <v>0.69594594594594594</v>
      </c>
      <c r="L195" s="18">
        <f t="shared" ref="L195:L197" si="73">I195</f>
        <v>444</v>
      </c>
      <c r="M195" s="20">
        <f t="shared" ref="M195:M197" si="74">J195</f>
        <v>309</v>
      </c>
      <c r="N195" s="22">
        <v>0.3</v>
      </c>
      <c r="O195" s="21">
        <v>0.3</v>
      </c>
      <c r="P195" s="21">
        <v>0.05</v>
      </c>
      <c r="Q195" s="21">
        <v>0.5</v>
      </c>
      <c r="R195" s="9"/>
      <c r="S195" s="11"/>
      <c r="T195" s="49" t="s">
        <v>31</v>
      </c>
      <c r="V195">
        <v>2011</v>
      </c>
      <c r="W195" t="s">
        <v>9</v>
      </c>
      <c r="X195" s="53" t="s">
        <v>15</v>
      </c>
      <c r="Y195" s="38">
        <v>4</v>
      </c>
      <c r="Z195" s="38">
        <v>20</v>
      </c>
      <c r="AA195" s="38">
        <v>3</v>
      </c>
      <c r="AB195" s="38">
        <f t="shared" si="47"/>
        <v>17</v>
      </c>
      <c r="AC195" s="59">
        <v>30</v>
      </c>
    </row>
    <row r="196" spans="1:30" x14ac:dyDescent="0.25">
      <c r="A196">
        <v>2011</v>
      </c>
      <c r="B196" t="s">
        <v>9</v>
      </c>
      <c r="C196" s="53" t="s">
        <v>16</v>
      </c>
      <c r="D196">
        <v>0</v>
      </c>
      <c r="E196">
        <v>16</v>
      </c>
      <c r="F196">
        <v>0</v>
      </c>
      <c r="G196">
        <v>0</v>
      </c>
      <c r="H196">
        <v>0</v>
      </c>
      <c r="I196" s="2">
        <f>SUM(D196:H197)</f>
        <v>22</v>
      </c>
      <c r="J196" s="32">
        <f t="shared" si="48"/>
        <v>0</v>
      </c>
      <c r="K196" s="10">
        <f t="shared" si="44"/>
        <v>0</v>
      </c>
      <c r="L196" s="18">
        <f t="shared" si="73"/>
        <v>22</v>
      </c>
      <c r="M196" s="20">
        <f t="shared" si="74"/>
        <v>0</v>
      </c>
      <c r="N196" s="22">
        <v>0.3</v>
      </c>
      <c r="O196" s="21">
        <v>0.3</v>
      </c>
      <c r="P196" s="21">
        <v>0.05</v>
      </c>
      <c r="Q196" s="21">
        <v>0.5</v>
      </c>
      <c r="R196" s="9"/>
      <c r="S196" s="11"/>
      <c r="T196" s="49" t="s">
        <v>31</v>
      </c>
      <c r="V196">
        <v>2011</v>
      </c>
      <c r="W196" t="s">
        <v>9</v>
      </c>
      <c r="X196" s="53" t="s">
        <v>16</v>
      </c>
      <c r="Y196" s="38">
        <v>2</v>
      </c>
      <c r="Z196" s="38">
        <v>0</v>
      </c>
      <c r="AA196" s="38">
        <v>0</v>
      </c>
      <c r="AB196" s="38">
        <f t="shared" si="47"/>
        <v>0</v>
      </c>
      <c r="AC196" s="59">
        <v>30</v>
      </c>
    </row>
    <row r="197" spans="1:30" x14ac:dyDescent="0.25">
      <c r="A197">
        <v>2011</v>
      </c>
      <c r="B197" t="s">
        <v>9</v>
      </c>
      <c r="C197" s="53" t="s">
        <v>38</v>
      </c>
      <c r="D197">
        <v>6</v>
      </c>
      <c r="E197">
        <v>0</v>
      </c>
      <c r="F197">
        <v>0</v>
      </c>
      <c r="G197">
        <v>0</v>
      </c>
      <c r="H197">
        <v>0</v>
      </c>
      <c r="I197" s="2">
        <f>SUM(D197:H197)</f>
        <v>6</v>
      </c>
      <c r="J197" s="32">
        <f t="shared" si="48"/>
        <v>0</v>
      </c>
      <c r="K197" s="10">
        <f t="shared" si="44"/>
        <v>0</v>
      </c>
      <c r="L197" s="18">
        <f t="shared" si="73"/>
        <v>6</v>
      </c>
      <c r="M197" s="20">
        <f t="shared" si="74"/>
        <v>0</v>
      </c>
      <c r="N197" s="22">
        <v>0.3</v>
      </c>
      <c r="O197" s="21">
        <v>0.3</v>
      </c>
      <c r="P197" s="21">
        <v>0.05</v>
      </c>
      <c r="Q197" s="21">
        <v>0.5</v>
      </c>
      <c r="R197" s="9"/>
      <c r="S197" s="12">
        <f>((D197+((E195+E196+F195+F196)-(E195+E196+F195+F196)*O197))*(1-P197))</f>
        <v>91.484999999999999</v>
      </c>
      <c r="T197" s="49" t="s">
        <v>31</v>
      </c>
      <c r="V197">
        <v>2011</v>
      </c>
      <c r="W197" t="s">
        <v>9</v>
      </c>
      <c r="X197" s="53" t="s">
        <v>38</v>
      </c>
      <c r="Y197" s="38">
        <v>2</v>
      </c>
      <c r="Z197" s="38">
        <v>0</v>
      </c>
      <c r="AA197" s="38">
        <v>0</v>
      </c>
      <c r="AB197" s="38">
        <f t="shared" si="47"/>
        <v>0</v>
      </c>
      <c r="AC197" s="59">
        <v>30</v>
      </c>
      <c r="AD197" s="23">
        <f>(S197*Q197*AC197)/R194</f>
        <v>1.7670105828418001</v>
      </c>
    </row>
    <row r="198" spans="1:30" x14ac:dyDescent="0.25">
      <c r="A198">
        <v>2011</v>
      </c>
      <c r="B198" t="s">
        <v>10</v>
      </c>
      <c r="C198" s="53" t="s">
        <v>14</v>
      </c>
      <c r="D198">
        <v>0</v>
      </c>
      <c r="E198">
        <v>119</v>
      </c>
      <c r="F198">
        <v>8</v>
      </c>
      <c r="G198">
        <v>52</v>
      </c>
      <c r="H198">
        <v>1</v>
      </c>
      <c r="I198" s="2">
        <f>SUM(D198:H201)</f>
        <v>554</v>
      </c>
      <c r="J198" s="32">
        <f t="shared" si="48"/>
        <v>53</v>
      </c>
      <c r="K198" s="10">
        <f t="shared" si="44"/>
        <v>9.5667870036101083E-2</v>
      </c>
      <c r="L198" s="18">
        <f>(I198-E198-(E198*K198))</f>
        <v>423.61552346570397</v>
      </c>
      <c r="M198" s="19">
        <f>J198-E198*K198/(1-K198)</f>
        <v>40.411177644710577</v>
      </c>
      <c r="N198" s="22">
        <v>0.3</v>
      </c>
      <c r="O198" s="21">
        <v>0.3</v>
      </c>
      <c r="P198" s="21">
        <v>0.05</v>
      </c>
      <c r="Q198" s="21">
        <v>0.5</v>
      </c>
      <c r="R198" s="16">
        <f>L198/(1-N198)</f>
        <v>605.16503352243433</v>
      </c>
      <c r="S198" s="11"/>
      <c r="T198" s="49" t="s">
        <v>31</v>
      </c>
      <c r="V198">
        <v>2011</v>
      </c>
      <c r="W198" t="s">
        <v>10</v>
      </c>
      <c r="X198" s="53" t="s">
        <v>14</v>
      </c>
      <c r="Y198" s="38">
        <v>4</v>
      </c>
      <c r="Z198" s="38">
        <v>8</v>
      </c>
      <c r="AA198" s="38">
        <v>0</v>
      </c>
      <c r="AB198" s="38">
        <f t="shared" si="47"/>
        <v>8</v>
      </c>
      <c r="AC198" s="59">
        <v>30</v>
      </c>
    </row>
    <row r="199" spans="1:30" x14ac:dyDescent="0.25">
      <c r="A199">
        <v>2011</v>
      </c>
      <c r="B199" t="s">
        <v>10</v>
      </c>
      <c r="C199" s="53" t="s">
        <v>15</v>
      </c>
      <c r="D199">
        <v>0</v>
      </c>
      <c r="E199">
        <v>112</v>
      </c>
      <c r="F199">
        <v>20</v>
      </c>
      <c r="G199">
        <v>27</v>
      </c>
      <c r="H199">
        <v>175</v>
      </c>
      <c r="I199" s="2">
        <f>SUM(D199:H201)</f>
        <v>374</v>
      </c>
      <c r="J199" s="32">
        <f t="shared" si="48"/>
        <v>202</v>
      </c>
      <c r="K199" s="10">
        <f t="shared" si="44"/>
        <v>0.5401069518716578</v>
      </c>
      <c r="L199" s="18">
        <f t="shared" ref="L199:L201" si="75">I199</f>
        <v>374</v>
      </c>
      <c r="M199" s="20">
        <f t="shared" ref="M199:M201" si="76">J199</f>
        <v>202</v>
      </c>
      <c r="N199" s="22">
        <v>0.3</v>
      </c>
      <c r="O199" s="21">
        <v>0.3</v>
      </c>
      <c r="P199" s="21">
        <v>0.05</v>
      </c>
      <c r="Q199" s="21">
        <v>0.5</v>
      </c>
      <c r="R199" s="9"/>
      <c r="S199" s="11"/>
      <c r="T199" s="49" t="s">
        <v>31</v>
      </c>
      <c r="V199">
        <v>2011</v>
      </c>
      <c r="W199" t="s">
        <v>10</v>
      </c>
      <c r="X199" s="53" t="s">
        <v>15</v>
      </c>
      <c r="Y199" s="38">
        <v>4</v>
      </c>
      <c r="Z199" s="38">
        <v>20</v>
      </c>
      <c r="AA199" s="38">
        <v>2</v>
      </c>
      <c r="AB199" s="38">
        <f t="shared" si="47"/>
        <v>18</v>
      </c>
      <c r="AC199" s="59">
        <v>30</v>
      </c>
    </row>
    <row r="200" spans="1:30" x14ac:dyDescent="0.25">
      <c r="A200">
        <v>2011</v>
      </c>
      <c r="B200" t="s">
        <v>10</v>
      </c>
      <c r="C200" s="53" t="s">
        <v>16</v>
      </c>
      <c r="D200">
        <v>0</v>
      </c>
      <c r="E200">
        <v>24</v>
      </c>
      <c r="F200">
        <v>0</v>
      </c>
      <c r="G200">
        <v>0</v>
      </c>
      <c r="H200">
        <v>0</v>
      </c>
      <c r="I200" s="2">
        <f>SUM(D200:H201)</f>
        <v>40</v>
      </c>
      <c r="J200" s="32">
        <f t="shared" si="48"/>
        <v>0</v>
      </c>
      <c r="K200" s="10">
        <f t="shared" si="44"/>
        <v>0</v>
      </c>
      <c r="L200" s="18">
        <f t="shared" si="75"/>
        <v>40</v>
      </c>
      <c r="M200" s="20">
        <f t="shared" si="76"/>
        <v>0</v>
      </c>
      <c r="N200" s="22">
        <v>0.3</v>
      </c>
      <c r="O200" s="21">
        <v>0.3</v>
      </c>
      <c r="P200" s="21">
        <v>0.05</v>
      </c>
      <c r="Q200" s="21">
        <v>0.5</v>
      </c>
      <c r="R200" s="9"/>
      <c r="S200" s="11"/>
      <c r="T200" s="49" t="s">
        <v>31</v>
      </c>
      <c r="V200">
        <v>2011</v>
      </c>
      <c r="W200" t="s">
        <v>10</v>
      </c>
      <c r="X200" s="53" t="s">
        <v>16</v>
      </c>
      <c r="Y200" s="38">
        <v>2</v>
      </c>
      <c r="Z200" s="38">
        <v>0</v>
      </c>
      <c r="AA200" s="38">
        <v>0</v>
      </c>
      <c r="AB200" s="38">
        <f t="shared" si="47"/>
        <v>0</v>
      </c>
      <c r="AC200" s="59">
        <v>30</v>
      </c>
    </row>
    <row r="201" spans="1:30" x14ac:dyDescent="0.25">
      <c r="A201">
        <v>2011</v>
      </c>
      <c r="B201" t="s">
        <v>10</v>
      </c>
      <c r="C201" s="53" t="s">
        <v>38</v>
      </c>
      <c r="D201">
        <v>15</v>
      </c>
      <c r="E201">
        <v>0</v>
      </c>
      <c r="F201">
        <v>0</v>
      </c>
      <c r="G201">
        <v>1</v>
      </c>
      <c r="H201">
        <v>0</v>
      </c>
      <c r="I201" s="2">
        <f>SUM(D201:H201)</f>
        <v>16</v>
      </c>
      <c r="J201" s="32">
        <f t="shared" si="48"/>
        <v>1</v>
      </c>
      <c r="K201" s="10">
        <f t="shared" si="44"/>
        <v>6.25E-2</v>
      </c>
      <c r="L201" s="18">
        <f t="shared" si="75"/>
        <v>16</v>
      </c>
      <c r="M201" s="20">
        <f t="shared" si="76"/>
        <v>1</v>
      </c>
      <c r="N201" s="22">
        <v>0.3</v>
      </c>
      <c r="O201" s="21">
        <v>0.3</v>
      </c>
      <c r="P201" s="21">
        <v>0.05</v>
      </c>
      <c r="Q201" s="21">
        <v>0.5</v>
      </c>
      <c r="R201" s="9"/>
      <c r="S201" s="12">
        <f>((D201+((E199+E200+F199+F200)-(E199+E200+F199+F200)*O201))*(1-P201))</f>
        <v>117.99</v>
      </c>
      <c r="T201" s="49" t="s">
        <v>31</v>
      </c>
      <c r="V201">
        <v>2011</v>
      </c>
      <c r="W201" t="s">
        <v>10</v>
      </c>
      <c r="X201" s="53" t="s">
        <v>38</v>
      </c>
      <c r="Y201" s="38">
        <v>2</v>
      </c>
      <c r="Z201" s="38">
        <v>0</v>
      </c>
      <c r="AA201" s="38">
        <v>0</v>
      </c>
      <c r="AB201" s="38">
        <f t="shared" si="47"/>
        <v>0</v>
      </c>
      <c r="AC201" s="59">
        <v>30</v>
      </c>
      <c r="AD201" s="23">
        <f>(S201*Q201*AC201)/R198</f>
        <v>2.9245741276530461</v>
      </c>
    </row>
    <row r="202" spans="1:30" x14ac:dyDescent="0.25">
      <c r="A202">
        <v>2011</v>
      </c>
      <c r="B202" t="s">
        <v>13</v>
      </c>
      <c r="C202" s="53" t="s">
        <v>14</v>
      </c>
      <c r="D202">
        <v>0</v>
      </c>
      <c r="E202">
        <v>72</v>
      </c>
      <c r="F202">
        <v>0</v>
      </c>
      <c r="G202">
        <v>6</v>
      </c>
      <c r="H202">
        <v>0</v>
      </c>
      <c r="I202" s="2">
        <f>SUM(D202:H205)</f>
        <v>564</v>
      </c>
      <c r="J202" s="32">
        <f t="shared" si="48"/>
        <v>6</v>
      </c>
      <c r="K202" s="10">
        <f t="shared" si="44"/>
        <v>1.0638297872340425E-2</v>
      </c>
      <c r="L202" s="18">
        <f>(I202-E202-(E202*K202))</f>
        <v>491.2340425531915</v>
      </c>
      <c r="M202" s="19">
        <f>J202-E202*K202/(1-K202)</f>
        <v>5.225806451612903</v>
      </c>
      <c r="N202" s="22">
        <v>0.3</v>
      </c>
      <c r="O202" s="21">
        <v>0.3</v>
      </c>
      <c r="P202" s="21">
        <v>0.05</v>
      </c>
      <c r="Q202" s="21">
        <v>0.5</v>
      </c>
      <c r="R202" s="16">
        <f>L202/(1-N202)</f>
        <v>701.76291793313078</v>
      </c>
      <c r="S202" s="14"/>
      <c r="T202" s="49" t="s">
        <v>31</v>
      </c>
      <c r="V202">
        <v>2011</v>
      </c>
      <c r="W202" t="s">
        <v>13</v>
      </c>
      <c r="X202" s="53" t="s">
        <v>14</v>
      </c>
      <c r="Y202" s="38">
        <v>3</v>
      </c>
      <c r="Z202" s="38">
        <v>0</v>
      </c>
      <c r="AA202" s="38">
        <v>0</v>
      </c>
      <c r="AB202" s="38">
        <f t="shared" si="47"/>
        <v>0</v>
      </c>
      <c r="AC202" s="59">
        <v>30</v>
      </c>
    </row>
    <row r="203" spans="1:30" x14ac:dyDescent="0.25">
      <c r="A203">
        <v>2011</v>
      </c>
      <c r="B203" t="s">
        <v>13</v>
      </c>
      <c r="C203" s="53" t="s">
        <v>15</v>
      </c>
      <c r="D203">
        <v>0</v>
      </c>
      <c r="E203">
        <v>192</v>
      </c>
      <c r="F203">
        <v>16</v>
      </c>
      <c r="G203">
        <v>5</v>
      </c>
      <c r="H203">
        <v>142</v>
      </c>
      <c r="I203" s="2">
        <f>SUM(D203:H205)</f>
        <v>486</v>
      </c>
      <c r="J203" s="32">
        <f t="shared" si="48"/>
        <v>147</v>
      </c>
      <c r="K203" s="10">
        <f t="shared" si="44"/>
        <v>0.30246913580246915</v>
      </c>
      <c r="L203" s="18">
        <f t="shared" ref="L203:L205" si="77">I203</f>
        <v>486</v>
      </c>
      <c r="M203" s="20">
        <f t="shared" ref="M203:M205" si="78">J203</f>
        <v>147</v>
      </c>
      <c r="N203" s="22">
        <v>0.3</v>
      </c>
      <c r="O203" s="21">
        <v>0.3</v>
      </c>
      <c r="P203" s="21">
        <v>0.05</v>
      </c>
      <c r="Q203" s="21">
        <v>0.5</v>
      </c>
      <c r="R203" s="9"/>
      <c r="S203" s="14"/>
      <c r="T203" s="49" t="s">
        <v>31</v>
      </c>
      <c r="V203">
        <v>2011</v>
      </c>
      <c r="W203" t="s">
        <v>13</v>
      </c>
      <c r="X203" s="53" t="s">
        <v>15</v>
      </c>
      <c r="Y203" s="38">
        <v>4</v>
      </c>
      <c r="Z203" s="38">
        <v>16</v>
      </c>
      <c r="AA203" s="38">
        <v>0</v>
      </c>
      <c r="AB203" s="38">
        <f t="shared" si="47"/>
        <v>16</v>
      </c>
      <c r="AC203" s="59">
        <v>30</v>
      </c>
    </row>
    <row r="204" spans="1:30" x14ac:dyDescent="0.25">
      <c r="A204">
        <v>2011</v>
      </c>
      <c r="B204" t="s">
        <v>13</v>
      </c>
      <c r="C204" s="53" t="s">
        <v>16</v>
      </c>
      <c r="D204">
        <v>3</v>
      </c>
      <c r="E204">
        <v>90</v>
      </c>
      <c r="F204">
        <v>3</v>
      </c>
      <c r="G204">
        <v>1</v>
      </c>
      <c r="H204">
        <v>19</v>
      </c>
      <c r="I204" s="2">
        <f>SUM(D204:H205)</f>
        <v>131</v>
      </c>
      <c r="J204" s="32">
        <f t="shared" si="48"/>
        <v>20</v>
      </c>
      <c r="K204" s="10">
        <f t="shared" si="44"/>
        <v>0.15267175572519084</v>
      </c>
      <c r="L204" s="18">
        <f t="shared" si="77"/>
        <v>131</v>
      </c>
      <c r="M204" s="20">
        <f t="shared" si="78"/>
        <v>20</v>
      </c>
      <c r="N204" s="22">
        <v>0.3</v>
      </c>
      <c r="O204" s="21">
        <v>0.3</v>
      </c>
      <c r="P204" s="21">
        <v>0.05</v>
      </c>
      <c r="Q204" s="21">
        <v>0.5</v>
      </c>
      <c r="R204" s="9"/>
      <c r="S204" s="9"/>
      <c r="T204" s="49" t="s">
        <v>31</v>
      </c>
      <c r="V204">
        <v>2011</v>
      </c>
      <c r="W204" t="s">
        <v>13</v>
      </c>
      <c r="X204" s="53" t="s">
        <v>16</v>
      </c>
      <c r="Y204" s="38">
        <v>2</v>
      </c>
      <c r="Z204" s="38">
        <v>3</v>
      </c>
      <c r="AA204" s="38">
        <v>0</v>
      </c>
      <c r="AB204" s="38">
        <f t="shared" si="47"/>
        <v>3</v>
      </c>
      <c r="AC204" s="59">
        <v>30</v>
      </c>
    </row>
    <row r="205" spans="1:30" x14ac:dyDescent="0.25">
      <c r="A205">
        <v>2011</v>
      </c>
      <c r="B205" t="s">
        <v>13</v>
      </c>
      <c r="C205" s="53" t="s">
        <v>38</v>
      </c>
      <c r="D205">
        <v>15</v>
      </c>
      <c r="E205">
        <v>0</v>
      </c>
      <c r="F205">
        <v>0</v>
      </c>
      <c r="G205">
        <v>0</v>
      </c>
      <c r="H205">
        <v>0</v>
      </c>
      <c r="I205" s="2">
        <f>SUM(D205:H205)</f>
        <v>15</v>
      </c>
      <c r="J205" s="32">
        <f t="shared" si="48"/>
        <v>0</v>
      </c>
      <c r="K205" s="10">
        <f t="shared" si="44"/>
        <v>0</v>
      </c>
      <c r="L205" s="18">
        <f t="shared" si="77"/>
        <v>15</v>
      </c>
      <c r="M205" s="20">
        <f t="shared" si="78"/>
        <v>0</v>
      </c>
      <c r="N205" s="22">
        <v>0.3</v>
      </c>
      <c r="O205" s="21">
        <v>0.3</v>
      </c>
      <c r="P205" s="21">
        <v>0.05</v>
      </c>
      <c r="Q205" s="21">
        <v>0.5</v>
      </c>
      <c r="R205" s="9"/>
      <c r="S205" s="12">
        <f>((D205+((E203+E204+F203+F204)-(E203+E204+F203+F204)*O205))*(1-P205))</f>
        <v>214.41499999999999</v>
      </c>
      <c r="T205" s="49" t="s">
        <v>31</v>
      </c>
      <c r="V205">
        <v>2011</v>
      </c>
      <c r="W205" t="s">
        <v>13</v>
      </c>
      <c r="X205" s="53" t="s">
        <v>38</v>
      </c>
      <c r="Y205" s="38">
        <v>2</v>
      </c>
      <c r="Z205" s="38">
        <v>0</v>
      </c>
      <c r="AA205" s="38">
        <v>0</v>
      </c>
      <c r="AB205" s="38">
        <f t="shared" si="47"/>
        <v>0</v>
      </c>
      <c r="AC205" s="59">
        <v>30</v>
      </c>
      <c r="AD205" s="23">
        <f>(S205*Q205*AC205)/R202</f>
        <v>4.5830649038461528</v>
      </c>
    </row>
    <row r="206" spans="1:30" x14ac:dyDescent="0.25">
      <c r="A206">
        <v>2011</v>
      </c>
      <c r="B206" t="s">
        <v>12</v>
      </c>
      <c r="C206" s="53" t="s">
        <v>14</v>
      </c>
      <c r="D206">
        <v>0</v>
      </c>
      <c r="E206">
        <v>37</v>
      </c>
      <c r="F206">
        <v>14</v>
      </c>
      <c r="G206">
        <v>74</v>
      </c>
      <c r="H206">
        <v>0</v>
      </c>
      <c r="I206" s="2">
        <f>SUM(D206:H209)</f>
        <v>509</v>
      </c>
      <c r="J206" s="32">
        <f t="shared" si="48"/>
        <v>74</v>
      </c>
      <c r="K206" s="10">
        <f t="shared" si="44"/>
        <v>0.14538310412573674</v>
      </c>
      <c r="L206" s="18">
        <f>(I206-E206-(E206*K206))</f>
        <v>466.62082514734772</v>
      </c>
      <c r="M206" s="19">
        <f>J206-E206*K206/(1-K206)</f>
        <v>67.705747126436776</v>
      </c>
      <c r="N206" s="22">
        <v>0.3</v>
      </c>
      <c r="O206" s="21">
        <v>0.3</v>
      </c>
      <c r="P206" s="21">
        <v>0.05</v>
      </c>
      <c r="Q206" s="21">
        <v>0.5</v>
      </c>
      <c r="R206" s="16">
        <f>L206/(1-N206)</f>
        <v>666.60117878192534</v>
      </c>
      <c r="S206" s="9"/>
      <c r="T206" s="49" t="s">
        <v>31</v>
      </c>
      <c r="V206">
        <v>2011</v>
      </c>
      <c r="W206" t="s">
        <v>12</v>
      </c>
      <c r="X206" s="53" t="s">
        <v>14</v>
      </c>
      <c r="Y206" s="38">
        <v>4</v>
      </c>
      <c r="Z206" s="38">
        <v>14</v>
      </c>
      <c r="AA206" s="38">
        <v>0</v>
      </c>
      <c r="AB206" s="38">
        <f t="shared" si="47"/>
        <v>14</v>
      </c>
      <c r="AC206" s="59">
        <v>30</v>
      </c>
    </row>
    <row r="207" spans="1:30" x14ac:dyDescent="0.25">
      <c r="A207">
        <v>2011</v>
      </c>
      <c r="B207" t="s">
        <v>12</v>
      </c>
      <c r="C207" s="53" t="s">
        <v>15</v>
      </c>
      <c r="D207">
        <v>0</v>
      </c>
      <c r="E207">
        <v>53</v>
      </c>
      <c r="F207">
        <v>43</v>
      </c>
      <c r="G207">
        <v>83</v>
      </c>
      <c r="H207">
        <v>165</v>
      </c>
      <c r="I207" s="2">
        <f>SUM(D207:H209)</f>
        <v>384</v>
      </c>
      <c r="J207" s="32">
        <f t="shared" si="48"/>
        <v>248</v>
      </c>
      <c r="K207" s="10">
        <f t="shared" ref="K207:K270" si="79">J207/I207</f>
        <v>0.64583333333333337</v>
      </c>
      <c r="L207" s="18">
        <f t="shared" ref="L207:L209" si="80">I207</f>
        <v>384</v>
      </c>
      <c r="M207" s="20">
        <f t="shared" ref="M207:M209" si="81">J207</f>
        <v>248</v>
      </c>
      <c r="N207" s="22">
        <v>0.3</v>
      </c>
      <c r="O207" s="21">
        <v>0.3</v>
      </c>
      <c r="P207" s="21">
        <v>0.05</v>
      </c>
      <c r="Q207" s="21">
        <v>0.5</v>
      </c>
      <c r="R207" s="9"/>
      <c r="T207" s="49" t="s">
        <v>31</v>
      </c>
      <c r="V207">
        <v>2011</v>
      </c>
      <c r="W207" t="s">
        <v>12</v>
      </c>
      <c r="X207" s="53" t="s">
        <v>15</v>
      </c>
      <c r="Y207" s="38">
        <v>4</v>
      </c>
      <c r="Z207" s="38">
        <v>43</v>
      </c>
      <c r="AA207" s="38">
        <v>0</v>
      </c>
      <c r="AB207" s="38">
        <f t="shared" ref="AB207:AB270" si="82">Z207-AA207</f>
        <v>43</v>
      </c>
      <c r="AC207" s="59">
        <v>30</v>
      </c>
    </row>
    <row r="208" spans="1:30" x14ac:dyDescent="0.25">
      <c r="A208">
        <v>2011</v>
      </c>
      <c r="B208" t="s">
        <v>12</v>
      </c>
      <c r="C208" s="53" t="s">
        <v>16</v>
      </c>
      <c r="D208">
        <v>0</v>
      </c>
      <c r="E208">
        <v>25</v>
      </c>
      <c r="F208">
        <v>0</v>
      </c>
      <c r="G208">
        <v>1</v>
      </c>
      <c r="H208">
        <v>0</v>
      </c>
      <c r="I208" s="2">
        <f>SUM(D208:H209)</f>
        <v>40</v>
      </c>
      <c r="J208" s="32">
        <f t="shared" ref="J208:J271" si="83">SUM(G208:H208)</f>
        <v>1</v>
      </c>
      <c r="K208" s="10">
        <f t="shared" si="79"/>
        <v>2.5000000000000001E-2</v>
      </c>
      <c r="L208" s="18">
        <f t="shared" si="80"/>
        <v>40</v>
      </c>
      <c r="M208" s="20">
        <f t="shared" si="81"/>
        <v>1</v>
      </c>
      <c r="N208" s="22">
        <v>0.3</v>
      </c>
      <c r="O208" s="21">
        <v>0.3</v>
      </c>
      <c r="P208" s="21">
        <v>0.05</v>
      </c>
      <c r="Q208" s="21">
        <v>0.5</v>
      </c>
      <c r="R208" s="9"/>
      <c r="T208" s="49" t="s">
        <v>31</v>
      </c>
      <c r="V208">
        <v>2011</v>
      </c>
      <c r="W208" t="s">
        <v>12</v>
      </c>
      <c r="X208" s="53" t="s">
        <v>16</v>
      </c>
      <c r="Y208" s="38">
        <v>2</v>
      </c>
      <c r="Z208" s="38">
        <v>0</v>
      </c>
      <c r="AA208" s="38">
        <v>0</v>
      </c>
      <c r="AB208" s="38">
        <f t="shared" si="82"/>
        <v>0</v>
      </c>
      <c r="AC208" s="59">
        <v>30</v>
      </c>
    </row>
    <row r="209" spans="1:30" x14ac:dyDescent="0.25">
      <c r="A209">
        <v>2011</v>
      </c>
      <c r="B209" t="s">
        <v>12</v>
      </c>
      <c r="C209" s="53" t="s">
        <v>38</v>
      </c>
      <c r="D209">
        <v>14</v>
      </c>
      <c r="E209">
        <v>0</v>
      </c>
      <c r="F209">
        <v>0</v>
      </c>
      <c r="G209">
        <v>0</v>
      </c>
      <c r="H209">
        <v>0</v>
      </c>
      <c r="I209" s="2">
        <f>SUM(D209:H209)</f>
        <v>14</v>
      </c>
      <c r="J209" s="32">
        <f t="shared" si="83"/>
        <v>0</v>
      </c>
      <c r="K209" s="10">
        <f t="shared" si="79"/>
        <v>0</v>
      </c>
      <c r="L209" s="18">
        <f t="shared" si="80"/>
        <v>14</v>
      </c>
      <c r="M209" s="20">
        <f t="shared" si="81"/>
        <v>0</v>
      </c>
      <c r="N209" s="22">
        <v>0.3</v>
      </c>
      <c r="O209" s="21">
        <v>0.3</v>
      </c>
      <c r="P209" s="21">
        <v>0.05</v>
      </c>
      <c r="Q209" s="21">
        <v>0.5</v>
      </c>
      <c r="R209" s="9"/>
      <c r="S209" s="12">
        <f>((D209+((E207+E208+F207+F208)-(E207+E208+F207+F208)*O209))*(1-P209))</f>
        <v>93.765000000000001</v>
      </c>
      <c r="T209" s="49" t="s">
        <v>31</v>
      </c>
      <c r="V209">
        <v>2011</v>
      </c>
      <c r="W209" t="s">
        <v>12</v>
      </c>
      <c r="X209" s="53" t="s">
        <v>38</v>
      </c>
      <c r="Y209" s="38">
        <v>2</v>
      </c>
      <c r="Z209" s="38">
        <v>0</v>
      </c>
      <c r="AA209" s="38">
        <v>0</v>
      </c>
      <c r="AB209" s="38">
        <f t="shared" si="82"/>
        <v>0</v>
      </c>
      <c r="AC209" s="59">
        <v>30</v>
      </c>
      <c r="AD209" s="23">
        <f>(S209*Q209*AC209)/R206</f>
        <v>2.1099197612732095</v>
      </c>
    </row>
    <row r="210" spans="1:30" x14ac:dyDescent="0.25">
      <c r="A210">
        <v>2012</v>
      </c>
      <c r="B210" t="s">
        <v>8</v>
      </c>
      <c r="C210" s="53" t="s">
        <v>14</v>
      </c>
      <c r="D210">
        <v>0</v>
      </c>
      <c r="E210">
        <v>8</v>
      </c>
      <c r="F210">
        <v>1</v>
      </c>
      <c r="G210">
        <v>9</v>
      </c>
      <c r="H210">
        <v>0</v>
      </c>
      <c r="I210" s="2">
        <f>SUM(D210:H213)</f>
        <v>411</v>
      </c>
      <c r="J210" s="32">
        <f t="shared" si="83"/>
        <v>9</v>
      </c>
      <c r="K210" s="10">
        <f t="shared" si="79"/>
        <v>2.1897810218978103E-2</v>
      </c>
      <c r="L210" s="18">
        <f>(I210-E210-(E210*K210))</f>
        <v>402.82481751824815</v>
      </c>
      <c r="M210" s="19">
        <f>J210-E210*K210/(1-K210)</f>
        <v>8.8208955223880601</v>
      </c>
      <c r="N210" s="22">
        <v>0.3</v>
      </c>
      <c r="O210" s="21">
        <v>0.3</v>
      </c>
      <c r="P210" s="21">
        <v>0.05</v>
      </c>
      <c r="Q210" s="21">
        <v>0.5</v>
      </c>
      <c r="R210" s="16">
        <f>L210/(1-N210)</f>
        <v>575.46402502606884</v>
      </c>
      <c r="T210" s="49" t="s">
        <v>31</v>
      </c>
      <c r="V210">
        <v>2012</v>
      </c>
      <c r="W210" t="s">
        <v>8</v>
      </c>
      <c r="X210" s="53" t="s">
        <v>14</v>
      </c>
      <c r="Y210" s="38">
        <v>2</v>
      </c>
      <c r="Z210" s="38">
        <v>1</v>
      </c>
      <c r="AA210" s="38">
        <v>1</v>
      </c>
      <c r="AB210" s="38">
        <f t="shared" si="82"/>
        <v>0</v>
      </c>
      <c r="AC210" s="59">
        <v>30</v>
      </c>
    </row>
    <row r="211" spans="1:30" x14ac:dyDescent="0.25">
      <c r="A211">
        <v>2012</v>
      </c>
      <c r="B211" t="s">
        <v>8</v>
      </c>
      <c r="C211" s="53" t="s">
        <v>15</v>
      </c>
      <c r="D211">
        <v>0</v>
      </c>
      <c r="E211">
        <v>16</v>
      </c>
      <c r="F211">
        <v>61</v>
      </c>
      <c r="G211">
        <v>8</v>
      </c>
      <c r="H211">
        <v>0</v>
      </c>
      <c r="I211" s="2">
        <f>SUM(D211:H213)</f>
        <v>393</v>
      </c>
      <c r="J211" s="32">
        <f t="shared" si="83"/>
        <v>8</v>
      </c>
      <c r="K211" s="10">
        <f t="shared" si="79"/>
        <v>2.0356234096692113E-2</v>
      </c>
      <c r="L211" s="18">
        <f t="shared" ref="L211:L213" si="84">I211</f>
        <v>393</v>
      </c>
      <c r="M211" s="20">
        <f t="shared" ref="M211:M213" si="85">J211</f>
        <v>8</v>
      </c>
      <c r="N211" s="22">
        <v>0.3</v>
      </c>
      <c r="O211" s="21">
        <v>0.3</v>
      </c>
      <c r="P211" s="21">
        <v>0.05</v>
      </c>
      <c r="Q211" s="21">
        <v>0.5</v>
      </c>
      <c r="R211" s="9"/>
      <c r="T211" s="49" t="s">
        <v>31</v>
      </c>
      <c r="V211">
        <v>2012</v>
      </c>
      <c r="W211" t="s">
        <v>8</v>
      </c>
      <c r="X211" s="53" t="s">
        <v>15</v>
      </c>
      <c r="Y211" s="38">
        <v>4</v>
      </c>
      <c r="Z211" s="38">
        <v>61</v>
      </c>
      <c r="AA211" s="38">
        <v>31</v>
      </c>
      <c r="AB211" s="38">
        <f t="shared" si="82"/>
        <v>30</v>
      </c>
      <c r="AC211" s="59">
        <v>30</v>
      </c>
    </row>
    <row r="212" spans="1:30" x14ac:dyDescent="0.25">
      <c r="A212">
        <v>2012</v>
      </c>
      <c r="B212" t="s">
        <v>8</v>
      </c>
      <c r="C212" s="53" t="s">
        <v>16</v>
      </c>
      <c r="D212">
        <v>0</v>
      </c>
      <c r="E212">
        <v>30</v>
      </c>
      <c r="F212">
        <v>0</v>
      </c>
      <c r="G212">
        <v>2</v>
      </c>
      <c r="H212">
        <v>268</v>
      </c>
      <c r="I212" s="2">
        <f>SUM(D212:H213)</f>
        <v>308</v>
      </c>
      <c r="J212" s="32">
        <f t="shared" si="83"/>
        <v>270</v>
      </c>
      <c r="K212" s="10">
        <f t="shared" si="79"/>
        <v>0.87662337662337664</v>
      </c>
      <c r="L212" s="18">
        <f t="shared" si="84"/>
        <v>308</v>
      </c>
      <c r="M212" s="20">
        <f t="shared" si="85"/>
        <v>270</v>
      </c>
      <c r="N212" s="22">
        <v>0.3</v>
      </c>
      <c r="O212" s="21">
        <v>0.3</v>
      </c>
      <c r="P212" s="21">
        <v>0.05</v>
      </c>
      <c r="Q212" s="21">
        <v>0.5</v>
      </c>
      <c r="R212" s="9"/>
      <c r="T212" s="49" t="s">
        <v>31</v>
      </c>
      <c r="V212">
        <v>2012</v>
      </c>
      <c r="W212" t="s">
        <v>8</v>
      </c>
      <c r="X212" s="53" t="s">
        <v>16</v>
      </c>
      <c r="Y212" s="38">
        <v>2</v>
      </c>
      <c r="Z212" s="38">
        <v>0</v>
      </c>
      <c r="AA212" s="38">
        <v>0</v>
      </c>
      <c r="AB212" s="38">
        <f t="shared" si="82"/>
        <v>0</v>
      </c>
      <c r="AC212" s="59">
        <v>30</v>
      </c>
    </row>
    <row r="213" spans="1:30" x14ac:dyDescent="0.25">
      <c r="A213">
        <v>2012</v>
      </c>
      <c r="B213" t="s">
        <v>8</v>
      </c>
      <c r="C213" s="53" t="s">
        <v>38</v>
      </c>
      <c r="D213">
        <v>8</v>
      </c>
      <c r="E213">
        <v>0</v>
      </c>
      <c r="F213">
        <v>0</v>
      </c>
      <c r="G213">
        <v>0</v>
      </c>
      <c r="H213">
        <v>0</v>
      </c>
      <c r="I213" s="2">
        <f>SUM(D213:H213)</f>
        <v>8</v>
      </c>
      <c r="J213" s="32">
        <f t="shared" si="83"/>
        <v>0</v>
      </c>
      <c r="K213" s="10">
        <f t="shared" si="79"/>
        <v>0</v>
      </c>
      <c r="L213" s="18">
        <f t="shared" si="84"/>
        <v>8</v>
      </c>
      <c r="M213" s="20">
        <f t="shared" si="85"/>
        <v>0</v>
      </c>
      <c r="N213" s="22">
        <v>0.3</v>
      </c>
      <c r="O213" s="21">
        <v>0.3</v>
      </c>
      <c r="P213" s="21">
        <v>0.05</v>
      </c>
      <c r="Q213" s="21">
        <v>0.5</v>
      </c>
      <c r="R213" s="9"/>
      <c r="S213" s="12">
        <f>((D213+((E211+E212+F211+F212)-(E211+E212+F211+F212)*O213))*(1-P213))</f>
        <v>78.754999999999995</v>
      </c>
      <c r="T213" s="49" t="s">
        <v>31</v>
      </c>
      <c r="V213">
        <v>2012</v>
      </c>
      <c r="W213" t="s">
        <v>8</v>
      </c>
      <c r="X213" s="53" t="s">
        <v>38</v>
      </c>
      <c r="Y213" s="38">
        <v>2</v>
      </c>
      <c r="Z213" s="38">
        <v>0</v>
      </c>
      <c r="AA213" s="38">
        <v>0</v>
      </c>
      <c r="AB213" s="38">
        <f t="shared" si="82"/>
        <v>0</v>
      </c>
      <c r="AC213" s="59">
        <v>30</v>
      </c>
      <c r="AD213" s="23">
        <f>(S213*Q213*AC213)/R210</f>
        <v>2.0528216337180853</v>
      </c>
    </row>
    <row r="214" spans="1:30" x14ac:dyDescent="0.25">
      <c r="A214">
        <v>2012</v>
      </c>
      <c r="B214" t="s">
        <v>11</v>
      </c>
      <c r="C214" s="53" t="s">
        <v>14</v>
      </c>
      <c r="D214">
        <v>0</v>
      </c>
      <c r="E214">
        <v>10</v>
      </c>
      <c r="F214">
        <v>0</v>
      </c>
      <c r="G214">
        <v>18</v>
      </c>
      <c r="H214">
        <v>0</v>
      </c>
      <c r="I214" s="2">
        <f>SUM(D214:H217)</f>
        <v>1192</v>
      </c>
      <c r="J214" s="32">
        <f t="shared" si="83"/>
        <v>18</v>
      </c>
      <c r="K214" s="10">
        <f t="shared" si="79"/>
        <v>1.5100671140939598E-2</v>
      </c>
      <c r="L214" s="18">
        <f>(I214-E214-(E214*K214))</f>
        <v>1181.8489932885907</v>
      </c>
      <c r="M214" s="19">
        <f>J214-E214*K214/(1-K214)</f>
        <v>17.846678023850085</v>
      </c>
      <c r="N214" s="22">
        <v>0.3</v>
      </c>
      <c r="O214" s="21">
        <v>0.3</v>
      </c>
      <c r="P214" s="21">
        <v>0.05</v>
      </c>
      <c r="Q214" s="21">
        <v>0.5</v>
      </c>
      <c r="R214" s="16">
        <f>L214/(1-N214)</f>
        <v>1688.3557046979868</v>
      </c>
      <c r="T214" s="49" t="s">
        <v>31</v>
      </c>
      <c r="V214">
        <v>2012</v>
      </c>
      <c r="W214" t="s">
        <v>11</v>
      </c>
      <c r="X214" s="53" t="s">
        <v>14</v>
      </c>
      <c r="Y214" s="38">
        <v>4</v>
      </c>
      <c r="Z214" s="38">
        <v>0</v>
      </c>
      <c r="AA214" s="38">
        <v>0</v>
      </c>
      <c r="AB214" s="38">
        <f t="shared" si="82"/>
        <v>0</v>
      </c>
      <c r="AC214" s="59">
        <v>30</v>
      </c>
    </row>
    <row r="215" spans="1:30" x14ac:dyDescent="0.25">
      <c r="A215">
        <v>2012</v>
      </c>
      <c r="B215" t="s">
        <v>11</v>
      </c>
      <c r="C215" s="53" t="s">
        <v>15</v>
      </c>
      <c r="D215">
        <v>0</v>
      </c>
      <c r="E215">
        <v>67</v>
      </c>
      <c r="F215">
        <v>215</v>
      </c>
      <c r="G215">
        <v>44</v>
      </c>
      <c r="H215">
        <v>3</v>
      </c>
      <c r="I215" s="2">
        <f>SUM(D215:H217)</f>
        <v>1164</v>
      </c>
      <c r="J215" s="32">
        <f t="shared" si="83"/>
        <v>47</v>
      </c>
      <c r="K215" s="10">
        <f t="shared" si="79"/>
        <v>4.0378006872852236E-2</v>
      </c>
      <c r="L215" s="18">
        <f t="shared" ref="L215:L217" si="86">I215</f>
        <v>1164</v>
      </c>
      <c r="M215" s="20">
        <f t="shared" ref="M215:M217" si="87">J215</f>
        <v>47</v>
      </c>
      <c r="N215" s="22">
        <v>0.3</v>
      </c>
      <c r="O215" s="21">
        <v>0.3</v>
      </c>
      <c r="P215" s="21">
        <v>0.05</v>
      </c>
      <c r="Q215" s="21">
        <v>0.5</v>
      </c>
      <c r="R215" s="9"/>
      <c r="T215" s="49" t="s">
        <v>31</v>
      </c>
      <c r="V215">
        <v>2012</v>
      </c>
      <c r="W215" t="s">
        <v>11</v>
      </c>
      <c r="X215" s="53" t="s">
        <v>15</v>
      </c>
      <c r="Y215" s="38">
        <v>4</v>
      </c>
      <c r="Z215" s="38">
        <v>215</v>
      </c>
      <c r="AA215" s="38">
        <v>24</v>
      </c>
      <c r="AB215" s="38">
        <f t="shared" si="82"/>
        <v>191</v>
      </c>
      <c r="AC215" s="59">
        <v>30</v>
      </c>
    </row>
    <row r="216" spans="1:30" x14ac:dyDescent="0.25">
      <c r="A216">
        <v>2012</v>
      </c>
      <c r="B216" t="s">
        <v>11</v>
      </c>
      <c r="C216" s="53" t="s">
        <v>16</v>
      </c>
      <c r="D216">
        <v>0</v>
      </c>
      <c r="E216">
        <v>115</v>
      </c>
      <c r="F216">
        <v>13</v>
      </c>
      <c r="G216">
        <v>0</v>
      </c>
      <c r="H216">
        <v>698</v>
      </c>
      <c r="I216" s="2">
        <f>SUM(D216:H217)</f>
        <v>835</v>
      </c>
      <c r="J216" s="32">
        <f t="shared" si="83"/>
        <v>698</v>
      </c>
      <c r="K216" s="10">
        <f t="shared" si="79"/>
        <v>0.83592814371257484</v>
      </c>
      <c r="L216" s="18">
        <f t="shared" si="86"/>
        <v>835</v>
      </c>
      <c r="M216" s="20">
        <f t="shared" si="87"/>
        <v>698</v>
      </c>
      <c r="N216" s="22">
        <v>0.3</v>
      </c>
      <c r="O216" s="21">
        <v>0.3</v>
      </c>
      <c r="P216" s="21">
        <v>0.05</v>
      </c>
      <c r="Q216" s="21">
        <v>0.5</v>
      </c>
      <c r="R216" s="9"/>
      <c r="T216" s="49" t="s">
        <v>31</v>
      </c>
      <c r="V216">
        <v>2012</v>
      </c>
      <c r="W216" t="s">
        <v>11</v>
      </c>
      <c r="X216" s="53" t="s">
        <v>16</v>
      </c>
      <c r="Y216" s="38">
        <v>2</v>
      </c>
      <c r="Z216" s="38">
        <v>13</v>
      </c>
      <c r="AA216" s="38">
        <v>2</v>
      </c>
      <c r="AB216" s="38">
        <f t="shared" si="82"/>
        <v>11</v>
      </c>
      <c r="AC216" s="59">
        <v>30</v>
      </c>
    </row>
    <row r="217" spans="1:30" x14ac:dyDescent="0.25">
      <c r="A217">
        <v>2012</v>
      </c>
      <c r="B217" t="s">
        <v>11</v>
      </c>
      <c r="C217" s="53" t="s">
        <v>38</v>
      </c>
      <c r="D217">
        <v>9</v>
      </c>
      <c r="E217">
        <v>0</v>
      </c>
      <c r="F217">
        <v>0</v>
      </c>
      <c r="G217">
        <v>0</v>
      </c>
      <c r="H217">
        <v>0</v>
      </c>
      <c r="I217" s="2">
        <f>SUM(D217:H217)</f>
        <v>9</v>
      </c>
      <c r="J217" s="32">
        <f t="shared" si="83"/>
        <v>0</v>
      </c>
      <c r="K217" s="10">
        <f t="shared" si="79"/>
        <v>0</v>
      </c>
      <c r="L217" s="18">
        <f t="shared" si="86"/>
        <v>9</v>
      </c>
      <c r="M217" s="20">
        <f t="shared" si="87"/>
        <v>0</v>
      </c>
      <c r="N217" s="22">
        <v>0.3</v>
      </c>
      <c r="O217" s="21">
        <v>0.3</v>
      </c>
      <c r="P217" s="21">
        <v>0.05</v>
      </c>
      <c r="Q217" s="21">
        <v>0.5</v>
      </c>
      <c r="R217" s="9"/>
      <c r="S217" s="12">
        <f>((D217+((E215+E216+F215+F216)-(E215+E216+F215+F216)*O217))*(1-P217))</f>
        <v>281.2</v>
      </c>
      <c r="T217" s="49" t="s">
        <v>31</v>
      </c>
      <c r="V217">
        <v>2012</v>
      </c>
      <c r="W217" t="s">
        <v>11</v>
      </c>
      <c r="X217" s="53" t="s">
        <v>38</v>
      </c>
      <c r="Y217" s="38">
        <v>2</v>
      </c>
      <c r="Z217" s="38">
        <v>0</v>
      </c>
      <c r="AA217" s="38">
        <v>0</v>
      </c>
      <c r="AB217" s="38">
        <f t="shared" si="82"/>
        <v>0</v>
      </c>
      <c r="AC217" s="59">
        <v>30</v>
      </c>
      <c r="AD217" s="23">
        <f>(S217*Q217*AC217)/R214</f>
        <v>2.4982887126587561</v>
      </c>
    </row>
    <row r="218" spans="1:30" x14ac:dyDescent="0.25">
      <c r="A218">
        <v>2012</v>
      </c>
      <c r="B218" t="s">
        <v>9</v>
      </c>
      <c r="C218" s="53" t="s">
        <v>14</v>
      </c>
      <c r="D218">
        <v>0</v>
      </c>
      <c r="E218">
        <v>10</v>
      </c>
      <c r="F218">
        <v>2</v>
      </c>
      <c r="G218">
        <v>16</v>
      </c>
      <c r="H218">
        <v>0</v>
      </c>
      <c r="I218" s="2">
        <f>SUM(D218:H221)</f>
        <v>734</v>
      </c>
      <c r="J218" s="32">
        <f t="shared" si="83"/>
        <v>16</v>
      </c>
      <c r="K218" s="10">
        <f t="shared" si="79"/>
        <v>2.1798365122615803E-2</v>
      </c>
      <c r="L218" s="18">
        <f>(I218-E218-(E218*K218))</f>
        <v>723.78201634877382</v>
      </c>
      <c r="M218" s="19">
        <f>J218-E218*K218/(1-K218)</f>
        <v>15.777158774373259</v>
      </c>
      <c r="N218" s="22">
        <v>0.3</v>
      </c>
      <c r="O218" s="21">
        <v>0.3</v>
      </c>
      <c r="P218" s="21">
        <v>0.05</v>
      </c>
      <c r="Q218" s="21">
        <v>0.5</v>
      </c>
      <c r="R218" s="16">
        <f>L218/(1-N218)</f>
        <v>1033.974309069677</v>
      </c>
      <c r="T218" s="49" t="s">
        <v>31</v>
      </c>
      <c r="V218">
        <v>2012</v>
      </c>
      <c r="W218" t="s">
        <v>9</v>
      </c>
      <c r="X218" s="53" t="s">
        <v>14</v>
      </c>
      <c r="Y218" s="38">
        <v>4</v>
      </c>
      <c r="Z218" s="38">
        <v>2</v>
      </c>
      <c r="AA218" s="38">
        <v>0</v>
      </c>
      <c r="AB218" s="38">
        <f t="shared" si="82"/>
        <v>2</v>
      </c>
      <c r="AC218" s="59">
        <v>30</v>
      </c>
    </row>
    <row r="219" spans="1:30" x14ac:dyDescent="0.25">
      <c r="A219">
        <v>2012</v>
      </c>
      <c r="B219" t="s">
        <v>9</v>
      </c>
      <c r="C219" s="53" t="s">
        <v>15</v>
      </c>
      <c r="D219">
        <v>0</v>
      </c>
      <c r="E219">
        <v>57</v>
      </c>
      <c r="F219">
        <v>119</v>
      </c>
      <c r="G219">
        <v>37</v>
      </c>
      <c r="H219">
        <v>0</v>
      </c>
      <c r="I219" s="2">
        <f>SUM(D219:H221)</f>
        <v>706</v>
      </c>
      <c r="J219" s="32">
        <f t="shared" si="83"/>
        <v>37</v>
      </c>
      <c r="K219" s="10">
        <f t="shared" si="79"/>
        <v>5.2407932011331447E-2</v>
      </c>
      <c r="L219" s="18">
        <f t="shared" ref="L219:L221" si="88">I219</f>
        <v>706</v>
      </c>
      <c r="M219" s="20">
        <f t="shared" ref="M219:M221" si="89">J219</f>
        <v>37</v>
      </c>
      <c r="N219" s="22">
        <v>0.3</v>
      </c>
      <c r="O219" s="21">
        <v>0.3</v>
      </c>
      <c r="P219" s="21">
        <v>0.05</v>
      </c>
      <c r="Q219" s="21">
        <v>0.5</v>
      </c>
      <c r="R219" s="9"/>
      <c r="T219" s="49" t="s">
        <v>31</v>
      </c>
      <c r="V219">
        <v>2012</v>
      </c>
      <c r="W219" t="s">
        <v>9</v>
      </c>
      <c r="X219" s="53" t="s">
        <v>15</v>
      </c>
      <c r="Y219" s="38">
        <v>4</v>
      </c>
      <c r="Z219" s="38">
        <v>119</v>
      </c>
      <c r="AA219" s="38">
        <v>19</v>
      </c>
      <c r="AB219" s="38">
        <f t="shared" si="82"/>
        <v>100</v>
      </c>
      <c r="AC219" s="59">
        <v>30</v>
      </c>
    </row>
    <row r="220" spans="1:30" x14ac:dyDescent="0.25">
      <c r="A220">
        <v>2012</v>
      </c>
      <c r="B220" t="s">
        <v>9</v>
      </c>
      <c r="C220" s="53" t="s">
        <v>16</v>
      </c>
      <c r="D220">
        <v>0</v>
      </c>
      <c r="E220">
        <v>94</v>
      </c>
      <c r="F220">
        <v>13</v>
      </c>
      <c r="G220">
        <v>1</v>
      </c>
      <c r="H220">
        <v>381</v>
      </c>
      <c r="I220" s="2">
        <f>SUM(D220:H221)</f>
        <v>493</v>
      </c>
      <c r="J220" s="32">
        <f t="shared" si="83"/>
        <v>382</v>
      </c>
      <c r="K220" s="10">
        <f t="shared" si="79"/>
        <v>0.77484787018255574</v>
      </c>
      <c r="L220" s="18">
        <f t="shared" si="88"/>
        <v>493</v>
      </c>
      <c r="M220" s="20">
        <f t="shared" si="89"/>
        <v>382</v>
      </c>
      <c r="N220" s="22">
        <v>0.3</v>
      </c>
      <c r="O220" s="21">
        <v>0.3</v>
      </c>
      <c r="P220" s="21">
        <v>0.05</v>
      </c>
      <c r="Q220" s="21">
        <v>0.5</v>
      </c>
      <c r="R220" s="9"/>
      <c r="T220" s="49" t="s">
        <v>31</v>
      </c>
      <c r="V220">
        <v>2012</v>
      </c>
      <c r="W220" t="s">
        <v>9</v>
      </c>
      <c r="X220" s="53" t="s">
        <v>16</v>
      </c>
      <c r="Y220" s="38">
        <v>2</v>
      </c>
      <c r="Z220" s="38">
        <v>13</v>
      </c>
      <c r="AA220" s="38">
        <v>2</v>
      </c>
      <c r="AB220" s="38">
        <f t="shared" si="82"/>
        <v>11</v>
      </c>
      <c r="AC220" s="59">
        <v>30</v>
      </c>
    </row>
    <row r="221" spans="1:30" x14ac:dyDescent="0.25">
      <c r="A221">
        <v>2012</v>
      </c>
      <c r="B221" t="s">
        <v>9</v>
      </c>
      <c r="C221" s="53" t="s">
        <v>38</v>
      </c>
      <c r="D221">
        <v>3</v>
      </c>
      <c r="E221">
        <v>0</v>
      </c>
      <c r="F221">
        <v>0</v>
      </c>
      <c r="G221">
        <v>1</v>
      </c>
      <c r="H221">
        <v>0</v>
      </c>
      <c r="I221" s="2">
        <f>SUM(D221:H221)</f>
        <v>4</v>
      </c>
      <c r="J221" s="32">
        <f t="shared" si="83"/>
        <v>1</v>
      </c>
      <c r="K221" s="10">
        <f t="shared" si="79"/>
        <v>0.25</v>
      </c>
      <c r="L221" s="18">
        <f t="shared" si="88"/>
        <v>4</v>
      </c>
      <c r="M221" s="20">
        <f t="shared" si="89"/>
        <v>1</v>
      </c>
      <c r="N221" s="22">
        <v>0.3</v>
      </c>
      <c r="O221" s="21">
        <v>0.3</v>
      </c>
      <c r="P221" s="21">
        <v>0.05</v>
      </c>
      <c r="Q221" s="21">
        <v>0.5</v>
      </c>
      <c r="R221" s="9"/>
      <c r="S221" s="12">
        <f>((D221+((E219+E220+F219+F220)-(E219+E220+F219+F220)*O221))*(1-P221))</f>
        <v>191.04500000000002</v>
      </c>
      <c r="T221" s="49" t="s">
        <v>31</v>
      </c>
      <c r="V221">
        <v>2012</v>
      </c>
      <c r="W221" t="s">
        <v>9</v>
      </c>
      <c r="X221" s="53" t="s">
        <v>38</v>
      </c>
      <c r="Y221" s="38">
        <v>2</v>
      </c>
      <c r="Z221" s="38">
        <v>0</v>
      </c>
      <c r="AA221" s="38">
        <v>0</v>
      </c>
      <c r="AB221" s="38">
        <f t="shared" si="82"/>
        <v>0</v>
      </c>
      <c r="AC221" s="59">
        <v>30</v>
      </c>
      <c r="AD221" s="23">
        <f>(S221*Q221*AC221)/R218</f>
        <v>2.7715147028927674</v>
      </c>
    </row>
    <row r="222" spans="1:30" x14ac:dyDescent="0.25">
      <c r="A222">
        <v>2012</v>
      </c>
      <c r="B222" t="s">
        <v>10</v>
      </c>
      <c r="C222" s="53" t="s">
        <v>14</v>
      </c>
      <c r="D222">
        <v>0</v>
      </c>
      <c r="E222">
        <v>5</v>
      </c>
      <c r="F222">
        <v>2</v>
      </c>
      <c r="G222">
        <v>11</v>
      </c>
      <c r="H222">
        <v>0</v>
      </c>
      <c r="I222" s="2">
        <f>SUM(D222:H225)</f>
        <v>438</v>
      </c>
      <c r="J222" s="32">
        <f t="shared" si="83"/>
        <v>11</v>
      </c>
      <c r="K222" s="10">
        <f t="shared" si="79"/>
        <v>2.5114155251141551E-2</v>
      </c>
      <c r="L222" s="18">
        <f>(I222-E222-(E222*K222))</f>
        <v>432.8744292237443</v>
      </c>
      <c r="M222" s="19">
        <f>J222-E222*K222/(1-K222)</f>
        <v>10.871194379391101</v>
      </c>
      <c r="N222" s="22">
        <v>0.3</v>
      </c>
      <c r="O222" s="21">
        <v>0.3</v>
      </c>
      <c r="P222" s="21">
        <v>0.05</v>
      </c>
      <c r="Q222" s="21">
        <v>0.5</v>
      </c>
      <c r="R222" s="16">
        <f>L222/(1-N222)</f>
        <v>618.39204174820622</v>
      </c>
      <c r="T222" s="49" t="s">
        <v>31</v>
      </c>
      <c r="V222">
        <v>2012</v>
      </c>
      <c r="W222" t="s">
        <v>10</v>
      </c>
      <c r="X222" s="53" t="s">
        <v>14</v>
      </c>
      <c r="Y222" s="38">
        <v>3</v>
      </c>
      <c r="Z222" s="38">
        <v>2</v>
      </c>
      <c r="AA222" s="38">
        <v>2</v>
      </c>
      <c r="AB222" s="38">
        <f t="shared" si="82"/>
        <v>0</v>
      </c>
      <c r="AC222" s="59">
        <v>30</v>
      </c>
    </row>
    <row r="223" spans="1:30" x14ac:dyDescent="0.25">
      <c r="A223">
        <v>2012</v>
      </c>
      <c r="B223" t="s">
        <v>10</v>
      </c>
      <c r="C223" s="53" t="s">
        <v>15</v>
      </c>
      <c r="D223">
        <v>0</v>
      </c>
      <c r="E223">
        <v>4</v>
      </c>
      <c r="F223">
        <v>52</v>
      </c>
      <c r="G223">
        <v>14</v>
      </c>
      <c r="H223">
        <v>0</v>
      </c>
      <c r="I223" s="2">
        <f>SUM(D223:H225)</f>
        <v>420</v>
      </c>
      <c r="J223" s="32">
        <f t="shared" si="83"/>
        <v>14</v>
      </c>
      <c r="K223" s="10">
        <f t="shared" si="79"/>
        <v>3.3333333333333333E-2</v>
      </c>
      <c r="L223" s="18">
        <f t="shared" ref="L223:L225" si="90">I223</f>
        <v>420</v>
      </c>
      <c r="M223" s="20">
        <f t="shared" ref="M223:M225" si="91">J223</f>
        <v>14</v>
      </c>
      <c r="N223" s="22">
        <v>0.3</v>
      </c>
      <c r="O223" s="21">
        <v>0.3</v>
      </c>
      <c r="P223" s="21">
        <v>0.05</v>
      </c>
      <c r="Q223" s="21">
        <v>0.5</v>
      </c>
      <c r="T223" s="49" t="s">
        <v>31</v>
      </c>
      <c r="V223">
        <v>2012</v>
      </c>
      <c r="W223" t="s">
        <v>10</v>
      </c>
      <c r="X223" s="53" t="s">
        <v>15</v>
      </c>
      <c r="Y223" s="38">
        <v>4</v>
      </c>
      <c r="Z223" s="38">
        <v>52</v>
      </c>
      <c r="AA223" s="38">
        <v>10</v>
      </c>
      <c r="AB223" s="38">
        <f t="shared" si="82"/>
        <v>42</v>
      </c>
      <c r="AC223" s="59">
        <v>30</v>
      </c>
    </row>
    <row r="224" spans="1:30" x14ac:dyDescent="0.25">
      <c r="A224">
        <v>2012</v>
      </c>
      <c r="B224" t="s">
        <v>10</v>
      </c>
      <c r="C224" s="53" t="s">
        <v>16</v>
      </c>
      <c r="D224">
        <v>0</v>
      </c>
      <c r="E224">
        <v>57</v>
      </c>
      <c r="F224">
        <v>7</v>
      </c>
      <c r="G224">
        <v>0</v>
      </c>
      <c r="H224">
        <v>282</v>
      </c>
      <c r="I224" s="2">
        <f>SUM(D224:H225)</f>
        <v>350</v>
      </c>
      <c r="J224" s="32">
        <f t="shared" si="83"/>
        <v>282</v>
      </c>
      <c r="K224" s="10">
        <f t="shared" si="79"/>
        <v>0.80571428571428572</v>
      </c>
      <c r="L224" s="18">
        <f t="shared" si="90"/>
        <v>350</v>
      </c>
      <c r="M224" s="20">
        <f t="shared" si="91"/>
        <v>282</v>
      </c>
      <c r="N224" s="22">
        <v>0.3</v>
      </c>
      <c r="O224" s="21">
        <v>0.3</v>
      </c>
      <c r="P224" s="21">
        <v>0.05</v>
      </c>
      <c r="Q224" s="21">
        <v>0.5</v>
      </c>
      <c r="T224" s="49" t="s">
        <v>31</v>
      </c>
      <c r="V224">
        <v>2012</v>
      </c>
      <c r="W224" t="s">
        <v>10</v>
      </c>
      <c r="X224" s="53" t="s">
        <v>16</v>
      </c>
      <c r="Y224" s="38">
        <v>2</v>
      </c>
      <c r="Z224" s="38">
        <v>7</v>
      </c>
      <c r="AA224" s="38">
        <v>1</v>
      </c>
      <c r="AB224" s="38">
        <f t="shared" si="82"/>
        <v>6</v>
      </c>
      <c r="AC224" s="59">
        <v>30</v>
      </c>
    </row>
    <row r="225" spans="1:30" x14ac:dyDescent="0.25">
      <c r="A225">
        <v>2012</v>
      </c>
      <c r="B225" t="s">
        <v>10</v>
      </c>
      <c r="C225" s="53" t="s">
        <v>38</v>
      </c>
      <c r="D225">
        <v>4</v>
      </c>
      <c r="E225">
        <v>0</v>
      </c>
      <c r="F225">
        <v>0</v>
      </c>
      <c r="G225">
        <v>0</v>
      </c>
      <c r="H225">
        <v>0</v>
      </c>
      <c r="I225" s="2">
        <f>SUM(D225:H225)</f>
        <v>4</v>
      </c>
      <c r="J225" s="32">
        <f t="shared" si="83"/>
        <v>0</v>
      </c>
      <c r="K225" s="10">
        <f t="shared" si="79"/>
        <v>0</v>
      </c>
      <c r="L225" s="18">
        <f t="shared" si="90"/>
        <v>4</v>
      </c>
      <c r="M225" s="20">
        <f t="shared" si="91"/>
        <v>0</v>
      </c>
      <c r="N225" s="22">
        <v>0.3</v>
      </c>
      <c r="O225" s="21">
        <v>0.3</v>
      </c>
      <c r="P225" s="21">
        <v>0.05</v>
      </c>
      <c r="Q225" s="21">
        <v>0.5</v>
      </c>
      <c r="S225" s="12">
        <f>((D225+((E223+E224+F223+F224)-(E223+E224+F223+F224)*O225))*(1-P225))</f>
        <v>83.6</v>
      </c>
      <c r="T225" s="49" t="s">
        <v>31</v>
      </c>
      <c r="V225">
        <v>2012</v>
      </c>
      <c r="W225" t="s">
        <v>10</v>
      </c>
      <c r="X225" s="53" t="s">
        <v>38</v>
      </c>
      <c r="Y225" s="38">
        <v>2</v>
      </c>
      <c r="Z225" s="38">
        <v>0</v>
      </c>
      <c r="AA225" s="38">
        <v>0</v>
      </c>
      <c r="AB225" s="38">
        <f t="shared" si="82"/>
        <v>0</v>
      </c>
      <c r="AC225" s="59">
        <v>30</v>
      </c>
      <c r="AD225" s="23">
        <f>(S225*Q225*AC225)/R222</f>
        <v>2.0278398092816943</v>
      </c>
    </row>
    <row r="226" spans="1:30" x14ac:dyDescent="0.25">
      <c r="A226">
        <v>2012</v>
      </c>
      <c r="B226" t="s">
        <v>13</v>
      </c>
      <c r="C226" s="53" t="s">
        <v>14</v>
      </c>
      <c r="D226">
        <v>0</v>
      </c>
      <c r="E226">
        <v>14</v>
      </c>
      <c r="F226">
        <v>1</v>
      </c>
      <c r="G226">
        <v>12</v>
      </c>
      <c r="H226">
        <v>0</v>
      </c>
      <c r="I226" s="2">
        <f>SUM(D226:H229)</f>
        <v>493</v>
      </c>
      <c r="J226" s="32">
        <f t="shared" si="83"/>
        <v>12</v>
      </c>
      <c r="K226" s="10">
        <f t="shared" si="79"/>
        <v>2.434077079107505E-2</v>
      </c>
      <c r="L226" s="18">
        <f>(I226-E226-(E226*K226))</f>
        <v>478.65922920892496</v>
      </c>
      <c r="M226" s="19">
        <f>J226-E226*K226/(1-K226)</f>
        <v>11.650727650727651</v>
      </c>
      <c r="N226" s="22">
        <v>0.3</v>
      </c>
      <c r="O226" s="21">
        <v>0.3</v>
      </c>
      <c r="P226" s="21">
        <v>0.05</v>
      </c>
      <c r="Q226" s="21">
        <v>0.5</v>
      </c>
      <c r="R226" s="16">
        <f>L226/(1-N226)</f>
        <v>683.79889886989281</v>
      </c>
      <c r="T226" s="49" t="s">
        <v>31</v>
      </c>
      <c r="V226">
        <v>2012</v>
      </c>
      <c r="W226" t="s">
        <v>13</v>
      </c>
      <c r="X226" s="53" t="s">
        <v>14</v>
      </c>
      <c r="Y226" s="38">
        <v>2</v>
      </c>
      <c r="Z226" s="38">
        <v>1</v>
      </c>
      <c r="AA226" s="38">
        <v>0</v>
      </c>
      <c r="AB226" s="38">
        <f t="shared" si="82"/>
        <v>1</v>
      </c>
      <c r="AC226" s="59">
        <v>30</v>
      </c>
    </row>
    <row r="227" spans="1:30" x14ac:dyDescent="0.25">
      <c r="A227">
        <v>2012</v>
      </c>
      <c r="B227" t="s">
        <v>13</v>
      </c>
      <c r="C227" s="53" t="s">
        <v>15</v>
      </c>
      <c r="D227">
        <v>0</v>
      </c>
      <c r="E227">
        <v>47</v>
      </c>
      <c r="F227">
        <v>76</v>
      </c>
      <c r="G227">
        <v>19</v>
      </c>
      <c r="H227">
        <v>0</v>
      </c>
      <c r="I227" s="2">
        <f>SUM(D227:H229)</f>
        <v>466</v>
      </c>
      <c r="J227" s="32">
        <f t="shared" si="83"/>
        <v>19</v>
      </c>
      <c r="K227" s="10">
        <f t="shared" si="79"/>
        <v>4.07725321888412E-2</v>
      </c>
      <c r="L227" s="18">
        <f t="shared" ref="L227:L229" si="92">I227</f>
        <v>466</v>
      </c>
      <c r="M227" s="20">
        <f t="shared" ref="M227:M229" si="93">J227</f>
        <v>19</v>
      </c>
      <c r="N227" s="22">
        <v>0.3</v>
      </c>
      <c r="O227" s="21">
        <v>0.3</v>
      </c>
      <c r="P227" s="21">
        <v>0.05</v>
      </c>
      <c r="Q227" s="21">
        <v>0.5</v>
      </c>
      <c r="R227" s="9"/>
      <c r="T227" s="49" t="s">
        <v>31</v>
      </c>
      <c r="V227">
        <v>2012</v>
      </c>
      <c r="W227" t="s">
        <v>13</v>
      </c>
      <c r="X227" s="53" t="s">
        <v>15</v>
      </c>
      <c r="Y227" s="38">
        <v>4</v>
      </c>
      <c r="Z227" s="38">
        <v>76</v>
      </c>
      <c r="AA227" s="38">
        <v>15</v>
      </c>
      <c r="AB227" s="38">
        <f t="shared" si="82"/>
        <v>61</v>
      </c>
      <c r="AC227" s="59">
        <v>30</v>
      </c>
    </row>
    <row r="228" spans="1:30" x14ac:dyDescent="0.25">
      <c r="A228">
        <v>2012</v>
      </c>
      <c r="B228" t="s">
        <v>13</v>
      </c>
      <c r="C228" s="53" t="s">
        <v>16</v>
      </c>
      <c r="D228">
        <v>0</v>
      </c>
      <c r="E228">
        <v>73</v>
      </c>
      <c r="F228">
        <v>3</v>
      </c>
      <c r="G228">
        <v>0</v>
      </c>
      <c r="H228">
        <v>246</v>
      </c>
      <c r="I228" s="2">
        <f>SUM(D228:H229)</f>
        <v>324</v>
      </c>
      <c r="J228" s="32">
        <f t="shared" si="83"/>
        <v>246</v>
      </c>
      <c r="K228" s="10">
        <f t="shared" si="79"/>
        <v>0.7592592592592593</v>
      </c>
      <c r="L228" s="18">
        <f t="shared" si="92"/>
        <v>324</v>
      </c>
      <c r="M228" s="20">
        <f t="shared" si="93"/>
        <v>246</v>
      </c>
      <c r="N228" s="22">
        <v>0.3</v>
      </c>
      <c r="O228" s="21">
        <v>0.3</v>
      </c>
      <c r="P228" s="21">
        <v>0.05</v>
      </c>
      <c r="Q228" s="21">
        <v>0.5</v>
      </c>
      <c r="R228" s="9"/>
      <c r="T228" s="49" t="s">
        <v>31</v>
      </c>
      <c r="V228">
        <v>2012</v>
      </c>
      <c r="W228" t="s">
        <v>13</v>
      </c>
      <c r="X228" s="53" t="s">
        <v>16</v>
      </c>
      <c r="Y228" s="38">
        <v>2</v>
      </c>
      <c r="Z228" s="38">
        <v>3</v>
      </c>
      <c r="AA228" s="38">
        <v>1</v>
      </c>
      <c r="AB228" s="38">
        <f t="shared" si="82"/>
        <v>2</v>
      </c>
      <c r="AC228" s="59">
        <v>30</v>
      </c>
    </row>
    <row r="229" spans="1:30" x14ac:dyDescent="0.25">
      <c r="A229">
        <v>2012</v>
      </c>
      <c r="B229" t="s">
        <v>13</v>
      </c>
      <c r="C229" s="53" t="s">
        <v>38</v>
      </c>
      <c r="D229">
        <v>2</v>
      </c>
      <c r="E229">
        <v>0</v>
      </c>
      <c r="F229">
        <v>0</v>
      </c>
      <c r="G229">
        <v>0</v>
      </c>
      <c r="H229">
        <v>0</v>
      </c>
      <c r="I229" s="2">
        <f>SUM(D229:H229)</f>
        <v>2</v>
      </c>
      <c r="J229" s="32">
        <f t="shared" si="83"/>
        <v>0</v>
      </c>
      <c r="K229" s="10">
        <f t="shared" si="79"/>
        <v>0</v>
      </c>
      <c r="L229" s="18">
        <f t="shared" si="92"/>
        <v>2</v>
      </c>
      <c r="M229" s="20">
        <f t="shared" si="93"/>
        <v>0</v>
      </c>
      <c r="N229" s="22">
        <v>0.3</v>
      </c>
      <c r="O229" s="21">
        <v>0.3</v>
      </c>
      <c r="P229" s="21">
        <v>0.05</v>
      </c>
      <c r="Q229" s="21">
        <v>0.5</v>
      </c>
      <c r="R229" s="9"/>
      <c r="S229" s="12">
        <f>((D229+((E227+E228+F227+F228)-(E227+E228+F227+F228)*O229))*(1-P229))</f>
        <v>134.23500000000001</v>
      </c>
      <c r="T229" s="49" t="s">
        <v>31</v>
      </c>
      <c r="V229">
        <v>2012</v>
      </c>
      <c r="W229" t="s">
        <v>13</v>
      </c>
      <c r="X229" s="53" t="s">
        <v>38</v>
      </c>
      <c r="Y229" s="38">
        <v>1</v>
      </c>
      <c r="Z229" s="38">
        <v>0</v>
      </c>
      <c r="AA229" s="38">
        <v>0</v>
      </c>
      <c r="AB229" s="38">
        <f t="shared" si="82"/>
        <v>0</v>
      </c>
      <c r="AC229" s="59">
        <v>30</v>
      </c>
      <c r="AD229" s="23">
        <f>(S229*Q229*AC229)/R226</f>
        <v>2.9446157391123786</v>
      </c>
    </row>
    <row r="230" spans="1:30" x14ac:dyDescent="0.25">
      <c r="A230">
        <v>2012</v>
      </c>
      <c r="B230" t="s">
        <v>12</v>
      </c>
      <c r="C230" s="53" t="s">
        <v>14</v>
      </c>
      <c r="D230">
        <v>0</v>
      </c>
      <c r="E230">
        <v>6</v>
      </c>
      <c r="F230">
        <v>0</v>
      </c>
      <c r="G230">
        <v>28</v>
      </c>
      <c r="H230">
        <v>0</v>
      </c>
      <c r="I230" s="2">
        <f>SUM(D230:H233)</f>
        <v>492</v>
      </c>
      <c r="J230" s="32">
        <f t="shared" si="83"/>
        <v>28</v>
      </c>
      <c r="K230" s="10">
        <f t="shared" si="79"/>
        <v>5.6910569105691054E-2</v>
      </c>
      <c r="L230" s="18">
        <f>(I230-E230-(E230*K230))</f>
        <v>485.65853658536588</v>
      </c>
      <c r="M230" s="19">
        <f>J230-E230*K230/(1-K230)</f>
        <v>27.637931034482758</v>
      </c>
      <c r="N230" s="22">
        <v>0.3</v>
      </c>
      <c r="O230" s="21">
        <v>0.3</v>
      </c>
      <c r="P230" s="21">
        <v>0.05</v>
      </c>
      <c r="Q230" s="21">
        <v>0.5</v>
      </c>
      <c r="R230" s="16">
        <f>L230/(1-N230)</f>
        <v>693.79790940766554</v>
      </c>
      <c r="T230" s="49" t="s">
        <v>31</v>
      </c>
      <c r="V230">
        <v>2012</v>
      </c>
      <c r="W230" t="s">
        <v>12</v>
      </c>
      <c r="X230" s="53" t="s">
        <v>14</v>
      </c>
      <c r="Y230" s="38">
        <v>3</v>
      </c>
      <c r="Z230" s="38">
        <v>0</v>
      </c>
      <c r="AA230" s="38">
        <v>0</v>
      </c>
      <c r="AB230" s="38">
        <f t="shared" si="82"/>
        <v>0</v>
      </c>
      <c r="AC230" s="59">
        <v>30</v>
      </c>
    </row>
    <row r="231" spans="1:30" x14ac:dyDescent="0.25">
      <c r="A231">
        <v>2012</v>
      </c>
      <c r="B231" t="s">
        <v>12</v>
      </c>
      <c r="C231" s="53" t="s">
        <v>15</v>
      </c>
      <c r="D231">
        <v>0</v>
      </c>
      <c r="E231">
        <v>18</v>
      </c>
      <c r="F231">
        <v>45</v>
      </c>
      <c r="G231">
        <v>13</v>
      </c>
      <c r="H231">
        <v>0</v>
      </c>
      <c r="I231" s="2">
        <f>SUM(D231:H233)</f>
        <v>458</v>
      </c>
      <c r="J231" s="32">
        <f t="shared" si="83"/>
        <v>13</v>
      </c>
      <c r="K231" s="10">
        <f t="shared" si="79"/>
        <v>2.8384279475982533E-2</v>
      </c>
      <c r="L231" s="18">
        <f t="shared" ref="L231:L233" si="94">I231</f>
        <v>458</v>
      </c>
      <c r="M231" s="20">
        <f t="shared" ref="M231:M233" si="95">J231</f>
        <v>13</v>
      </c>
      <c r="N231" s="22">
        <v>0.3</v>
      </c>
      <c r="O231" s="21">
        <v>0.3</v>
      </c>
      <c r="P231" s="21">
        <v>0.05</v>
      </c>
      <c r="Q231" s="21">
        <v>0.5</v>
      </c>
      <c r="R231" s="9"/>
      <c r="T231" s="49" t="s">
        <v>31</v>
      </c>
      <c r="V231">
        <v>2012</v>
      </c>
      <c r="W231" t="s">
        <v>12</v>
      </c>
      <c r="X231" s="53" t="s">
        <v>15</v>
      </c>
      <c r="Y231" s="38">
        <v>4</v>
      </c>
      <c r="Z231" s="38">
        <v>45</v>
      </c>
      <c r="AA231" s="38">
        <v>20</v>
      </c>
      <c r="AB231" s="38">
        <f t="shared" si="82"/>
        <v>25</v>
      </c>
      <c r="AC231" s="59">
        <v>30</v>
      </c>
    </row>
    <row r="232" spans="1:30" x14ac:dyDescent="0.25">
      <c r="A232">
        <v>2012</v>
      </c>
      <c r="B232" t="s">
        <v>12</v>
      </c>
      <c r="C232" s="53" t="s">
        <v>16</v>
      </c>
      <c r="D232">
        <v>0</v>
      </c>
      <c r="E232">
        <v>52</v>
      </c>
      <c r="F232">
        <v>2</v>
      </c>
      <c r="G232">
        <v>0</v>
      </c>
      <c r="H232">
        <v>320</v>
      </c>
      <c r="I232" s="2">
        <f>SUM(D232:H233)</f>
        <v>382</v>
      </c>
      <c r="J232" s="32">
        <f t="shared" si="83"/>
        <v>320</v>
      </c>
      <c r="K232" s="10">
        <f t="shared" si="79"/>
        <v>0.83769633507853403</v>
      </c>
      <c r="L232" s="18">
        <f t="shared" si="94"/>
        <v>382</v>
      </c>
      <c r="M232" s="20">
        <f t="shared" si="95"/>
        <v>320</v>
      </c>
      <c r="N232" s="22">
        <v>0.3</v>
      </c>
      <c r="O232" s="21">
        <v>0.3</v>
      </c>
      <c r="P232" s="21">
        <v>0.05</v>
      </c>
      <c r="Q232" s="21">
        <v>0.5</v>
      </c>
      <c r="R232" s="9"/>
      <c r="T232" s="49" t="s">
        <v>31</v>
      </c>
      <c r="V232">
        <v>2012</v>
      </c>
      <c r="W232" t="s">
        <v>12</v>
      </c>
      <c r="X232" s="53" t="s">
        <v>16</v>
      </c>
      <c r="Y232" s="38">
        <v>2</v>
      </c>
      <c r="Z232" s="38">
        <v>2</v>
      </c>
      <c r="AA232" s="38">
        <v>0</v>
      </c>
      <c r="AB232" s="38">
        <f t="shared" si="82"/>
        <v>2</v>
      </c>
      <c r="AC232" s="59">
        <v>30</v>
      </c>
    </row>
    <row r="233" spans="1:30" x14ac:dyDescent="0.25">
      <c r="A233">
        <v>2012</v>
      </c>
      <c r="B233" t="s">
        <v>12</v>
      </c>
      <c r="C233" s="53" t="s">
        <v>38</v>
      </c>
      <c r="D233">
        <v>7</v>
      </c>
      <c r="E233">
        <v>0</v>
      </c>
      <c r="F233">
        <v>0</v>
      </c>
      <c r="G233">
        <v>1</v>
      </c>
      <c r="H233">
        <v>0</v>
      </c>
      <c r="I233" s="2">
        <f>SUM(D233:H233)</f>
        <v>8</v>
      </c>
      <c r="J233" s="32">
        <f t="shared" si="83"/>
        <v>1</v>
      </c>
      <c r="K233" s="10">
        <f t="shared" si="79"/>
        <v>0.125</v>
      </c>
      <c r="L233" s="18">
        <f t="shared" si="94"/>
        <v>8</v>
      </c>
      <c r="M233" s="20">
        <f t="shared" si="95"/>
        <v>1</v>
      </c>
      <c r="N233" s="22">
        <v>0.3</v>
      </c>
      <c r="O233" s="21">
        <v>0.3</v>
      </c>
      <c r="P233" s="21">
        <v>0.05</v>
      </c>
      <c r="Q233" s="21">
        <v>0.5</v>
      </c>
      <c r="R233" s="9"/>
      <c r="S233" s="12">
        <f>((D233+((E231+E232+F231+F232)-(E231+E232+F231+F232)*O233))*(1-P233))</f>
        <v>84.454999999999998</v>
      </c>
      <c r="T233" s="49" t="s">
        <v>31</v>
      </c>
      <c r="V233">
        <v>2012</v>
      </c>
      <c r="W233" t="s">
        <v>12</v>
      </c>
      <c r="X233" s="53" t="s">
        <v>38</v>
      </c>
      <c r="Y233" s="38">
        <v>2</v>
      </c>
      <c r="Z233" s="38">
        <v>0</v>
      </c>
      <c r="AA233" s="38">
        <v>0</v>
      </c>
      <c r="AB233" s="38">
        <f t="shared" si="82"/>
        <v>0</v>
      </c>
      <c r="AC233" s="59">
        <v>30</v>
      </c>
      <c r="AD233" s="23">
        <f>(S233*Q233*AC233)/R230</f>
        <v>1.8259279580152672</v>
      </c>
    </row>
    <row r="234" spans="1:30" x14ac:dyDescent="0.25">
      <c r="A234">
        <v>2013</v>
      </c>
      <c r="B234" t="s">
        <v>8</v>
      </c>
      <c r="C234" s="53" t="s">
        <v>14</v>
      </c>
      <c r="D234">
        <v>0</v>
      </c>
      <c r="E234">
        <v>17</v>
      </c>
      <c r="F234">
        <v>0</v>
      </c>
      <c r="G234">
        <v>12</v>
      </c>
      <c r="H234">
        <v>0</v>
      </c>
      <c r="I234" s="2">
        <f>SUM(D234:H237)</f>
        <v>136</v>
      </c>
      <c r="J234" s="32">
        <f t="shared" si="83"/>
        <v>12</v>
      </c>
      <c r="K234" s="10">
        <f t="shared" si="79"/>
        <v>8.8235294117647065E-2</v>
      </c>
      <c r="L234" s="18">
        <f>(I234-E234-(E234*K234))</f>
        <v>117.5</v>
      </c>
      <c r="M234" s="19">
        <f>J234-E234*K234/(1-K234)</f>
        <v>10.35483870967742</v>
      </c>
      <c r="N234" s="22">
        <v>0.3</v>
      </c>
      <c r="O234" s="21">
        <v>0.3</v>
      </c>
      <c r="P234" s="21">
        <v>0.05</v>
      </c>
      <c r="Q234" s="21">
        <v>0.5</v>
      </c>
      <c r="R234" s="16">
        <f>L234/(1-N234)</f>
        <v>167.85714285714286</v>
      </c>
      <c r="S234" s="11"/>
      <c r="T234" s="49" t="s">
        <v>31</v>
      </c>
      <c r="V234">
        <v>2013</v>
      </c>
      <c r="W234" t="s">
        <v>8</v>
      </c>
      <c r="X234" s="53" t="s">
        <v>14</v>
      </c>
      <c r="Y234" s="38">
        <v>4</v>
      </c>
      <c r="Z234" s="38">
        <v>0</v>
      </c>
      <c r="AA234" s="38">
        <v>0</v>
      </c>
      <c r="AB234" s="38">
        <f t="shared" si="82"/>
        <v>0</v>
      </c>
      <c r="AC234" s="59">
        <v>30</v>
      </c>
    </row>
    <row r="235" spans="1:30" x14ac:dyDescent="0.25">
      <c r="A235">
        <v>2013</v>
      </c>
      <c r="B235" t="s">
        <v>8</v>
      </c>
      <c r="C235" s="53" t="s">
        <v>15</v>
      </c>
      <c r="D235">
        <v>0</v>
      </c>
      <c r="E235">
        <v>21</v>
      </c>
      <c r="F235">
        <v>15</v>
      </c>
      <c r="G235">
        <v>4</v>
      </c>
      <c r="H235">
        <v>33</v>
      </c>
      <c r="I235" s="2">
        <f>SUM(D235:H237)</f>
        <v>107</v>
      </c>
      <c r="J235" s="32">
        <f t="shared" si="83"/>
        <v>37</v>
      </c>
      <c r="K235" s="10">
        <f t="shared" si="79"/>
        <v>0.34579439252336447</v>
      </c>
      <c r="L235" s="18">
        <f t="shared" ref="L235:L237" si="96">I235</f>
        <v>107</v>
      </c>
      <c r="M235" s="20">
        <f t="shared" ref="M235:M237" si="97">J235</f>
        <v>37</v>
      </c>
      <c r="N235" s="22">
        <v>0.3</v>
      </c>
      <c r="O235" s="21">
        <v>0.3</v>
      </c>
      <c r="P235" s="21">
        <v>0.05</v>
      </c>
      <c r="Q235" s="21">
        <v>0.5</v>
      </c>
      <c r="R235" s="9"/>
      <c r="S235" s="11"/>
      <c r="T235" s="49" t="s">
        <v>31</v>
      </c>
      <c r="V235">
        <v>2013</v>
      </c>
      <c r="W235" t="s">
        <v>8</v>
      </c>
      <c r="X235" s="53" t="s">
        <v>15</v>
      </c>
      <c r="Y235" s="38">
        <v>4</v>
      </c>
      <c r="Z235" s="38">
        <v>15</v>
      </c>
      <c r="AA235" s="38">
        <v>5</v>
      </c>
      <c r="AB235" s="38">
        <f t="shared" si="82"/>
        <v>10</v>
      </c>
      <c r="AC235" s="59">
        <v>30</v>
      </c>
    </row>
    <row r="236" spans="1:30" x14ac:dyDescent="0.25">
      <c r="A236">
        <v>2013</v>
      </c>
      <c r="B236" t="s">
        <v>8</v>
      </c>
      <c r="C236" s="53" t="s">
        <v>16</v>
      </c>
      <c r="D236">
        <v>0</v>
      </c>
      <c r="E236">
        <v>12</v>
      </c>
      <c r="F236">
        <v>2</v>
      </c>
      <c r="G236">
        <v>0</v>
      </c>
      <c r="H236">
        <v>10</v>
      </c>
      <c r="I236" s="2">
        <f>SUM(D236:H237)</f>
        <v>34</v>
      </c>
      <c r="J236" s="32">
        <f t="shared" si="83"/>
        <v>10</v>
      </c>
      <c r="K236" s="10">
        <f t="shared" si="79"/>
        <v>0.29411764705882354</v>
      </c>
      <c r="L236" s="18">
        <f t="shared" si="96"/>
        <v>34</v>
      </c>
      <c r="M236" s="20">
        <f t="shared" si="97"/>
        <v>10</v>
      </c>
      <c r="N236" s="22">
        <v>0.3</v>
      </c>
      <c r="O236" s="21">
        <v>0.3</v>
      </c>
      <c r="P236" s="21">
        <v>0.05</v>
      </c>
      <c r="Q236" s="21">
        <v>0.5</v>
      </c>
      <c r="R236" s="9"/>
      <c r="S236" s="11"/>
      <c r="T236" s="49" t="s">
        <v>31</v>
      </c>
      <c r="V236">
        <v>2013</v>
      </c>
      <c r="W236" t="s">
        <v>8</v>
      </c>
      <c r="X236" s="53" t="s">
        <v>16</v>
      </c>
      <c r="Y236" s="38">
        <v>2</v>
      </c>
      <c r="Z236" s="38">
        <v>2</v>
      </c>
      <c r="AA236" s="38">
        <v>1</v>
      </c>
      <c r="AB236" s="38">
        <f t="shared" si="82"/>
        <v>1</v>
      </c>
      <c r="AC236" s="59">
        <v>30</v>
      </c>
    </row>
    <row r="237" spans="1:30" x14ac:dyDescent="0.25">
      <c r="A237">
        <v>2013</v>
      </c>
      <c r="B237" t="s">
        <v>8</v>
      </c>
      <c r="C237" s="53" t="s">
        <v>38</v>
      </c>
      <c r="D237">
        <v>10</v>
      </c>
      <c r="E237">
        <v>0</v>
      </c>
      <c r="F237">
        <v>0</v>
      </c>
      <c r="G237">
        <v>0</v>
      </c>
      <c r="H237">
        <v>0</v>
      </c>
      <c r="I237" s="2">
        <f>SUM(D237:H237)</f>
        <v>10</v>
      </c>
      <c r="J237" s="32">
        <f t="shared" si="83"/>
        <v>0</v>
      </c>
      <c r="K237" s="10">
        <f t="shared" si="79"/>
        <v>0</v>
      </c>
      <c r="L237" s="18">
        <f t="shared" si="96"/>
        <v>10</v>
      </c>
      <c r="M237" s="20">
        <f t="shared" si="97"/>
        <v>0</v>
      </c>
      <c r="N237" s="22">
        <v>0.3</v>
      </c>
      <c r="O237" s="21">
        <v>0.3</v>
      </c>
      <c r="P237" s="21">
        <v>0.05</v>
      </c>
      <c r="Q237" s="21">
        <v>0.5</v>
      </c>
      <c r="R237" s="9"/>
      <c r="S237" s="12">
        <f>((D237+((E235+E236+F235+F236)-(E235+E236+F235+F236)*O237))*(1-P237))</f>
        <v>42.75</v>
      </c>
      <c r="T237" s="49" t="s">
        <v>31</v>
      </c>
      <c r="V237">
        <v>2013</v>
      </c>
      <c r="W237" t="s">
        <v>8</v>
      </c>
      <c r="X237" s="53" t="s">
        <v>38</v>
      </c>
      <c r="Y237" s="38">
        <v>2</v>
      </c>
      <c r="Z237" s="38">
        <v>0</v>
      </c>
      <c r="AA237" s="38">
        <v>0</v>
      </c>
      <c r="AB237" s="38">
        <f t="shared" si="82"/>
        <v>0</v>
      </c>
      <c r="AC237" s="59">
        <v>30</v>
      </c>
      <c r="AD237" s="23">
        <f>(S237*Q237*AC237)/R234</f>
        <v>3.8202127659574465</v>
      </c>
    </row>
    <row r="238" spans="1:30" x14ac:dyDescent="0.25">
      <c r="A238">
        <v>2013</v>
      </c>
      <c r="B238" t="s">
        <v>11</v>
      </c>
      <c r="C238" s="53" t="s">
        <v>14</v>
      </c>
      <c r="D238">
        <v>0</v>
      </c>
      <c r="E238">
        <v>21</v>
      </c>
      <c r="F238">
        <v>12</v>
      </c>
      <c r="G238">
        <v>31</v>
      </c>
      <c r="H238">
        <v>0</v>
      </c>
      <c r="I238" s="2">
        <f>SUM(D238:H241)</f>
        <v>286</v>
      </c>
      <c r="J238" s="32">
        <f t="shared" si="83"/>
        <v>31</v>
      </c>
      <c r="K238" s="10">
        <f t="shared" si="79"/>
        <v>0.10839160839160839</v>
      </c>
      <c r="L238" s="18">
        <f>(I238-E238-(E238*K238))</f>
        <v>262.72377622377621</v>
      </c>
      <c r="M238" s="19">
        <f>(J238-E238*K238)</f>
        <v>28.723776223776223</v>
      </c>
      <c r="N238" s="22">
        <v>0.3</v>
      </c>
      <c r="O238" s="21">
        <v>0.3</v>
      </c>
      <c r="P238" s="21">
        <v>0.05</v>
      </c>
      <c r="Q238" s="21">
        <v>0.5</v>
      </c>
      <c r="R238" s="16">
        <f>L238/(1-N238)</f>
        <v>375.31968031968034</v>
      </c>
      <c r="S238" s="11"/>
      <c r="T238" s="49" t="s">
        <v>31</v>
      </c>
      <c r="V238">
        <v>2013</v>
      </c>
      <c r="W238" t="s">
        <v>11</v>
      </c>
      <c r="X238" s="53" t="s">
        <v>14</v>
      </c>
      <c r="Y238" s="38">
        <v>4</v>
      </c>
      <c r="Z238" s="38">
        <v>12</v>
      </c>
      <c r="AA238" s="38">
        <v>0</v>
      </c>
      <c r="AB238" s="38">
        <f t="shared" si="82"/>
        <v>12</v>
      </c>
      <c r="AC238" s="59">
        <v>30</v>
      </c>
    </row>
    <row r="239" spans="1:30" x14ac:dyDescent="0.25">
      <c r="A239">
        <v>2013</v>
      </c>
      <c r="B239" t="s">
        <v>11</v>
      </c>
      <c r="C239" s="53" t="s">
        <v>15</v>
      </c>
      <c r="D239">
        <v>0</v>
      </c>
      <c r="E239">
        <v>32</v>
      </c>
      <c r="F239">
        <v>33</v>
      </c>
      <c r="G239">
        <v>12</v>
      </c>
      <c r="H239">
        <v>68</v>
      </c>
      <c r="I239" s="2">
        <f>SUM(D239:H241)</f>
        <v>222</v>
      </c>
      <c r="J239" s="32">
        <f t="shared" si="83"/>
        <v>80</v>
      </c>
      <c r="K239" s="10">
        <f t="shared" si="79"/>
        <v>0.36036036036036034</v>
      </c>
      <c r="L239" s="18">
        <f t="shared" ref="L239:L241" si="98">I239</f>
        <v>222</v>
      </c>
      <c r="M239" s="20">
        <f t="shared" ref="M239:M241" si="99">J239</f>
        <v>80</v>
      </c>
      <c r="N239" s="22">
        <v>0.3</v>
      </c>
      <c r="O239" s="21">
        <v>0.3</v>
      </c>
      <c r="P239" s="21">
        <v>0.05</v>
      </c>
      <c r="Q239" s="21">
        <v>0.5</v>
      </c>
      <c r="S239" s="11"/>
      <c r="T239" s="49" t="s">
        <v>31</v>
      </c>
      <c r="V239">
        <v>2013</v>
      </c>
      <c r="W239" t="s">
        <v>11</v>
      </c>
      <c r="X239" s="53" t="s">
        <v>15</v>
      </c>
      <c r="Y239" s="38">
        <v>4</v>
      </c>
      <c r="Z239" s="38">
        <v>33</v>
      </c>
      <c r="AA239" s="38">
        <v>12</v>
      </c>
      <c r="AB239" s="38">
        <f t="shared" si="82"/>
        <v>21</v>
      </c>
      <c r="AC239" s="59">
        <v>30</v>
      </c>
    </row>
    <row r="240" spans="1:30" x14ac:dyDescent="0.25">
      <c r="A240">
        <v>2013</v>
      </c>
      <c r="B240" t="s">
        <v>11</v>
      </c>
      <c r="C240" s="53" t="s">
        <v>16</v>
      </c>
      <c r="D240">
        <v>0</v>
      </c>
      <c r="E240">
        <v>10</v>
      </c>
      <c r="F240">
        <v>2</v>
      </c>
      <c r="G240">
        <v>0</v>
      </c>
      <c r="H240">
        <v>32</v>
      </c>
      <c r="I240" s="2">
        <f>SUM(D240:H241)</f>
        <v>77</v>
      </c>
      <c r="J240" s="32">
        <f t="shared" si="83"/>
        <v>32</v>
      </c>
      <c r="K240" s="10">
        <f t="shared" si="79"/>
        <v>0.41558441558441561</v>
      </c>
      <c r="L240" s="18">
        <f t="shared" si="98"/>
        <v>77</v>
      </c>
      <c r="M240" s="20">
        <f t="shared" si="99"/>
        <v>32</v>
      </c>
      <c r="N240" s="22">
        <v>0.3</v>
      </c>
      <c r="O240" s="21">
        <v>0.3</v>
      </c>
      <c r="P240" s="21">
        <v>0.05</v>
      </c>
      <c r="Q240" s="21">
        <v>0.5</v>
      </c>
      <c r="S240" s="11"/>
      <c r="T240" s="49" t="s">
        <v>31</v>
      </c>
      <c r="V240">
        <v>2013</v>
      </c>
      <c r="W240" t="s">
        <v>11</v>
      </c>
      <c r="X240" s="53" t="s">
        <v>16</v>
      </c>
      <c r="Y240" s="38">
        <v>2</v>
      </c>
      <c r="Z240" s="38">
        <v>2</v>
      </c>
      <c r="AA240" s="38">
        <v>0</v>
      </c>
      <c r="AB240" s="38">
        <f t="shared" si="82"/>
        <v>2</v>
      </c>
      <c r="AC240" s="59">
        <v>30</v>
      </c>
    </row>
    <row r="241" spans="1:30" x14ac:dyDescent="0.25">
      <c r="A241">
        <v>2013</v>
      </c>
      <c r="B241" t="s">
        <v>11</v>
      </c>
      <c r="C241" s="53" t="s">
        <v>38</v>
      </c>
      <c r="D241">
        <v>33</v>
      </c>
      <c r="E241">
        <v>0</v>
      </c>
      <c r="F241">
        <v>0</v>
      </c>
      <c r="G241">
        <v>0</v>
      </c>
      <c r="H241">
        <v>0</v>
      </c>
      <c r="I241" s="2">
        <f>SUM(D241:H241)</f>
        <v>33</v>
      </c>
      <c r="J241" s="32">
        <f t="shared" si="83"/>
        <v>0</v>
      </c>
      <c r="K241" s="10">
        <f t="shared" si="79"/>
        <v>0</v>
      </c>
      <c r="L241" s="18">
        <f t="shared" si="98"/>
        <v>33</v>
      </c>
      <c r="M241" s="20">
        <f t="shared" si="99"/>
        <v>0</v>
      </c>
      <c r="N241" s="22">
        <v>0.3</v>
      </c>
      <c r="O241" s="21">
        <v>0.3</v>
      </c>
      <c r="P241" s="21">
        <v>0.05</v>
      </c>
      <c r="Q241" s="21">
        <v>0.5</v>
      </c>
      <c r="S241" s="12">
        <f>((D241+((E239+E240+F239+F240)-(E239+E240+F239+F240)*O241))*(1-P241))</f>
        <v>82.555000000000007</v>
      </c>
      <c r="T241" s="49" t="s">
        <v>31</v>
      </c>
      <c r="V241">
        <v>2013</v>
      </c>
      <c r="W241" t="s">
        <v>11</v>
      </c>
      <c r="X241" s="53" t="s">
        <v>38</v>
      </c>
      <c r="Y241" s="38">
        <v>2</v>
      </c>
      <c r="Z241" s="38">
        <v>0</v>
      </c>
      <c r="AA241" s="38">
        <v>0</v>
      </c>
      <c r="AB241" s="38">
        <f t="shared" si="82"/>
        <v>0</v>
      </c>
      <c r="AC241" s="59">
        <v>30</v>
      </c>
      <c r="AD241" s="23">
        <f>(S241*Q241*AC241)/R238</f>
        <v>3.2993873354715926</v>
      </c>
    </row>
    <row r="242" spans="1:30" x14ac:dyDescent="0.25">
      <c r="A242">
        <v>2013</v>
      </c>
      <c r="B242" t="s">
        <v>9</v>
      </c>
      <c r="C242" s="53" t="s">
        <v>14</v>
      </c>
      <c r="D242">
        <v>0</v>
      </c>
      <c r="E242">
        <v>60</v>
      </c>
      <c r="F242">
        <v>3</v>
      </c>
      <c r="G242">
        <v>43</v>
      </c>
      <c r="H242">
        <v>0</v>
      </c>
      <c r="I242" s="2">
        <f>SUM(D242:H245)</f>
        <v>245</v>
      </c>
      <c r="J242" s="32">
        <f t="shared" si="83"/>
        <v>43</v>
      </c>
      <c r="K242" s="10">
        <f t="shared" si="79"/>
        <v>0.17551020408163265</v>
      </c>
      <c r="L242" s="18">
        <f>(I242-E242-(E242*K242))</f>
        <v>174.46938775510205</v>
      </c>
      <c r="M242" s="19">
        <f>J242-E242*K242/(1-K242)</f>
        <v>30.227722772277225</v>
      </c>
      <c r="N242" s="22">
        <v>0.3</v>
      </c>
      <c r="O242" s="21">
        <v>0.3</v>
      </c>
      <c r="P242" s="21">
        <v>0.05</v>
      </c>
      <c r="Q242" s="21">
        <v>0.5</v>
      </c>
      <c r="R242" s="16">
        <f>L242/(1-N242)</f>
        <v>249.24198250728867</v>
      </c>
      <c r="S242" s="11"/>
      <c r="T242" s="49" t="s">
        <v>31</v>
      </c>
      <c r="V242">
        <v>2013</v>
      </c>
      <c r="W242" t="s">
        <v>9</v>
      </c>
      <c r="X242" s="53" t="s">
        <v>14</v>
      </c>
      <c r="Y242" s="38">
        <v>4</v>
      </c>
      <c r="Z242" s="38">
        <v>3</v>
      </c>
      <c r="AA242" s="38">
        <v>0</v>
      </c>
      <c r="AB242" s="38">
        <f t="shared" si="82"/>
        <v>3</v>
      </c>
      <c r="AC242" s="59">
        <v>30</v>
      </c>
    </row>
    <row r="243" spans="1:30" x14ac:dyDescent="0.25">
      <c r="A243">
        <v>2013</v>
      </c>
      <c r="B243" t="s">
        <v>9</v>
      </c>
      <c r="C243" s="53" t="s">
        <v>15</v>
      </c>
      <c r="D243">
        <v>0</v>
      </c>
      <c r="E243">
        <v>22</v>
      </c>
      <c r="F243">
        <v>27</v>
      </c>
      <c r="G243">
        <v>11</v>
      </c>
      <c r="H243">
        <v>34</v>
      </c>
      <c r="I243" s="2">
        <f>SUM(D243:H245)</f>
        <v>139</v>
      </c>
      <c r="J243" s="32">
        <f t="shared" si="83"/>
        <v>45</v>
      </c>
      <c r="K243" s="10">
        <f t="shared" si="79"/>
        <v>0.32374100719424459</v>
      </c>
      <c r="L243" s="18">
        <f t="shared" ref="L243:L245" si="100">I243</f>
        <v>139</v>
      </c>
      <c r="M243" s="20">
        <f t="shared" ref="M243:M245" si="101">J243</f>
        <v>45</v>
      </c>
      <c r="N243" s="22">
        <v>0.3</v>
      </c>
      <c r="O243" s="21">
        <v>0.3</v>
      </c>
      <c r="P243" s="21">
        <v>0.05</v>
      </c>
      <c r="Q243" s="21">
        <v>0.5</v>
      </c>
      <c r="R243" s="9"/>
      <c r="S243" s="11"/>
      <c r="T243" s="49" t="s">
        <v>31</v>
      </c>
      <c r="V243">
        <v>2013</v>
      </c>
      <c r="W243" t="s">
        <v>9</v>
      </c>
      <c r="X243" s="53" t="s">
        <v>15</v>
      </c>
      <c r="Y243" s="38">
        <v>4</v>
      </c>
      <c r="Z243" s="38">
        <v>27</v>
      </c>
      <c r="AA243" s="38">
        <v>9</v>
      </c>
      <c r="AB243" s="38">
        <f t="shared" si="82"/>
        <v>18</v>
      </c>
      <c r="AC243" s="59">
        <v>30</v>
      </c>
    </row>
    <row r="244" spans="1:30" x14ac:dyDescent="0.25">
      <c r="A244">
        <v>2013</v>
      </c>
      <c r="B244" t="s">
        <v>9</v>
      </c>
      <c r="C244" s="53" t="s">
        <v>16</v>
      </c>
      <c r="D244">
        <v>0</v>
      </c>
      <c r="E244">
        <v>4</v>
      </c>
      <c r="F244">
        <v>13</v>
      </c>
      <c r="G244">
        <v>0</v>
      </c>
      <c r="H244">
        <v>13</v>
      </c>
      <c r="I244" s="2">
        <f>SUM(D244:H245)</f>
        <v>45</v>
      </c>
      <c r="J244" s="32">
        <f t="shared" si="83"/>
        <v>13</v>
      </c>
      <c r="K244" s="10">
        <f t="shared" si="79"/>
        <v>0.28888888888888886</v>
      </c>
      <c r="L244" s="18">
        <f t="shared" si="100"/>
        <v>45</v>
      </c>
      <c r="M244" s="20">
        <f t="shared" si="101"/>
        <v>13</v>
      </c>
      <c r="N244" s="22">
        <v>0.3</v>
      </c>
      <c r="O244" s="21">
        <v>0.3</v>
      </c>
      <c r="P244" s="21">
        <v>0.05</v>
      </c>
      <c r="Q244" s="21">
        <v>0.5</v>
      </c>
      <c r="R244" s="9"/>
      <c r="S244" s="11"/>
      <c r="T244" s="49" t="s">
        <v>31</v>
      </c>
      <c r="V244">
        <v>2013</v>
      </c>
      <c r="W244" t="s">
        <v>9</v>
      </c>
      <c r="X244" s="53" t="s">
        <v>16</v>
      </c>
      <c r="Y244" s="38">
        <v>2</v>
      </c>
      <c r="Z244" s="38">
        <v>13</v>
      </c>
      <c r="AA244" s="38">
        <v>2</v>
      </c>
      <c r="AB244" s="38">
        <f t="shared" si="82"/>
        <v>11</v>
      </c>
      <c r="AC244" s="59">
        <v>30</v>
      </c>
    </row>
    <row r="245" spans="1:30" x14ac:dyDescent="0.25">
      <c r="A245">
        <v>2013</v>
      </c>
      <c r="B245" t="s">
        <v>9</v>
      </c>
      <c r="C245" s="53" t="s">
        <v>38</v>
      </c>
      <c r="D245">
        <v>14</v>
      </c>
      <c r="E245">
        <v>0</v>
      </c>
      <c r="F245">
        <v>0</v>
      </c>
      <c r="G245">
        <v>1</v>
      </c>
      <c r="H245">
        <v>0</v>
      </c>
      <c r="I245" s="2">
        <f>SUM(D245:H245)</f>
        <v>15</v>
      </c>
      <c r="J245" s="32">
        <f t="shared" si="83"/>
        <v>1</v>
      </c>
      <c r="K245" s="10">
        <f t="shared" si="79"/>
        <v>6.6666666666666666E-2</v>
      </c>
      <c r="L245" s="18">
        <f t="shared" si="100"/>
        <v>15</v>
      </c>
      <c r="M245" s="20">
        <f t="shared" si="101"/>
        <v>1</v>
      </c>
      <c r="N245" s="22">
        <v>0.3</v>
      </c>
      <c r="O245" s="21">
        <v>0.3</v>
      </c>
      <c r="P245" s="21">
        <v>0.05</v>
      </c>
      <c r="Q245" s="21">
        <v>0.5</v>
      </c>
      <c r="R245" s="9"/>
      <c r="S245" s="12">
        <f>((D245+((E243+E244+F243+F244)-(E243+E244+F243+F244)*O245))*(1-P245))</f>
        <v>57.19</v>
      </c>
      <c r="T245" s="49" t="s">
        <v>31</v>
      </c>
      <c r="V245">
        <v>2013</v>
      </c>
      <c r="W245" t="s">
        <v>9</v>
      </c>
      <c r="X245" s="53" t="s">
        <v>38</v>
      </c>
      <c r="Y245" s="38">
        <v>2</v>
      </c>
      <c r="Z245" s="38">
        <v>0</v>
      </c>
      <c r="AA245" s="38">
        <v>0</v>
      </c>
      <c r="AB245" s="38">
        <f t="shared" si="82"/>
        <v>0</v>
      </c>
      <c r="AC245" s="59">
        <v>30</v>
      </c>
      <c r="AD245" s="23">
        <f>(S245*Q245*AC245)/R242</f>
        <v>3.4418358872382724</v>
      </c>
    </row>
    <row r="246" spans="1:30" x14ac:dyDescent="0.25">
      <c r="A246">
        <v>2013</v>
      </c>
      <c r="B246" t="s">
        <v>10</v>
      </c>
      <c r="C246" s="53" t="s">
        <v>14</v>
      </c>
      <c r="D246">
        <v>0</v>
      </c>
      <c r="E246">
        <v>96</v>
      </c>
      <c r="F246">
        <v>13</v>
      </c>
      <c r="G246">
        <v>65</v>
      </c>
      <c r="H246">
        <v>0</v>
      </c>
      <c r="I246" s="2">
        <f>SUM(D246:H249)</f>
        <v>332</v>
      </c>
      <c r="J246" s="32">
        <f t="shared" si="83"/>
        <v>65</v>
      </c>
      <c r="K246" s="10">
        <f t="shared" si="79"/>
        <v>0.19578313253012047</v>
      </c>
      <c r="L246" s="18">
        <f>(I246-E246-(E246*K246))</f>
        <v>217.20481927710844</v>
      </c>
      <c r="M246" s="19">
        <f>J246-E246*K246/(1-K246)</f>
        <v>41.629213483146067</v>
      </c>
      <c r="N246" s="22">
        <v>0.3</v>
      </c>
      <c r="O246" s="21">
        <v>0.3</v>
      </c>
      <c r="P246" s="21">
        <v>0.05</v>
      </c>
      <c r="Q246" s="21">
        <v>0.5</v>
      </c>
      <c r="R246" s="16">
        <f>L246/(1-N246)</f>
        <v>310.29259896729781</v>
      </c>
      <c r="S246" s="14"/>
      <c r="T246" s="49" t="s">
        <v>31</v>
      </c>
      <c r="V246">
        <v>2013</v>
      </c>
      <c r="W246" t="s">
        <v>10</v>
      </c>
      <c r="X246" s="53" t="s">
        <v>14</v>
      </c>
      <c r="Y246" s="38">
        <v>4</v>
      </c>
      <c r="Z246" s="38">
        <v>13</v>
      </c>
      <c r="AA246" s="38">
        <v>0</v>
      </c>
      <c r="AB246" s="38">
        <f t="shared" si="82"/>
        <v>13</v>
      </c>
      <c r="AC246" s="59">
        <v>30</v>
      </c>
    </row>
    <row r="247" spans="1:30" x14ac:dyDescent="0.25">
      <c r="A247">
        <v>2013</v>
      </c>
      <c r="B247" t="s">
        <v>10</v>
      </c>
      <c r="C247" s="53" t="s">
        <v>15</v>
      </c>
      <c r="D247">
        <v>0</v>
      </c>
      <c r="E247">
        <v>46</v>
      </c>
      <c r="F247">
        <v>53</v>
      </c>
      <c r="G247">
        <v>9</v>
      </c>
      <c r="H247">
        <v>32</v>
      </c>
      <c r="I247" s="2">
        <f>SUM(D247:H249)</f>
        <v>158</v>
      </c>
      <c r="J247" s="32">
        <f t="shared" si="83"/>
        <v>41</v>
      </c>
      <c r="K247" s="10">
        <f t="shared" si="79"/>
        <v>0.25949367088607594</v>
      </c>
      <c r="L247" s="18">
        <f t="shared" ref="L247:L249" si="102">I247</f>
        <v>158</v>
      </c>
      <c r="M247" s="20">
        <f t="shared" ref="M247:M249" si="103">J247</f>
        <v>41</v>
      </c>
      <c r="N247" s="22">
        <v>0.3</v>
      </c>
      <c r="O247" s="21">
        <v>0.3</v>
      </c>
      <c r="P247" s="21">
        <v>0.05</v>
      </c>
      <c r="Q247" s="21">
        <v>0.5</v>
      </c>
      <c r="R247" s="9"/>
      <c r="S247" s="14"/>
      <c r="T247" s="49" t="s">
        <v>31</v>
      </c>
      <c r="V247">
        <v>2013</v>
      </c>
      <c r="W247" t="s">
        <v>10</v>
      </c>
      <c r="X247" s="53" t="s">
        <v>15</v>
      </c>
      <c r="Y247" s="38">
        <v>4</v>
      </c>
      <c r="Z247" s="38">
        <v>53</v>
      </c>
      <c r="AA247" s="38">
        <v>2</v>
      </c>
      <c r="AB247" s="38">
        <f t="shared" si="82"/>
        <v>51</v>
      </c>
      <c r="AC247" s="59">
        <v>30</v>
      </c>
    </row>
    <row r="248" spans="1:30" x14ac:dyDescent="0.25">
      <c r="A248">
        <v>2013</v>
      </c>
      <c r="B248" t="s">
        <v>10</v>
      </c>
      <c r="C248" s="53" t="s">
        <v>16</v>
      </c>
      <c r="D248">
        <v>0</v>
      </c>
      <c r="E248">
        <v>5</v>
      </c>
      <c r="F248">
        <v>3</v>
      </c>
      <c r="G248">
        <v>0</v>
      </c>
      <c r="H248">
        <v>0</v>
      </c>
      <c r="I248" s="2">
        <f>SUM(D248:H249)</f>
        <v>18</v>
      </c>
      <c r="J248" s="32">
        <f t="shared" si="83"/>
        <v>0</v>
      </c>
      <c r="K248" s="10">
        <f t="shared" si="79"/>
        <v>0</v>
      </c>
      <c r="L248" s="18">
        <f t="shared" si="102"/>
        <v>18</v>
      </c>
      <c r="M248" s="20">
        <f t="shared" si="103"/>
        <v>0</v>
      </c>
      <c r="N248" s="22">
        <v>0.3</v>
      </c>
      <c r="O248" s="21">
        <v>0.3</v>
      </c>
      <c r="P248" s="21">
        <v>0.05</v>
      </c>
      <c r="Q248" s="21">
        <v>0.5</v>
      </c>
      <c r="R248" s="9"/>
      <c r="S248" s="9"/>
      <c r="T248" s="49" t="s">
        <v>31</v>
      </c>
      <c r="V248">
        <v>2013</v>
      </c>
      <c r="W248" t="s">
        <v>10</v>
      </c>
      <c r="X248" s="53" t="s">
        <v>16</v>
      </c>
      <c r="Y248" s="38">
        <v>2</v>
      </c>
      <c r="Z248" s="38">
        <v>3</v>
      </c>
      <c r="AA248" s="38">
        <v>0</v>
      </c>
      <c r="AB248" s="38">
        <f t="shared" si="82"/>
        <v>3</v>
      </c>
      <c r="AC248" s="59">
        <v>30</v>
      </c>
    </row>
    <row r="249" spans="1:30" x14ac:dyDescent="0.25">
      <c r="A249">
        <v>2013</v>
      </c>
      <c r="B249" t="s">
        <v>10</v>
      </c>
      <c r="C249" s="53" t="s">
        <v>38</v>
      </c>
      <c r="D249">
        <v>10</v>
      </c>
      <c r="E249">
        <v>0</v>
      </c>
      <c r="F249">
        <v>0</v>
      </c>
      <c r="G249">
        <v>0</v>
      </c>
      <c r="H249">
        <v>0</v>
      </c>
      <c r="I249" s="2">
        <f>SUM(D249:H249)</f>
        <v>10</v>
      </c>
      <c r="J249" s="32">
        <f t="shared" si="83"/>
        <v>0</v>
      </c>
      <c r="K249" s="10">
        <f t="shared" si="79"/>
        <v>0</v>
      </c>
      <c r="L249" s="18">
        <f t="shared" si="102"/>
        <v>10</v>
      </c>
      <c r="M249" s="20">
        <f t="shared" si="103"/>
        <v>0</v>
      </c>
      <c r="N249" s="22">
        <v>0.3</v>
      </c>
      <c r="O249" s="21">
        <v>0.3</v>
      </c>
      <c r="P249" s="21">
        <v>0.05</v>
      </c>
      <c r="Q249" s="21">
        <v>0.5</v>
      </c>
      <c r="R249" s="9"/>
      <c r="S249" s="12">
        <f>((D249+((E247+E248+F247+F248)-(E247+E248+F247+F248)*O249))*(1-P249))</f>
        <v>80.655000000000001</v>
      </c>
      <c r="T249" s="49" t="s">
        <v>31</v>
      </c>
      <c r="V249">
        <v>2013</v>
      </c>
      <c r="W249" t="s">
        <v>10</v>
      </c>
      <c r="X249" s="53" t="s">
        <v>38</v>
      </c>
      <c r="Y249" s="38">
        <v>2</v>
      </c>
      <c r="Z249" s="38">
        <v>0</v>
      </c>
      <c r="AA249" s="38">
        <v>0</v>
      </c>
      <c r="AB249" s="38">
        <f t="shared" si="82"/>
        <v>0</v>
      </c>
      <c r="AC249" s="59">
        <v>30</v>
      </c>
      <c r="AD249" s="23">
        <f>(S249*Q249*AC249)/R246</f>
        <v>3.8989811681828264</v>
      </c>
    </row>
    <row r="250" spans="1:30" x14ac:dyDescent="0.25">
      <c r="A250">
        <v>2013</v>
      </c>
      <c r="B250" t="s">
        <v>13</v>
      </c>
      <c r="C250" s="53" t="s">
        <v>14</v>
      </c>
      <c r="D250">
        <v>0</v>
      </c>
      <c r="E250">
        <v>164</v>
      </c>
      <c r="F250">
        <v>71</v>
      </c>
      <c r="G250">
        <v>118</v>
      </c>
      <c r="H250">
        <v>0</v>
      </c>
      <c r="I250" s="2">
        <f>SUM(D250:H253)</f>
        <v>699</v>
      </c>
      <c r="J250" s="32">
        <f t="shared" si="83"/>
        <v>118</v>
      </c>
      <c r="K250" s="10">
        <f t="shared" si="79"/>
        <v>0.16881258941344779</v>
      </c>
      <c r="L250" s="18">
        <f>(I250-E250-(E250*K250))</f>
        <v>507.31473533619459</v>
      </c>
      <c r="M250" s="19">
        <f>J250-E250*K250/(1-K250)</f>
        <v>84.691910499139411</v>
      </c>
      <c r="N250" s="22">
        <v>0.3</v>
      </c>
      <c r="O250" s="21">
        <v>0.3</v>
      </c>
      <c r="P250" s="21">
        <v>0.05</v>
      </c>
      <c r="Q250" s="21">
        <v>0.5</v>
      </c>
      <c r="R250" s="16">
        <f>L250/(1-N250)</f>
        <v>724.73533619456373</v>
      </c>
      <c r="S250" s="9"/>
      <c r="T250" s="49" t="s">
        <v>31</v>
      </c>
      <c r="V250">
        <v>2013</v>
      </c>
      <c r="W250" t="s">
        <v>13</v>
      </c>
      <c r="X250" s="53" t="s">
        <v>14</v>
      </c>
      <c r="Y250" s="38">
        <v>4</v>
      </c>
      <c r="Z250" s="38">
        <v>71</v>
      </c>
      <c r="AA250" s="38">
        <v>0</v>
      </c>
      <c r="AB250" s="38">
        <f t="shared" si="82"/>
        <v>71</v>
      </c>
      <c r="AC250" s="59">
        <v>30</v>
      </c>
    </row>
    <row r="251" spans="1:30" x14ac:dyDescent="0.25">
      <c r="A251">
        <v>2013</v>
      </c>
      <c r="B251" t="s">
        <v>13</v>
      </c>
      <c r="C251" s="53" t="s">
        <v>15</v>
      </c>
      <c r="D251">
        <v>0</v>
      </c>
      <c r="E251">
        <v>87</v>
      </c>
      <c r="F251">
        <v>67</v>
      </c>
      <c r="G251">
        <v>13</v>
      </c>
      <c r="H251">
        <v>116</v>
      </c>
      <c r="I251" s="2">
        <f>SUM(D251:H253)</f>
        <v>346</v>
      </c>
      <c r="J251" s="32">
        <f t="shared" si="83"/>
        <v>129</v>
      </c>
      <c r="K251" s="10">
        <f t="shared" si="79"/>
        <v>0.37283236994219654</v>
      </c>
      <c r="L251" s="18">
        <f t="shared" ref="L251:L253" si="104">I251</f>
        <v>346</v>
      </c>
      <c r="M251" s="20">
        <f t="shared" ref="M251:M253" si="105">J251</f>
        <v>129</v>
      </c>
      <c r="N251" s="22">
        <v>0.3</v>
      </c>
      <c r="O251" s="21">
        <v>0.3</v>
      </c>
      <c r="P251" s="21">
        <v>0.05</v>
      </c>
      <c r="Q251" s="21">
        <v>0.5</v>
      </c>
      <c r="R251" s="9"/>
      <c r="T251" s="49" t="s">
        <v>31</v>
      </c>
      <c r="V251">
        <v>2013</v>
      </c>
      <c r="W251" t="s">
        <v>13</v>
      </c>
      <c r="X251" s="53" t="s">
        <v>15</v>
      </c>
      <c r="Y251" s="38">
        <v>4</v>
      </c>
      <c r="Z251" s="38">
        <v>67</v>
      </c>
      <c r="AA251" s="38">
        <v>2</v>
      </c>
      <c r="AB251" s="38">
        <f t="shared" si="82"/>
        <v>65</v>
      </c>
      <c r="AC251" s="59">
        <v>30</v>
      </c>
    </row>
    <row r="252" spans="1:30" x14ac:dyDescent="0.25">
      <c r="A252">
        <v>2013</v>
      </c>
      <c r="B252" t="s">
        <v>13</v>
      </c>
      <c r="C252" s="53" t="s">
        <v>16</v>
      </c>
      <c r="D252">
        <v>0</v>
      </c>
      <c r="E252">
        <v>31</v>
      </c>
      <c r="F252">
        <v>7</v>
      </c>
      <c r="G252">
        <v>0</v>
      </c>
      <c r="H252">
        <v>22</v>
      </c>
      <c r="I252" s="2">
        <f>SUM(D252:H253)</f>
        <v>63</v>
      </c>
      <c r="J252" s="32">
        <f t="shared" si="83"/>
        <v>22</v>
      </c>
      <c r="K252" s="10">
        <f t="shared" si="79"/>
        <v>0.34920634920634919</v>
      </c>
      <c r="L252" s="18">
        <f t="shared" si="104"/>
        <v>63</v>
      </c>
      <c r="M252" s="20">
        <f t="shared" si="105"/>
        <v>22</v>
      </c>
      <c r="N252" s="22">
        <v>0.3</v>
      </c>
      <c r="O252" s="21">
        <v>0.3</v>
      </c>
      <c r="P252" s="21">
        <v>0.05</v>
      </c>
      <c r="Q252" s="21">
        <v>0.5</v>
      </c>
      <c r="R252" s="9"/>
      <c r="T252" s="49" t="s">
        <v>31</v>
      </c>
      <c r="V252">
        <v>2013</v>
      </c>
      <c r="W252" t="s">
        <v>13</v>
      </c>
      <c r="X252" s="53" t="s">
        <v>16</v>
      </c>
      <c r="Y252" s="38">
        <v>2</v>
      </c>
      <c r="Z252" s="38">
        <v>7</v>
      </c>
      <c r="AA252" s="38">
        <v>0</v>
      </c>
      <c r="AB252" s="38">
        <f t="shared" si="82"/>
        <v>7</v>
      </c>
      <c r="AC252" s="59">
        <v>30</v>
      </c>
    </row>
    <row r="253" spans="1:30" x14ac:dyDescent="0.25">
      <c r="A253">
        <v>2013</v>
      </c>
      <c r="B253" t="s">
        <v>13</v>
      </c>
      <c r="C253" s="53" t="s">
        <v>38</v>
      </c>
      <c r="D253">
        <v>3</v>
      </c>
      <c r="E253">
        <v>0</v>
      </c>
      <c r="F253">
        <v>0</v>
      </c>
      <c r="G253">
        <v>0</v>
      </c>
      <c r="H253">
        <v>0</v>
      </c>
      <c r="I253" s="2">
        <f>SUM(D253:H253)</f>
        <v>3</v>
      </c>
      <c r="J253" s="32">
        <f t="shared" si="83"/>
        <v>0</v>
      </c>
      <c r="K253" s="10">
        <f t="shared" si="79"/>
        <v>0</v>
      </c>
      <c r="L253" s="18">
        <f t="shared" si="104"/>
        <v>3</v>
      </c>
      <c r="M253" s="20">
        <f t="shared" si="105"/>
        <v>0</v>
      </c>
      <c r="N253" s="22">
        <v>0.3</v>
      </c>
      <c r="O253" s="21">
        <v>0.3</v>
      </c>
      <c r="P253" s="21">
        <v>0.05</v>
      </c>
      <c r="Q253" s="21">
        <v>0.5</v>
      </c>
      <c r="R253" s="9"/>
      <c r="S253" s="12">
        <f>((D253+((E251+E252+F251+F252)-(E251+E252+F251+F252)*O253))*(1-P253))</f>
        <v>130.53</v>
      </c>
      <c r="T253" s="49" t="s">
        <v>31</v>
      </c>
      <c r="V253">
        <v>2013</v>
      </c>
      <c r="W253" t="s">
        <v>13</v>
      </c>
      <c r="X253" s="53" t="s">
        <v>38</v>
      </c>
      <c r="Y253" s="38">
        <v>2</v>
      </c>
      <c r="Z253" s="38">
        <v>0</v>
      </c>
      <c r="AA253" s="38">
        <v>0</v>
      </c>
      <c r="AB253" s="38">
        <f t="shared" si="82"/>
        <v>0</v>
      </c>
      <c r="AC253" s="59">
        <v>30</v>
      </c>
      <c r="AD253" s="23">
        <f>(S253*Q253*AC253)/R250</f>
        <v>2.7016069207840658</v>
      </c>
    </row>
    <row r="254" spans="1:30" x14ac:dyDescent="0.25">
      <c r="A254">
        <v>2013</v>
      </c>
      <c r="B254" t="s">
        <v>12</v>
      </c>
      <c r="C254" s="53" t="s">
        <v>14</v>
      </c>
      <c r="D254">
        <v>0</v>
      </c>
      <c r="E254">
        <v>91</v>
      </c>
      <c r="F254">
        <v>3</v>
      </c>
      <c r="G254">
        <v>26</v>
      </c>
      <c r="H254">
        <v>0</v>
      </c>
      <c r="I254" s="2">
        <f>SUM(D254:H257)</f>
        <v>227</v>
      </c>
      <c r="J254" s="32">
        <f t="shared" si="83"/>
        <v>26</v>
      </c>
      <c r="K254" s="10">
        <f t="shared" si="79"/>
        <v>0.11453744493392071</v>
      </c>
      <c r="L254" s="18">
        <f>(I254-E254-(E254*K254))</f>
        <v>125.57709251101322</v>
      </c>
      <c r="M254" s="19">
        <f>J254-E254*K254/(1-K254)</f>
        <v>14.228855721393035</v>
      </c>
      <c r="N254" s="22">
        <v>0.3</v>
      </c>
      <c r="O254" s="21">
        <v>0.3</v>
      </c>
      <c r="P254" s="21">
        <v>0.05</v>
      </c>
      <c r="Q254" s="21">
        <v>0.5</v>
      </c>
      <c r="R254" s="16">
        <f>L254/(1-N254)</f>
        <v>179.39584644430462</v>
      </c>
      <c r="T254" s="49" t="s">
        <v>31</v>
      </c>
      <c r="V254">
        <v>2013</v>
      </c>
      <c r="W254" t="s">
        <v>12</v>
      </c>
      <c r="X254" s="53" t="s">
        <v>14</v>
      </c>
      <c r="Y254" s="38">
        <v>4</v>
      </c>
      <c r="Z254" s="38">
        <v>3</v>
      </c>
      <c r="AA254" s="38">
        <v>0</v>
      </c>
      <c r="AB254" s="38">
        <f t="shared" si="82"/>
        <v>3</v>
      </c>
      <c r="AC254" s="59">
        <v>30</v>
      </c>
    </row>
    <row r="255" spans="1:30" x14ac:dyDescent="0.25">
      <c r="A255">
        <v>2013</v>
      </c>
      <c r="B255" t="s">
        <v>12</v>
      </c>
      <c r="C255" s="53" t="s">
        <v>15</v>
      </c>
      <c r="D255">
        <v>0</v>
      </c>
      <c r="E255">
        <v>14</v>
      </c>
      <c r="F255">
        <v>18</v>
      </c>
      <c r="G255">
        <v>5</v>
      </c>
      <c r="H255">
        <v>38</v>
      </c>
      <c r="I255" s="2">
        <f>SUM(D255:H257)</f>
        <v>107</v>
      </c>
      <c r="J255" s="32">
        <f t="shared" si="83"/>
        <v>43</v>
      </c>
      <c r="K255" s="10">
        <f t="shared" si="79"/>
        <v>0.40186915887850466</v>
      </c>
      <c r="L255" s="18">
        <f t="shared" ref="L255:L257" si="106">I255</f>
        <v>107</v>
      </c>
      <c r="M255" s="20">
        <f t="shared" ref="M255:M257" si="107">J255</f>
        <v>43</v>
      </c>
      <c r="N255" s="22">
        <v>0.3</v>
      </c>
      <c r="O255" s="21">
        <v>0.3</v>
      </c>
      <c r="P255" s="21">
        <v>0.05</v>
      </c>
      <c r="Q255" s="21">
        <v>0.5</v>
      </c>
      <c r="R255" s="9"/>
      <c r="T255" s="49" t="s">
        <v>31</v>
      </c>
      <c r="V255">
        <v>2013</v>
      </c>
      <c r="W255" t="s">
        <v>12</v>
      </c>
      <c r="X255" s="53" t="s">
        <v>15</v>
      </c>
      <c r="Y255" s="38">
        <v>4</v>
      </c>
      <c r="Z255" s="38">
        <v>18</v>
      </c>
      <c r="AA255" s="38">
        <v>9</v>
      </c>
      <c r="AB255" s="38">
        <f t="shared" si="82"/>
        <v>9</v>
      </c>
      <c r="AC255" s="59">
        <v>30</v>
      </c>
    </row>
    <row r="256" spans="1:30" x14ac:dyDescent="0.25">
      <c r="A256">
        <v>2013</v>
      </c>
      <c r="B256" t="s">
        <v>12</v>
      </c>
      <c r="C256" s="53" t="s">
        <v>16</v>
      </c>
      <c r="D256">
        <v>0</v>
      </c>
      <c r="E256">
        <v>9</v>
      </c>
      <c r="F256">
        <v>3</v>
      </c>
      <c r="G256">
        <v>0</v>
      </c>
      <c r="H256">
        <v>7</v>
      </c>
      <c r="I256" s="2">
        <f>SUM(D256:H257)</f>
        <v>32</v>
      </c>
      <c r="J256" s="32">
        <f t="shared" si="83"/>
        <v>7</v>
      </c>
      <c r="K256" s="10">
        <f t="shared" si="79"/>
        <v>0.21875</v>
      </c>
      <c r="L256" s="18">
        <f t="shared" si="106"/>
        <v>32</v>
      </c>
      <c r="M256" s="20">
        <f t="shared" si="107"/>
        <v>7</v>
      </c>
      <c r="N256" s="22">
        <v>0.3</v>
      </c>
      <c r="O256" s="21">
        <v>0.3</v>
      </c>
      <c r="P256" s="21">
        <v>0.05</v>
      </c>
      <c r="Q256" s="21">
        <v>0.5</v>
      </c>
      <c r="R256" s="9"/>
      <c r="T256" s="49" t="s">
        <v>31</v>
      </c>
      <c r="V256">
        <v>2013</v>
      </c>
      <c r="W256" t="s">
        <v>12</v>
      </c>
      <c r="X256" s="53" t="s">
        <v>16</v>
      </c>
      <c r="Y256" s="38">
        <v>2</v>
      </c>
      <c r="Z256" s="38">
        <v>3</v>
      </c>
      <c r="AA256" s="38">
        <v>0</v>
      </c>
      <c r="AB256" s="38">
        <f t="shared" si="82"/>
        <v>3</v>
      </c>
      <c r="AC256" s="59">
        <v>30</v>
      </c>
    </row>
    <row r="257" spans="1:30" x14ac:dyDescent="0.25">
      <c r="A257">
        <v>2013</v>
      </c>
      <c r="B257" t="s">
        <v>12</v>
      </c>
      <c r="C257" s="53" t="s">
        <v>38</v>
      </c>
      <c r="D257">
        <v>13</v>
      </c>
      <c r="E257">
        <v>0</v>
      </c>
      <c r="F257">
        <v>0</v>
      </c>
      <c r="G257">
        <v>0</v>
      </c>
      <c r="H257">
        <v>0</v>
      </c>
      <c r="I257" s="2">
        <f>SUM(D257:H257)</f>
        <v>13</v>
      </c>
      <c r="J257" s="32">
        <f t="shared" si="83"/>
        <v>0</v>
      </c>
      <c r="K257" s="10">
        <f t="shared" si="79"/>
        <v>0</v>
      </c>
      <c r="L257" s="18">
        <f t="shared" si="106"/>
        <v>13</v>
      </c>
      <c r="M257" s="20">
        <f t="shared" si="107"/>
        <v>0</v>
      </c>
      <c r="N257" s="22">
        <v>0.3</v>
      </c>
      <c r="O257" s="21">
        <v>0.3</v>
      </c>
      <c r="P257" s="21">
        <v>0.05</v>
      </c>
      <c r="Q257" s="21">
        <v>0.5</v>
      </c>
      <c r="R257" s="9"/>
      <c r="S257" s="12">
        <f>((D257+((E255+E256+F255+F256)-(E255+E256+F255+F256)*O257))*(1-P257))</f>
        <v>41.609999999999992</v>
      </c>
      <c r="T257" s="49" t="s">
        <v>31</v>
      </c>
      <c r="V257">
        <v>2013</v>
      </c>
      <c r="W257" t="s">
        <v>12</v>
      </c>
      <c r="X257" s="53" t="s">
        <v>38</v>
      </c>
      <c r="Y257" s="38">
        <v>2</v>
      </c>
      <c r="Z257" s="38">
        <v>0</v>
      </c>
      <c r="AA257" s="38">
        <v>0</v>
      </c>
      <c r="AB257" s="38">
        <f t="shared" si="82"/>
        <v>0</v>
      </c>
      <c r="AC257" s="59">
        <v>30</v>
      </c>
      <c r="AD257" s="23">
        <f>(S257*Q257*AC257)/R254</f>
        <v>3.4791775415701944</v>
      </c>
    </row>
    <row r="258" spans="1:30" x14ac:dyDescent="0.25">
      <c r="A258">
        <v>2014</v>
      </c>
      <c r="B258" t="s">
        <v>8</v>
      </c>
      <c r="C258" s="53" t="s">
        <v>14</v>
      </c>
      <c r="D258">
        <v>0</v>
      </c>
      <c r="E258">
        <v>60</v>
      </c>
      <c r="F258">
        <v>4</v>
      </c>
      <c r="G258">
        <v>28</v>
      </c>
      <c r="H258">
        <v>0</v>
      </c>
      <c r="I258" s="2">
        <f>SUM(D258:H261)</f>
        <v>229</v>
      </c>
      <c r="J258" s="32">
        <f t="shared" si="83"/>
        <v>28</v>
      </c>
      <c r="K258" s="10">
        <f t="shared" si="79"/>
        <v>0.1222707423580786</v>
      </c>
      <c r="L258" s="18">
        <f>(I258-E258-(E258*K258))</f>
        <v>161.66375545851528</v>
      </c>
      <c r="M258" s="19">
        <f>J258-E258*K258/(1-K258)</f>
        <v>19.64179104477612</v>
      </c>
      <c r="N258" s="22">
        <v>0.3</v>
      </c>
      <c r="O258" s="21">
        <v>0.3</v>
      </c>
      <c r="P258" s="21">
        <v>0.05</v>
      </c>
      <c r="Q258" s="21">
        <v>0.5</v>
      </c>
      <c r="R258" s="16">
        <f>L258/(1-N258)</f>
        <v>230.94822208359327</v>
      </c>
      <c r="T258" s="49" t="s">
        <v>31</v>
      </c>
      <c r="V258">
        <v>2014</v>
      </c>
      <c r="W258" t="s">
        <v>8</v>
      </c>
      <c r="X258" s="53" t="s">
        <v>14</v>
      </c>
      <c r="Y258" s="38">
        <v>4</v>
      </c>
      <c r="Z258" s="38">
        <v>4</v>
      </c>
      <c r="AA258" s="38">
        <v>0</v>
      </c>
      <c r="AB258" s="38">
        <f t="shared" si="82"/>
        <v>4</v>
      </c>
      <c r="AC258" s="59">
        <v>30</v>
      </c>
    </row>
    <row r="259" spans="1:30" x14ac:dyDescent="0.25">
      <c r="A259">
        <v>2014</v>
      </c>
      <c r="B259" t="s">
        <v>8</v>
      </c>
      <c r="C259" s="53" t="s">
        <v>15</v>
      </c>
      <c r="D259">
        <v>0</v>
      </c>
      <c r="E259">
        <v>29</v>
      </c>
      <c r="F259">
        <v>17</v>
      </c>
      <c r="G259">
        <v>5</v>
      </c>
      <c r="H259">
        <v>57</v>
      </c>
      <c r="I259" s="2">
        <f>SUM(D259:H261)</f>
        <v>137</v>
      </c>
      <c r="J259" s="32">
        <f t="shared" si="83"/>
        <v>62</v>
      </c>
      <c r="K259" s="10">
        <f t="shared" si="79"/>
        <v>0.45255474452554745</v>
      </c>
      <c r="L259" s="18">
        <f t="shared" ref="L259:L261" si="108">I259</f>
        <v>137</v>
      </c>
      <c r="M259" s="20">
        <f t="shared" ref="M259:M261" si="109">J259</f>
        <v>62</v>
      </c>
      <c r="N259" s="22">
        <v>0.3</v>
      </c>
      <c r="O259" s="21">
        <v>0.3</v>
      </c>
      <c r="P259" s="21">
        <v>0.05</v>
      </c>
      <c r="Q259" s="21">
        <v>0.5</v>
      </c>
      <c r="R259" s="9"/>
      <c r="T259" s="49" t="s">
        <v>31</v>
      </c>
      <c r="V259">
        <v>2014</v>
      </c>
      <c r="W259" t="s">
        <v>8</v>
      </c>
      <c r="X259" s="53" t="s">
        <v>15</v>
      </c>
      <c r="Y259" s="38">
        <v>4</v>
      </c>
      <c r="Z259" s="38">
        <v>17</v>
      </c>
      <c r="AA259" s="38">
        <v>13</v>
      </c>
      <c r="AB259" s="38">
        <f t="shared" si="82"/>
        <v>4</v>
      </c>
      <c r="AC259" s="59">
        <v>30</v>
      </c>
    </row>
    <row r="260" spans="1:30" x14ac:dyDescent="0.25">
      <c r="A260">
        <v>2014</v>
      </c>
      <c r="B260" t="s">
        <v>8</v>
      </c>
      <c r="C260" s="53" t="s">
        <v>16</v>
      </c>
      <c r="D260">
        <v>0</v>
      </c>
      <c r="E260">
        <v>18</v>
      </c>
      <c r="F260">
        <v>3</v>
      </c>
      <c r="G260">
        <v>0</v>
      </c>
      <c r="H260">
        <v>2</v>
      </c>
      <c r="I260" s="2">
        <f>SUM(D260:H261)</f>
        <v>29</v>
      </c>
      <c r="J260" s="32">
        <f t="shared" si="83"/>
        <v>2</v>
      </c>
      <c r="K260" s="10">
        <f t="shared" si="79"/>
        <v>6.8965517241379309E-2</v>
      </c>
      <c r="L260" s="18">
        <f t="shared" si="108"/>
        <v>29</v>
      </c>
      <c r="M260" s="20">
        <f t="shared" si="109"/>
        <v>2</v>
      </c>
      <c r="N260" s="22">
        <v>0.3</v>
      </c>
      <c r="O260" s="21">
        <v>0.3</v>
      </c>
      <c r="P260" s="21">
        <v>0.05</v>
      </c>
      <c r="Q260" s="21">
        <v>0.5</v>
      </c>
      <c r="R260" s="9"/>
      <c r="T260" s="49" t="s">
        <v>31</v>
      </c>
      <c r="V260">
        <v>2014</v>
      </c>
      <c r="W260" t="s">
        <v>8</v>
      </c>
      <c r="X260" s="53" t="s">
        <v>16</v>
      </c>
      <c r="Y260" s="38">
        <v>2</v>
      </c>
      <c r="Z260" s="38">
        <v>3</v>
      </c>
      <c r="AA260" s="38">
        <v>3</v>
      </c>
      <c r="AB260" s="38">
        <f t="shared" si="82"/>
        <v>0</v>
      </c>
      <c r="AC260" s="59">
        <v>30</v>
      </c>
    </row>
    <row r="261" spans="1:30" x14ac:dyDescent="0.25">
      <c r="A261">
        <v>2014</v>
      </c>
      <c r="B261" t="s">
        <v>8</v>
      </c>
      <c r="C261" s="53" t="s">
        <v>38</v>
      </c>
      <c r="D261">
        <v>6</v>
      </c>
      <c r="E261">
        <v>0</v>
      </c>
      <c r="F261">
        <v>0</v>
      </c>
      <c r="G261">
        <v>0</v>
      </c>
      <c r="H261">
        <v>0</v>
      </c>
      <c r="I261" s="2">
        <f>SUM(D261:H261)</f>
        <v>6</v>
      </c>
      <c r="J261" s="32">
        <f t="shared" si="83"/>
        <v>0</v>
      </c>
      <c r="K261" s="10">
        <f t="shared" si="79"/>
        <v>0</v>
      </c>
      <c r="L261" s="18">
        <f t="shared" si="108"/>
        <v>6</v>
      </c>
      <c r="M261" s="20">
        <f t="shared" si="109"/>
        <v>0</v>
      </c>
      <c r="N261" s="22">
        <v>0.3</v>
      </c>
      <c r="O261" s="21">
        <v>0.3</v>
      </c>
      <c r="P261" s="21">
        <v>0.05</v>
      </c>
      <c r="Q261" s="21">
        <v>0.5</v>
      </c>
      <c r="R261" s="9"/>
      <c r="S261" s="12">
        <f>((D261+((E259+E260+F259+F260)-(E259+E260+F259+F260)*O261))*(1-P261))</f>
        <v>50.255000000000003</v>
      </c>
      <c r="T261" s="49" t="s">
        <v>31</v>
      </c>
      <c r="V261">
        <v>2014</v>
      </c>
      <c r="W261" t="s">
        <v>8</v>
      </c>
      <c r="X261" s="53" t="s">
        <v>38</v>
      </c>
      <c r="Y261" s="38">
        <v>2</v>
      </c>
      <c r="Z261" s="38">
        <v>0</v>
      </c>
      <c r="AA261" s="38">
        <v>0</v>
      </c>
      <c r="AB261" s="38">
        <f t="shared" si="82"/>
        <v>0</v>
      </c>
      <c r="AC261" s="59">
        <v>30</v>
      </c>
      <c r="AD261" s="23">
        <f>(S261*Q261*AC261)/R258</f>
        <v>3.2640433132546396</v>
      </c>
    </row>
    <row r="262" spans="1:30" x14ac:dyDescent="0.25">
      <c r="A262">
        <v>2014</v>
      </c>
      <c r="B262" t="s">
        <v>11</v>
      </c>
      <c r="C262" s="53" t="s">
        <v>14</v>
      </c>
      <c r="D262">
        <v>0</v>
      </c>
      <c r="E262">
        <v>66</v>
      </c>
      <c r="F262">
        <v>2</v>
      </c>
      <c r="G262">
        <v>39</v>
      </c>
      <c r="H262">
        <v>0</v>
      </c>
      <c r="I262" s="2">
        <f>SUM(D262:H265)</f>
        <v>180</v>
      </c>
      <c r="J262" s="32">
        <f t="shared" si="83"/>
        <v>39</v>
      </c>
      <c r="K262" s="10">
        <f t="shared" si="79"/>
        <v>0.21666666666666667</v>
      </c>
      <c r="L262" s="18">
        <f>(I262-E262-(E262*K262))</f>
        <v>99.7</v>
      </c>
      <c r="M262" s="19">
        <f>J262-E262*K262/(1-K262)</f>
        <v>20.74468085106383</v>
      </c>
      <c r="N262" s="22">
        <v>0.3</v>
      </c>
      <c r="O262" s="21">
        <v>0.3</v>
      </c>
      <c r="P262" s="21">
        <v>0.05</v>
      </c>
      <c r="Q262" s="21">
        <v>0.5</v>
      </c>
      <c r="R262" s="16">
        <f>L262/(1-N262)</f>
        <v>142.42857142857144</v>
      </c>
      <c r="T262" s="49" t="s">
        <v>31</v>
      </c>
      <c r="V262">
        <v>2014</v>
      </c>
      <c r="W262" t="s">
        <v>11</v>
      </c>
      <c r="X262" s="53" t="s">
        <v>14</v>
      </c>
      <c r="Y262" s="38">
        <v>4</v>
      </c>
      <c r="Z262" s="38">
        <v>2</v>
      </c>
      <c r="AA262" s="38">
        <v>0</v>
      </c>
      <c r="AB262" s="38">
        <f t="shared" si="82"/>
        <v>2</v>
      </c>
      <c r="AC262" s="59">
        <v>30</v>
      </c>
    </row>
    <row r="263" spans="1:30" x14ac:dyDescent="0.25">
      <c r="A263">
        <v>2014</v>
      </c>
      <c r="B263" t="s">
        <v>11</v>
      </c>
      <c r="C263" s="53" t="s">
        <v>15</v>
      </c>
      <c r="D263">
        <v>0</v>
      </c>
      <c r="E263">
        <v>13</v>
      </c>
      <c r="F263">
        <v>15</v>
      </c>
      <c r="G263">
        <v>9</v>
      </c>
      <c r="H263">
        <v>22</v>
      </c>
      <c r="I263" s="2">
        <f>SUM(D263:H265)</f>
        <v>73</v>
      </c>
      <c r="J263" s="32">
        <f t="shared" si="83"/>
        <v>31</v>
      </c>
      <c r="K263" s="10">
        <f t="shared" si="79"/>
        <v>0.42465753424657532</v>
      </c>
      <c r="L263" s="18">
        <f t="shared" ref="L263:L265" si="110">I263</f>
        <v>73</v>
      </c>
      <c r="M263" s="20">
        <f t="shared" ref="M263:M265" si="111">J263</f>
        <v>31</v>
      </c>
      <c r="N263" s="22">
        <v>0.3</v>
      </c>
      <c r="O263" s="21">
        <v>0.3</v>
      </c>
      <c r="P263" s="21">
        <v>0.05</v>
      </c>
      <c r="Q263" s="21">
        <v>0.5</v>
      </c>
      <c r="R263" s="9"/>
      <c r="T263" s="49" t="s">
        <v>31</v>
      </c>
      <c r="V263">
        <v>2014</v>
      </c>
      <c r="W263" t="s">
        <v>11</v>
      </c>
      <c r="X263" s="53" t="s">
        <v>15</v>
      </c>
      <c r="Y263" s="38">
        <v>4</v>
      </c>
      <c r="Z263" s="38">
        <v>15</v>
      </c>
      <c r="AA263" s="38">
        <v>5</v>
      </c>
      <c r="AB263" s="38">
        <f t="shared" si="82"/>
        <v>10</v>
      </c>
      <c r="AC263" s="59">
        <v>30</v>
      </c>
    </row>
    <row r="264" spans="1:30" x14ac:dyDescent="0.25">
      <c r="A264">
        <v>2014</v>
      </c>
      <c r="B264" t="s">
        <v>11</v>
      </c>
      <c r="C264" s="53" t="s">
        <v>16</v>
      </c>
      <c r="D264">
        <v>0</v>
      </c>
      <c r="E264">
        <v>5</v>
      </c>
      <c r="F264">
        <v>1</v>
      </c>
      <c r="G264">
        <v>1</v>
      </c>
      <c r="H264">
        <v>3</v>
      </c>
      <c r="I264" s="2">
        <f>SUM(D264:H265)</f>
        <v>14</v>
      </c>
      <c r="J264" s="32">
        <f t="shared" si="83"/>
        <v>4</v>
      </c>
      <c r="K264" s="10">
        <f t="shared" si="79"/>
        <v>0.2857142857142857</v>
      </c>
      <c r="L264" s="18">
        <f t="shared" si="110"/>
        <v>14</v>
      </c>
      <c r="M264" s="20">
        <f t="shared" si="111"/>
        <v>4</v>
      </c>
      <c r="N264" s="22">
        <v>0.3</v>
      </c>
      <c r="O264" s="21">
        <v>0.3</v>
      </c>
      <c r="P264" s="21">
        <v>0.05</v>
      </c>
      <c r="Q264" s="21">
        <v>0.5</v>
      </c>
      <c r="R264" s="9"/>
      <c r="T264" s="49" t="s">
        <v>31</v>
      </c>
      <c r="V264">
        <v>2014</v>
      </c>
      <c r="W264" t="s">
        <v>11</v>
      </c>
      <c r="X264" s="53" t="s">
        <v>16</v>
      </c>
      <c r="Y264" s="38">
        <v>2</v>
      </c>
      <c r="Z264" s="38">
        <v>1</v>
      </c>
      <c r="AA264" s="38">
        <v>0</v>
      </c>
      <c r="AB264" s="38">
        <f t="shared" si="82"/>
        <v>1</v>
      </c>
      <c r="AC264" s="59">
        <v>30</v>
      </c>
    </row>
    <row r="265" spans="1:30" x14ac:dyDescent="0.25">
      <c r="A265">
        <v>2014</v>
      </c>
      <c r="B265" t="s">
        <v>11</v>
      </c>
      <c r="C265" s="53" t="s">
        <v>38</v>
      </c>
      <c r="D265">
        <v>4</v>
      </c>
      <c r="E265">
        <v>0</v>
      </c>
      <c r="F265">
        <v>0</v>
      </c>
      <c r="G265">
        <v>0</v>
      </c>
      <c r="H265">
        <v>0</v>
      </c>
      <c r="I265" s="2">
        <f>SUM(D265:H265)</f>
        <v>4</v>
      </c>
      <c r="J265" s="32">
        <f t="shared" si="83"/>
        <v>0</v>
      </c>
      <c r="K265" s="10">
        <f t="shared" si="79"/>
        <v>0</v>
      </c>
      <c r="L265" s="18">
        <f t="shared" si="110"/>
        <v>4</v>
      </c>
      <c r="M265" s="20">
        <f t="shared" si="111"/>
        <v>0</v>
      </c>
      <c r="N265" s="22">
        <v>0.3</v>
      </c>
      <c r="O265" s="21">
        <v>0.3</v>
      </c>
      <c r="P265" s="21">
        <v>0.05</v>
      </c>
      <c r="Q265" s="21">
        <v>0.5</v>
      </c>
      <c r="R265" s="9"/>
      <c r="S265" s="12">
        <f>((D265+((E263+E264+F263+F264)-(E263+E264+F263+F264)*O265))*(1-P265))</f>
        <v>26.41</v>
      </c>
      <c r="T265" s="49" t="s">
        <v>31</v>
      </c>
      <c r="V265">
        <v>2014</v>
      </c>
      <c r="W265" t="s">
        <v>11</v>
      </c>
      <c r="X265" s="53" t="s">
        <v>38</v>
      </c>
      <c r="Y265" s="38">
        <v>2</v>
      </c>
      <c r="Z265" s="38">
        <v>0</v>
      </c>
      <c r="AA265" s="38">
        <v>0</v>
      </c>
      <c r="AB265" s="38">
        <f t="shared" si="82"/>
        <v>0</v>
      </c>
      <c r="AC265" s="59">
        <v>30</v>
      </c>
      <c r="AD265" s="23">
        <f>(S265*Q265*AC265)/R262</f>
        <v>2.7813941825476425</v>
      </c>
    </row>
    <row r="266" spans="1:30" x14ac:dyDescent="0.25">
      <c r="A266">
        <v>2014</v>
      </c>
      <c r="B266" t="s">
        <v>9</v>
      </c>
      <c r="C266" s="53" t="s">
        <v>14</v>
      </c>
      <c r="D266">
        <v>0</v>
      </c>
      <c r="E266">
        <v>11</v>
      </c>
      <c r="F266">
        <v>0</v>
      </c>
      <c r="G266">
        <v>27</v>
      </c>
      <c r="H266">
        <v>0</v>
      </c>
      <c r="I266" s="2">
        <f>SUM(D266:H269)</f>
        <v>211</v>
      </c>
      <c r="J266" s="32">
        <f t="shared" si="83"/>
        <v>27</v>
      </c>
      <c r="K266" s="10">
        <f t="shared" si="79"/>
        <v>0.12796208530805686</v>
      </c>
      <c r="L266" s="18">
        <f>(I266-E266-(E266*K266))</f>
        <v>198.59241706161137</v>
      </c>
      <c r="M266" s="19">
        <f>J266-E266*K266/(1-K266)</f>
        <v>25.385869565217391</v>
      </c>
      <c r="N266" s="22">
        <v>0.3</v>
      </c>
      <c r="O266" s="21">
        <v>0.3</v>
      </c>
      <c r="P266" s="21">
        <v>0.05</v>
      </c>
      <c r="Q266" s="21">
        <v>0.5</v>
      </c>
      <c r="R266" s="16">
        <f>L266/(1-N266)</f>
        <v>283.70345294515914</v>
      </c>
      <c r="T266" s="49" t="s">
        <v>31</v>
      </c>
      <c r="V266">
        <v>2014</v>
      </c>
      <c r="W266" t="s">
        <v>9</v>
      </c>
      <c r="X266" s="53" t="s">
        <v>14</v>
      </c>
      <c r="Y266" s="38">
        <v>3</v>
      </c>
      <c r="Z266" s="38">
        <v>0</v>
      </c>
      <c r="AA266" s="38">
        <v>0</v>
      </c>
      <c r="AB266" s="38">
        <f t="shared" si="82"/>
        <v>0</v>
      </c>
      <c r="AC266" s="59">
        <v>30</v>
      </c>
    </row>
    <row r="267" spans="1:30" x14ac:dyDescent="0.25">
      <c r="A267">
        <v>2014</v>
      </c>
      <c r="B267" t="s">
        <v>9</v>
      </c>
      <c r="C267" s="53" t="s">
        <v>15</v>
      </c>
      <c r="D267">
        <v>0</v>
      </c>
      <c r="E267">
        <v>6</v>
      </c>
      <c r="F267">
        <v>36</v>
      </c>
      <c r="G267">
        <v>6</v>
      </c>
      <c r="H267">
        <v>58</v>
      </c>
      <c r="I267" s="2">
        <f>SUM(D267:H269)</f>
        <v>173</v>
      </c>
      <c r="J267" s="32">
        <f t="shared" si="83"/>
        <v>64</v>
      </c>
      <c r="K267" s="10">
        <f t="shared" si="79"/>
        <v>0.36994219653179189</v>
      </c>
      <c r="L267" s="18">
        <f t="shared" ref="L267:L269" si="112">I267</f>
        <v>173</v>
      </c>
      <c r="M267" s="20">
        <f t="shared" ref="M267:M269" si="113">J267</f>
        <v>64</v>
      </c>
      <c r="N267" s="22">
        <v>0.3</v>
      </c>
      <c r="O267" s="21">
        <v>0.3</v>
      </c>
      <c r="P267" s="21">
        <v>0.05</v>
      </c>
      <c r="Q267" s="21">
        <v>0.5</v>
      </c>
      <c r="R267" s="9"/>
      <c r="T267" s="49" t="s">
        <v>31</v>
      </c>
      <c r="V267">
        <v>2014</v>
      </c>
      <c r="W267" t="s">
        <v>9</v>
      </c>
      <c r="X267" s="53" t="s">
        <v>15</v>
      </c>
      <c r="Y267" s="38">
        <v>4</v>
      </c>
      <c r="Z267" s="38">
        <v>36</v>
      </c>
      <c r="AA267" s="38">
        <v>26</v>
      </c>
      <c r="AB267" s="38">
        <f t="shared" si="82"/>
        <v>10</v>
      </c>
      <c r="AC267" s="59">
        <v>30</v>
      </c>
    </row>
    <row r="268" spans="1:30" x14ac:dyDescent="0.25">
      <c r="A268">
        <v>2014</v>
      </c>
      <c r="B268" t="s">
        <v>9</v>
      </c>
      <c r="C268" s="53" t="s">
        <v>16</v>
      </c>
      <c r="D268">
        <v>0</v>
      </c>
      <c r="E268">
        <v>12</v>
      </c>
      <c r="F268">
        <v>2</v>
      </c>
      <c r="G268">
        <v>1</v>
      </c>
      <c r="H268">
        <v>35</v>
      </c>
      <c r="I268" s="2">
        <f>SUM(D268:H269)</f>
        <v>67</v>
      </c>
      <c r="J268" s="32">
        <f t="shared" si="83"/>
        <v>36</v>
      </c>
      <c r="K268" s="10">
        <f t="shared" si="79"/>
        <v>0.53731343283582089</v>
      </c>
      <c r="L268" s="18">
        <f t="shared" si="112"/>
        <v>67</v>
      </c>
      <c r="M268" s="20">
        <f t="shared" si="113"/>
        <v>36</v>
      </c>
      <c r="N268" s="22">
        <v>0.3</v>
      </c>
      <c r="O268" s="21">
        <v>0.3</v>
      </c>
      <c r="P268" s="21">
        <v>0.05</v>
      </c>
      <c r="Q268" s="21">
        <v>0.5</v>
      </c>
      <c r="R268" s="9"/>
      <c r="T268" s="49" t="s">
        <v>31</v>
      </c>
      <c r="V268">
        <v>2014</v>
      </c>
      <c r="W268" t="s">
        <v>9</v>
      </c>
      <c r="X268" s="53" t="s">
        <v>16</v>
      </c>
      <c r="Y268" s="38">
        <v>2</v>
      </c>
      <c r="Z268" s="38">
        <v>2</v>
      </c>
      <c r="AA268" s="38">
        <v>0</v>
      </c>
      <c r="AB268" s="38">
        <f t="shared" si="82"/>
        <v>2</v>
      </c>
      <c r="AC268" s="59">
        <v>30</v>
      </c>
    </row>
    <row r="269" spans="1:30" x14ac:dyDescent="0.25">
      <c r="A269">
        <v>2014</v>
      </c>
      <c r="B269" t="s">
        <v>9</v>
      </c>
      <c r="C269" s="53" t="s">
        <v>38</v>
      </c>
      <c r="D269">
        <v>17</v>
      </c>
      <c r="E269">
        <v>0</v>
      </c>
      <c r="F269">
        <v>0</v>
      </c>
      <c r="G269">
        <v>0</v>
      </c>
      <c r="H269">
        <v>0</v>
      </c>
      <c r="I269" s="2">
        <f>SUM(D269:H269)</f>
        <v>17</v>
      </c>
      <c r="J269" s="32">
        <f t="shared" si="83"/>
        <v>0</v>
      </c>
      <c r="K269" s="10">
        <f t="shared" si="79"/>
        <v>0</v>
      </c>
      <c r="L269" s="18">
        <f t="shared" si="112"/>
        <v>17</v>
      </c>
      <c r="M269" s="20">
        <f t="shared" si="113"/>
        <v>0</v>
      </c>
      <c r="N269" s="22">
        <v>0.3</v>
      </c>
      <c r="O269" s="21">
        <v>0.3</v>
      </c>
      <c r="P269" s="21">
        <v>0.05</v>
      </c>
      <c r="Q269" s="21">
        <v>0.5</v>
      </c>
      <c r="R269" s="9"/>
      <c r="S269" s="12">
        <f>((D269+((E267+E268+F267+F268)-(E267+E268+F267+F268)*O269))*(1-P269))</f>
        <v>53.39</v>
      </c>
      <c r="T269" s="49" t="s">
        <v>31</v>
      </c>
      <c r="V269">
        <v>2014</v>
      </c>
      <c r="W269" t="s">
        <v>9</v>
      </c>
      <c r="X269" s="53" t="s">
        <v>38</v>
      </c>
      <c r="Y269" s="38">
        <v>2</v>
      </c>
      <c r="Z269" s="38">
        <v>0</v>
      </c>
      <c r="AA269" s="38">
        <v>0</v>
      </c>
      <c r="AB269" s="38">
        <f t="shared" si="82"/>
        <v>0</v>
      </c>
      <c r="AC269" s="59">
        <v>30</v>
      </c>
      <c r="AD269" s="23">
        <f>(S269*Q269*AC269)/R266</f>
        <v>2.8228419206262076</v>
      </c>
    </row>
    <row r="270" spans="1:30" x14ac:dyDescent="0.25">
      <c r="A270">
        <v>2014</v>
      </c>
      <c r="B270" t="s">
        <v>10</v>
      </c>
      <c r="C270" s="53" t="s">
        <v>14</v>
      </c>
      <c r="D270">
        <v>0</v>
      </c>
      <c r="E270">
        <v>42</v>
      </c>
      <c r="F270">
        <v>0</v>
      </c>
      <c r="G270">
        <v>28</v>
      </c>
      <c r="H270">
        <v>1</v>
      </c>
      <c r="I270" s="2">
        <f>SUM(D270:H273)</f>
        <v>331</v>
      </c>
      <c r="J270" s="32">
        <f t="shared" si="83"/>
        <v>29</v>
      </c>
      <c r="K270" s="10">
        <f t="shared" si="79"/>
        <v>8.7613293051359523E-2</v>
      </c>
      <c r="L270" s="18">
        <f>(I270-E270-(E270*K270))</f>
        <v>285.32024169184291</v>
      </c>
      <c r="M270" s="19">
        <f>J270-E270*K270/(1-K270)</f>
        <v>24.966887417218544</v>
      </c>
      <c r="N270" s="22">
        <v>0.3</v>
      </c>
      <c r="O270" s="21">
        <v>0.3</v>
      </c>
      <c r="P270" s="21">
        <v>0.05</v>
      </c>
      <c r="Q270" s="21">
        <v>0.5</v>
      </c>
      <c r="R270" s="16">
        <f>L270/(1-N270)</f>
        <v>407.60034527406134</v>
      </c>
      <c r="T270" s="49" t="s">
        <v>31</v>
      </c>
      <c r="V270">
        <v>2014</v>
      </c>
      <c r="W270" t="s">
        <v>10</v>
      </c>
      <c r="X270" s="53" t="s">
        <v>14</v>
      </c>
      <c r="Y270" s="38">
        <v>4</v>
      </c>
      <c r="Z270" s="38">
        <v>0</v>
      </c>
      <c r="AA270" s="38">
        <v>0</v>
      </c>
      <c r="AB270" s="38">
        <f t="shared" si="82"/>
        <v>0</v>
      </c>
      <c r="AC270" s="59">
        <v>30</v>
      </c>
    </row>
    <row r="271" spans="1:30" x14ac:dyDescent="0.25">
      <c r="A271">
        <v>2014</v>
      </c>
      <c r="B271" t="s">
        <v>10</v>
      </c>
      <c r="C271" s="53" t="s">
        <v>15</v>
      </c>
      <c r="D271">
        <v>0</v>
      </c>
      <c r="E271">
        <v>38</v>
      </c>
      <c r="F271">
        <v>23</v>
      </c>
      <c r="G271">
        <v>13</v>
      </c>
      <c r="H271">
        <v>73</v>
      </c>
      <c r="I271" s="2">
        <f>SUM(D271:H273)</f>
        <v>260</v>
      </c>
      <c r="J271" s="32">
        <f t="shared" si="83"/>
        <v>86</v>
      </c>
      <c r="K271" s="10">
        <f t="shared" ref="K271:K281" si="114">J271/I271</f>
        <v>0.33076923076923076</v>
      </c>
      <c r="L271" s="18">
        <f t="shared" ref="L271:L273" si="115">I271</f>
        <v>260</v>
      </c>
      <c r="M271" s="20">
        <f t="shared" ref="M271:M273" si="116">J271</f>
        <v>86</v>
      </c>
      <c r="N271" s="22">
        <v>0.3</v>
      </c>
      <c r="O271" s="21">
        <v>0.3</v>
      </c>
      <c r="P271" s="21">
        <v>0.05</v>
      </c>
      <c r="Q271" s="21">
        <v>0.5</v>
      </c>
      <c r="R271" s="9"/>
      <c r="T271" s="49" t="s">
        <v>31</v>
      </c>
      <c r="V271">
        <v>2014</v>
      </c>
      <c r="W271" t="s">
        <v>10</v>
      </c>
      <c r="X271" s="53" t="s">
        <v>15</v>
      </c>
      <c r="Y271" s="38">
        <v>4</v>
      </c>
      <c r="Z271" s="38">
        <v>23</v>
      </c>
      <c r="AA271" s="38">
        <v>16</v>
      </c>
      <c r="AB271" s="38">
        <f t="shared" ref="AB271:AB281" si="117">Z271-AA271</f>
        <v>7</v>
      </c>
      <c r="AC271" s="59">
        <v>30</v>
      </c>
    </row>
    <row r="272" spans="1:30" x14ac:dyDescent="0.25">
      <c r="A272">
        <v>2014</v>
      </c>
      <c r="B272" t="s">
        <v>10</v>
      </c>
      <c r="C272" s="53" t="s">
        <v>16</v>
      </c>
      <c r="D272">
        <v>0</v>
      </c>
      <c r="E272">
        <v>26</v>
      </c>
      <c r="F272">
        <v>10</v>
      </c>
      <c r="G272">
        <v>4</v>
      </c>
      <c r="H272">
        <v>39</v>
      </c>
      <c r="I272" s="2">
        <f>SUM(D272:H273)</f>
        <v>113</v>
      </c>
      <c r="J272" s="32">
        <f t="shared" ref="J272:J281" si="118">SUM(G272:H272)</f>
        <v>43</v>
      </c>
      <c r="K272" s="10">
        <f t="shared" si="114"/>
        <v>0.38053097345132741</v>
      </c>
      <c r="L272" s="18">
        <f t="shared" si="115"/>
        <v>113</v>
      </c>
      <c r="M272" s="20">
        <f t="shared" si="116"/>
        <v>43</v>
      </c>
      <c r="N272" s="22">
        <v>0.3</v>
      </c>
      <c r="O272" s="21">
        <v>0.3</v>
      </c>
      <c r="P272" s="21">
        <v>0.05</v>
      </c>
      <c r="Q272" s="21">
        <v>0.5</v>
      </c>
      <c r="R272" s="9"/>
      <c r="T272" s="49" t="s">
        <v>31</v>
      </c>
      <c r="V272">
        <v>2014</v>
      </c>
      <c r="W272" t="s">
        <v>10</v>
      </c>
      <c r="X272" s="53" t="s">
        <v>16</v>
      </c>
      <c r="Y272" s="38">
        <v>2</v>
      </c>
      <c r="Z272" s="38">
        <v>10</v>
      </c>
      <c r="AA272" s="38">
        <v>0</v>
      </c>
      <c r="AB272" s="38">
        <f t="shared" si="117"/>
        <v>10</v>
      </c>
      <c r="AC272" s="59">
        <v>30</v>
      </c>
    </row>
    <row r="273" spans="1:30" x14ac:dyDescent="0.25">
      <c r="A273">
        <v>2014</v>
      </c>
      <c r="B273" t="s">
        <v>10</v>
      </c>
      <c r="C273" s="53" t="s">
        <v>38</v>
      </c>
      <c r="D273">
        <v>32</v>
      </c>
      <c r="E273">
        <v>0</v>
      </c>
      <c r="F273">
        <v>0</v>
      </c>
      <c r="G273">
        <v>2</v>
      </c>
      <c r="H273">
        <v>0</v>
      </c>
      <c r="I273" s="2">
        <f>SUM(D273:H273)</f>
        <v>34</v>
      </c>
      <c r="J273" s="32">
        <f t="shared" si="118"/>
        <v>2</v>
      </c>
      <c r="K273" s="10">
        <f t="shared" si="114"/>
        <v>5.8823529411764705E-2</v>
      </c>
      <c r="L273" s="18">
        <f t="shared" si="115"/>
        <v>34</v>
      </c>
      <c r="M273" s="20">
        <f t="shared" si="116"/>
        <v>2</v>
      </c>
      <c r="N273" s="22">
        <v>0.3</v>
      </c>
      <c r="O273" s="21">
        <v>0.3</v>
      </c>
      <c r="P273" s="21">
        <v>0.05</v>
      </c>
      <c r="Q273" s="21">
        <v>0.5</v>
      </c>
      <c r="R273" s="9"/>
      <c r="S273" s="12">
        <f>((D273+((E271+E272+F271+F272)-(E271+E272+F271+F272)*O273))*(1-P273))</f>
        <v>94.905000000000001</v>
      </c>
      <c r="T273" s="49" t="s">
        <v>31</v>
      </c>
      <c r="V273">
        <v>2014</v>
      </c>
      <c r="W273" t="s">
        <v>10</v>
      </c>
      <c r="X273" s="53" t="s">
        <v>38</v>
      </c>
      <c r="Y273" s="38">
        <v>2</v>
      </c>
      <c r="Z273" s="38">
        <v>0</v>
      </c>
      <c r="AA273" s="38">
        <v>0</v>
      </c>
      <c r="AB273" s="38">
        <f t="shared" si="117"/>
        <v>0</v>
      </c>
      <c r="AC273" s="59">
        <v>30</v>
      </c>
      <c r="AD273" s="23">
        <f>(S273*Q273*AC273)/R270</f>
        <v>3.4925755498141693</v>
      </c>
    </row>
    <row r="274" spans="1:30" x14ac:dyDescent="0.25">
      <c r="A274">
        <v>2014</v>
      </c>
      <c r="B274" t="s">
        <v>13</v>
      </c>
      <c r="C274" s="53" t="s">
        <v>14</v>
      </c>
      <c r="D274">
        <v>0</v>
      </c>
      <c r="E274">
        <v>45</v>
      </c>
      <c r="F274">
        <v>9</v>
      </c>
      <c r="G274">
        <v>59</v>
      </c>
      <c r="H274">
        <v>0</v>
      </c>
      <c r="I274" s="2">
        <f>SUM(D274:H277)</f>
        <v>331</v>
      </c>
      <c r="J274" s="32">
        <f t="shared" si="118"/>
        <v>59</v>
      </c>
      <c r="K274" s="10">
        <f t="shared" si="114"/>
        <v>0.1782477341389728</v>
      </c>
      <c r="L274" s="18">
        <f>(I274-E274-(E274*K274))</f>
        <v>277.97885196374625</v>
      </c>
      <c r="M274" s="19">
        <f>J274-E274*K274/(1-K274)</f>
        <v>49.238970588235297</v>
      </c>
      <c r="N274" s="22">
        <v>0.3</v>
      </c>
      <c r="O274" s="21">
        <v>0.3</v>
      </c>
      <c r="P274" s="21">
        <v>0.05</v>
      </c>
      <c r="Q274" s="21">
        <v>0.5</v>
      </c>
      <c r="R274" s="16">
        <f>L274/(1-N274)</f>
        <v>397.11264566249469</v>
      </c>
      <c r="T274" s="49" t="s">
        <v>31</v>
      </c>
      <c r="V274">
        <v>2014</v>
      </c>
      <c r="W274" t="s">
        <v>13</v>
      </c>
      <c r="X274" s="53" t="s">
        <v>14</v>
      </c>
      <c r="Y274" s="38">
        <v>4</v>
      </c>
      <c r="Z274" s="38">
        <v>9</v>
      </c>
      <c r="AA274" s="38">
        <v>0</v>
      </c>
      <c r="AB274" s="38">
        <f t="shared" si="117"/>
        <v>9</v>
      </c>
      <c r="AC274" s="59">
        <v>30</v>
      </c>
    </row>
    <row r="275" spans="1:30" x14ac:dyDescent="0.25">
      <c r="A275">
        <v>2014</v>
      </c>
      <c r="B275" t="s">
        <v>13</v>
      </c>
      <c r="C275" s="53" t="s">
        <v>15</v>
      </c>
      <c r="D275">
        <v>0</v>
      </c>
      <c r="E275">
        <v>22</v>
      </c>
      <c r="F275">
        <v>47</v>
      </c>
      <c r="G275">
        <v>12</v>
      </c>
      <c r="H275">
        <v>78</v>
      </c>
      <c r="I275" s="2">
        <f>SUM(D275:H277)</f>
        <v>218</v>
      </c>
      <c r="J275" s="32">
        <f t="shared" si="118"/>
        <v>90</v>
      </c>
      <c r="K275" s="10">
        <f t="shared" si="114"/>
        <v>0.41284403669724773</v>
      </c>
      <c r="L275" s="18">
        <f t="shared" ref="L275:L277" si="119">I275</f>
        <v>218</v>
      </c>
      <c r="M275" s="20">
        <f t="shared" ref="M275:M277" si="120">J275</f>
        <v>90</v>
      </c>
      <c r="N275" s="22">
        <v>0.3</v>
      </c>
      <c r="O275" s="21">
        <v>0.3</v>
      </c>
      <c r="P275" s="21">
        <v>0.05</v>
      </c>
      <c r="Q275" s="21">
        <v>0.5</v>
      </c>
      <c r="T275" s="49" t="s">
        <v>31</v>
      </c>
      <c r="V275">
        <v>2014</v>
      </c>
      <c r="W275" t="s">
        <v>13</v>
      </c>
      <c r="X275" s="53" t="s">
        <v>15</v>
      </c>
      <c r="Y275" s="38">
        <v>4</v>
      </c>
      <c r="Z275" s="38">
        <v>47</v>
      </c>
      <c r="AA275" s="38">
        <v>24</v>
      </c>
      <c r="AB275" s="38">
        <f t="shared" si="117"/>
        <v>23</v>
      </c>
      <c r="AC275" s="59">
        <v>30</v>
      </c>
    </row>
    <row r="276" spans="1:30" x14ac:dyDescent="0.25">
      <c r="A276">
        <v>2014</v>
      </c>
      <c r="B276" t="s">
        <v>13</v>
      </c>
      <c r="C276" s="53" t="s">
        <v>16</v>
      </c>
      <c r="D276">
        <v>0</v>
      </c>
      <c r="E276">
        <v>10</v>
      </c>
      <c r="F276">
        <v>3</v>
      </c>
      <c r="G276">
        <v>0</v>
      </c>
      <c r="H276">
        <v>43</v>
      </c>
      <c r="I276" s="2">
        <f>SUM(D276:H277)</f>
        <v>59</v>
      </c>
      <c r="J276" s="32">
        <f t="shared" si="118"/>
        <v>43</v>
      </c>
      <c r="K276" s="10">
        <f t="shared" si="114"/>
        <v>0.72881355932203384</v>
      </c>
      <c r="L276" s="18">
        <f t="shared" si="119"/>
        <v>59</v>
      </c>
      <c r="M276" s="20">
        <f t="shared" si="120"/>
        <v>43</v>
      </c>
      <c r="N276" s="22">
        <v>0.3</v>
      </c>
      <c r="O276" s="21">
        <v>0.3</v>
      </c>
      <c r="P276" s="21">
        <v>0.05</v>
      </c>
      <c r="Q276" s="21">
        <v>0.5</v>
      </c>
      <c r="T276" s="49" t="s">
        <v>31</v>
      </c>
      <c r="V276">
        <v>2014</v>
      </c>
      <c r="W276" t="s">
        <v>13</v>
      </c>
      <c r="X276" s="53" t="s">
        <v>16</v>
      </c>
      <c r="Y276" s="38">
        <v>2</v>
      </c>
      <c r="Z276" s="38">
        <v>3</v>
      </c>
      <c r="AA276" s="38">
        <v>0</v>
      </c>
      <c r="AB276" s="38">
        <f t="shared" si="117"/>
        <v>3</v>
      </c>
      <c r="AC276" s="59">
        <v>30</v>
      </c>
    </row>
    <row r="277" spans="1:30" x14ac:dyDescent="0.25">
      <c r="A277">
        <v>2014</v>
      </c>
      <c r="B277" t="s">
        <v>13</v>
      </c>
      <c r="C277" s="53" t="s">
        <v>38</v>
      </c>
      <c r="D277">
        <v>3</v>
      </c>
      <c r="E277">
        <v>0</v>
      </c>
      <c r="F277">
        <v>0</v>
      </c>
      <c r="G277">
        <v>0</v>
      </c>
      <c r="H277">
        <v>0</v>
      </c>
      <c r="I277" s="2">
        <f>SUM(D277:H277)</f>
        <v>3</v>
      </c>
      <c r="J277" s="32">
        <f t="shared" si="118"/>
        <v>0</v>
      </c>
      <c r="K277" s="10">
        <f t="shared" si="114"/>
        <v>0</v>
      </c>
      <c r="L277" s="18">
        <f t="shared" si="119"/>
        <v>3</v>
      </c>
      <c r="M277" s="20">
        <f t="shared" si="120"/>
        <v>0</v>
      </c>
      <c r="N277" s="22">
        <v>0.3</v>
      </c>
      <c r="O277" s="21">
        <v>0.3</v>
      </c>
      <c r="P277" s="21">
        <v>0.05</v>
      </c>
      <c r="Q277" s="21">
        <v>0.5</v>
      </c>
      <c r="S277" s="12">
        <f>((D277+((E275+E276+F275+F276)-(E275+E276+F275+F276)*O277))*(1-P277))</f>
        <v>57.38</v>
      </c>
      <c r="T277" s="49" t="s">
        <v>31</v>
      </c>
      <c r="V277">
        <v>2014</v>
      </c>
      <c r="W277" t="s">
        <v>13</v>
      </c>
      <c r="X277" s="53" t="s">
        <v>38</v>
      </c>
      <c r="Y277" s="38">
        <v>2</v>
      </c>
      <c r="Z277" s="38">
        <v>0</v>
      </c>
      <c r="AA277" s="38">
        <v>0</v>
      </c>
      <c r="AB277" s="38">
        <f t="shared" si="117"/>
        <v>0</v>
      </c>
      <c r="AC277" s="59">
        <v>30</v>
      </c>
      <c r="AD277" s="23">
        <f>(S277*Q277*AC277)/R274</f>
        <v>2.1673950940648399</v>
      </c>
    </row>
    <row r="278" spans="1:30" x14ac:dyDescent="0.25">
      <c r="A278">
        <v>2014</v>
      </c>
      <c r="B278" t="s">
        <v>12</v>
      </c>
      <c r="C278" s="53" t="s">
        <v>14</v>
      </c>
      <c r="D278">
        <v>0</v>
      </c>
      <c r="E278">
        <v>35</v>
      </c>
      <c r="F278">
        <v>0</v>
      </c>
      <c r="G278">
        <v>75</v>
      </c>
      <c r="H278">
        <v>0</v>
      </c>
      <c r="I278" s="2">
        <f>SUM(D278:H281)</f>
        <v>333</v>
      </c>
      <c r="J278" s="32">
        <f t="shared" si="118"/>
        <v>75</v>
      </c>
      <c r="K278" s="10">
        <f t="shared" si="114"/>
        <v>0.22522522522522523</v>
      </c>
      <c r="L278" s="18">
        <f>(I278-E278-(E278*K278))</f>
        <v>290.11711711711712</v>
      </c>
      <c r="M278" s="19">
        <f>J278-E278*K278/(1-K278)</f>
        <v>64.825581395348834</v>
      </c>
      <c r="N278" s="22">
        <v>0.3</v>
      </c>
      <c r="O278" s="21">
        <v>0.3</v>
      </c>
      <c r="P278" s="21">
        <v>0.05</v>
      </c>
      <c r="Q278" s="21">
        <v>0.5</v>
      </c>
      <c r="R278" s="16">
        <f>L278/(1-N278)</f>
        <v>414.45302445302445</v>
      </c>
      <c r="T278" s="49" t="s">
        <v>31</v>
      </c>
      <c r="V278">
        <v>2014</v>
      </c>
      <c r="W278" t="s">
        <v>12</v>
      </c>
      <c r="X278" s="53" t="s">
        <v>14</v>
      </c>
      <c r="Y278" s="38">
        <v>4</v>
      </c>
      <c r="Z278" s="38">
        <v>0</v>
      </c>
      <c r="AA278" s="38">
        <v>0</v>
      </c>
      <c r="AB278" s="38">
        <f t="shared" si="117"/>
        <v>0</v>
      </c>
      <c r="AC278" s="59">
        <v>30</v>
      </c>
    </row>
    <row r="279" spans="1:30" x14ac:dyDescent="0.25">
      <c r="A279">
        <v>2014</v>
      </c>
      <c r="B279" t="s">
        <v>12</v>
      </c>
      <c r="C279" s="53" t="s">
        <v>15</v>
      </c>
      <c r="D279">
        <v>0</v>
      </c>
      <c r="E279">
        <v>9</v>
      </c>
      <c r="F279">
        <v>39</v>
      </c>
      <c r="G279">
        <v>15</v>
      </c>
      <c r="H279">
        <v>93</v>
      </c>
      <c r="I279" s="2">
        <f>SUM(D279:H281)</f>
        <v>223</v>
      </c>
      <c r="J279" s="32">
        <f t="shared" si="118"/>
        <v>108</v>
      </c>
      <c r="K279" s="10">
        <f t="shared" si="114"/>
        <v>0.48430493273542602</v>
      </c>
      <c r="L279" s="18">
        <f t="shared" ref="L279:L281" si="121">I279</f>
        <v>223</v>
      </c>
      <c r="M279" s="20">
        <f t="shared" ref="M279:M281" si="122">J279</f>
        <v>108</v>
      </c>
      <c r="N279" s="22">
        <v>0.3</v>
      </c>
      <c r="O279" s="21">
        <v>0.3</v>
      </c>
      <c r="P279" s="21">
        <v>0.05</v>
      </c>
      <c r="Q279" s="21">
        <v>0.5</v>
      </c>
      <c r="T279" s="49" t="s">
        <v>31</v>
      </c>
      <c r="V279">
        <v>2014</v>
      </c>
      <c r="W279" t="s">
        <v>12</v>
      </c>
      <c r="X279" s="53" t="s">
        <v>15</v>
      </c>
      <c r="Y279" s="38">
        <v>4</v>
      </c>
      <c r="Z279" s="38">
        <v>39</v>
      </c>
      <c r="AA279" s="38">
        <v>26</v>
      </c>
      <c r="AB279" s="38">
        <f t="shared" si="117"/>
        <v>13</v>
      </c>
      <c r="AC279" s="59">
        <v>30</v>
      </c>
    </row>
    <row r="280" spans="1:30" x14ac:dyDescent="0.25">
      <c r="A280">
        <v>2014</v>
      </c>
      <c r="B280" t="s">
        <v>12</v>
      </c>
      <c r="C280" s="53" t="s">
        <v>16</v>
      </c>
      <c r="D280">
        <v>0</v>
      </c>
      <c r="E280">
        <v>28</v>
      </c>
      <c r="F280">
        <v>7</v>
      </c>
      <c r="G280">
        <v>1</v>
      </c>
      <c r="H280">
        <v>22</v>
      </c>
      <c r="I280" s="2">
        <f>SUM(D280:H281)</f>
        <v>67</v>
      </c>
      <c r="J280" s="32">
        <f t="shared" si="118"/>
        <v>23</v>
      </c>
      <c r="K280" s="10">
        <f t="shared" si="114"/>
        <v>0.34328358208955223</v>
      </c>
      <c r="L280" s="18">
        <f t="shared" si="121"/>
        <v>67</v>
      </c>
      <c r="M280" s="20">
        <f t="shared" si="122"/>
        <v>23</v>
      </c>
      <c r="N280" s="22">
        <v>0.3</v>
      </c>
      <c r="O280" s="21">
        <v>0.3</v>
      </c>
      <c r="P280" s="21">
        <v>0.05</v>
      </c>
      <c r="Q280" s="21">
        <v>0.5</v>
      </c>
      <c r="T280" s="49" t="s">
        <v>31</v>
      </c>
      <c r="V280">
        <v>2014</v>
      </c>
      <c r="W280" t="s">
        <v>12</v>
      </c>
      <c r="X280" s="53" t="s">
        <v>16</v>
      </c>
      <c r="Y280" s="38">
        <v>2</v>
      </c>
      <c r="Z280" s="38">
        <v>7</v>
      </c>
      <c r="AA280" s="38">
        <v>3</v>
      </c>
      <c r="AB280" s="38">
        <f t="shared" si="117"/>
        <v>4</v>
      </c>
      <c r="AC280" s="59">
        <v>30</v>
      </c>
    </row>
    <row r="281" spans="1:30" x14ac:dyDescent="0.25">
      <c r="A281">
        <v>2014</v>
      </c>
      <c r="B281" t="s">
        <v>12</v>
      </c>
      <c r="C281" s="53" t="s">
        <v>38</v>
      </c>
      <c r="D281">
        <v>9</v>
      </c>
      <c r="E281">
        <v>0</v>
      </c>
      <c r="F281">
        <v>0</v>
      </c>
      <c r="G281">
        <v>0</v>
      </c>
      <c r="H281">
        <v>0</v>
      </c>
      <c r="I281" s="2">
        <f>SUM(D281:H281)</f>
        <v>9</v>
      </c>
      <c r="J281" s="32">
        <f t="shared" si="118"/>
        <v>0</v>
      </c>
      <c r="K281" s="10">
        <f t="shared" si="114"/>
        <v>0</v>
      </c>
      <c r="L281" s="18">
        <f t="shared" si="121"/>
        <v>9</v>
      </c>
      <c r="M281" s="20">
        <f t="shared" si="122"/>
        <v>0</v>
      </c>
      <c r="N281" s="22">
        <v>0.3</v>
      </c>
      <c r="O281" s="21">
        <v>0.3</v>
      </c>
      <c r="P281" s="21">
        <v>0.05</v>
      </c>
      <c r="Q281" s="21">
        <v>0.5</v>
      </c>
      <c r="S281" s="12">
        <f>((D281+((E279+E280+F279+F280)-(E279+E280+F279+F280)*O281))*(1-P281))</f>
        <v>63.74499999999999</v>
      </c>
      <c r="T281" s="49" t="s">
        <v>31</v>
      </c>
      <c r="V281">
        <v>2014</v>
      </c>
      <c r="W281" t="s">
        <v>12</v>
      </c>
      <c r="X281" s="53" t="s">
        <v>38</v>
      </c>
      <c r="Y281" s="38">
        <v>2</v>
      </c>
      <c r="Z281" s="38">
        <v>0</v>
      </c>
      <c r="AA281" s="38">
        <v>0</v>
      </c>
      <c r="AB281" s="38">
        <f t="shared" si="117"/>
        <v>0</v>
      </c>
      <c r="AC281" s="59">
        <v>30</v>
      </c>
      <c r="AD281" s="23">
        <f>(S281*Q281*AC281)/R278</f>
        <v>2.3070769027730331</v>
      </c>
    </row>
    <row r="282" spans="1:30" s="39" customFormat="1" x14ac:dyDescent="0.25">
      <c r="A282" s="39">
        <v>2008</v>
      </c>
      <c r="B282" s="39" t="s">
        <v>8</v>
      </c>
      <c r="C282" s="58" t="s">
        <v>14</v>
      </c>
      <c r="D282" s="39">
        <v>0</v>
      </c>
      <c r="E282" s="39">
        <v>17</v>
      </c>
      <c r="F282" s="47">
        <v>0</v>
      </c>
      <c r="G282" s="39">
        <v>8</v>
      </c>
      <c r="H282" s="39">
        <v>0</v>
      </c>
      <c r="I282" s="40">
        <f>SUM(D282:H285)</f>
        <v>1351</v>
      </c>
      <c r="J282" s="40">
        <f>SUM(G282:H282)</f>
        <v>8</v>
      </c>
      <c r="K282" s="42">
        <f>J282/I282</f>
        <v>5.9215396002960767E-3</v>
      </c>
      <c r="L282" s="43">
        <f>(I282-E282-(E282*K282))</f>
        <v>1333.8993338267949</v>
      </c>
      <c r="M282" s="44">
        <f>(J282-E282*K282)</f>
        <v>7.8993338267949671</v>
      </c>
      <c r="N282" s="45">
        <v>0.3</v>
      </c>
      <c r="O282" s="21">
        <v>0.3</v>
      </c>
      <c r="P282" s="46">
        <v>0.05</v>
      </c>
      <c r="Q282" s="46">
        <v>0.5</v>
      </c>
      <c r="R282" s="16">
        <f>L282/(1-N282)</f>
        <v>1905.5704768954213</v>
      </c>
      <c r="S282" s="40"/>
      <c r="T282" s="52" t="s">
        <v>36</v>
      </c>
      <c r="V282" s="41">
        <v>2008</v>
      </c>
      <c r="W282" s="41" t="s">
        <v>8</v>
      </c>
      <c r="X282" s="58" t="s">
        <v>14</v>
      </c>
      <c r="Y282" s="39">
        <v>3</v>
      </c>
      <c r="Z282" s="39">
        <v>0</v>
      </c>
      <c r="AA282" s="39">
        <v>0</v>
      </c>
      <c r="AB282" s="39">
        <f>Z282-AA282</f>
        <v>0</v>
      </c>
      <c r="AC282" s="59">
        <v>30</v>
      </c>
      <c r="AD282" s="23"/>
    </row>
    <row r="283" spans="1:30" x14ac:dyDescent="0.25">
      <c r="A283" s="26">
        <v>2008</v>
      </c>
      <c r="B283" s="26" t="s">
        <v>8</v>
      </c>
      <c r="C283" s="57" t="s">
        <v>15</v>
      </c>
      <c r="D283" s="26">
        <v>0</v>
      </c>
      <c r="E283" s="26">
        <v>204</v>
      </c>
      <c r="F283" s="47">
        <v>4</v>
      </c>
      <c r="G283" s="26">
        <v>54</v>
      </c>
      <c r="H283" s="26">
        <v>842</v>
      </c>
      <c r="I283" s="27">
        <f>SUM(D283:H285)</f>
        <v>1326</v>
      </c>
      <c r="J283" s="32">
        <f>SUM(G283:H283)</f>
        <v>896</v>
      </c>
      <c r="K283" s="28">
        <f t="shared" ref="K283:K346" si="123">J283/I283</f>
        <v>0.67571644042232282</v>
      </c>
      <c r="L283" s="24">
        <f t="shared" ref="L283:L285" si="124">I283</f>
        <v>1326</v>
      </c>
      <c r="M283" s="25">
        <f t="shared" ref="M283:M285" si="125">J283</f>
        <v>896</v>
      </c>
      <c r="N283" s="29">
        <v>0.3</v>
      </c>
      <c r="O283" s="21">
        <v>0.3</v>
      </c>
      <c r="P283" s="30">
        <v>0.05</v>
      </c>
      <c r="Q283" s="30">
        <v>0.5</v>
      </c>
      <c r="R283" s="9"/>
      <c r="S283" s="27"/>
      <c r="T283" s="52" t="s">
        <v>36</v>
      </c>
      <c r="V283" s="13">
        <v>2008</v>
      </c>
      <c r="W283" s="13" t="s">
        <v>8</v>
      </c>
      <c r="X283" s="57" t="s">
        <v>15</v>
      </c>
      <c r="Y283" s="38">
        <v>4</v>
      </c>
      <c r="Z283" s="38">
        <v>4</v>
      </c>
      <c r="AA283" s="38">
        <v>0</v>
      </c>
      <c r="AB283" s="38">
        <f t="shared" ref="AB283:AB346" si="126">Z283-AA283</f>
        <v>4</v>
      </c>
      <c r="AC283" s="59">
        <v>30</v>
      </c>
    </row>
    <row r="284" spans="1:30" x14ac:dyDescent="0.25">
      <c r="A284">
        <v>2008</v>
      </c>
      <c r="B284" t="s">
        <v>8</v>
      </c>
      <c r="C284" s="53" t="s">
        <v>16</v>
      </c>
      <c r="D284">
        <v>0</v>
      </c>
      <c r="E284">
        <v>208</v>
      </c>
      <c r="F284" s="47">
        <v>0</v>
      </c>
      <c r="G284">
        <v>7</v>
      </c>
      <c r="H284">
        <v>0</v>
      </c>
      <c r="I284" s="2">
        <f>SUM(D284:H285)</f>
        <v>222</v>
      </c>
      <c r="J284" s="32">
        <f t="shared" ref="J284:J347" si="127">SUM(G284:H284)</f>
        <v>7</v>
      </c>
      <c r="K284" s="10">
        <f t="shared" si="123"/>
        <v>3.1531531531531529E-2</v>
      </c>
      <c r="L284" s="18">
        <f t="shared" si="124"/>
        <v>222</v>
      </c>
      <c r="M284" s="20">
        <f t="shared" si="125"/>
        <v>7</v>
      </c>
      <c r="N284" s="22">
        <v>0.3</v>
      </c>
      <c r="O284" s="21">
        <v>0.3</v>
      </c>
      <c r="P284" s="21">
        <v>0.05</v>
      </c>
      <c r="Q284" s="21">
        <v>0.5</v>
      </c>
      <c r="R284" s="9"/>
      <c r="S284" s="11"/>
      <c r="T284" s="52" t="s">
        <v>36</v>
      </c>
      <c r="V284" s="13">
        <v>2008</v>
      </c>
      <c r="W284" s="13" t="s">
        <v>8</v>
      </c>
      <c r="X284" s="53" t="s">
        <v>16</v>
      </c>
      <c r="Y284" s="38">
        <v>2</v>
      </c>
      <c r="Z284" s="38">
        <v>0</v>
      </c>
      <c r="AA284" s="38">
        <v>0</v>
      </c>
      <c r="AB284" s="38">
        <f t="shared" si="126"/>
        <v>0</v>
      </c>
      <c r="AC284" s="59">
        <v>30</v>
      </c>
    </row>
    <row r="285" spans="1:30" x14ac:dyDescent="0.25">
      <c r="A285">
        <v>2008</v>
      </c>
      <c r="B285" t="s">
        <v>8</v>
      </c>
      <c r="C285" s="53" t="s">
        <v>38</v>
      </c>
      <c r="D285">
        <v>6</v>
      </c>
      <c r="E285">
        <v>0</v>
      </c>
      <c r="F285" s="47">
        <v>0</v>
      </c>
      <c r="G285">
        <v>1</v>
      </c>
      <c r="H285">
        <v>0</v>
      </c>
      <c r="I285" s="2">
        <f>SUM(D285:H285)</f>
        <v>7</v>
      </c>
      <c r="J285" s="32">
        <f t="shared" si="127"/>
        <v>1</v>
      </c>
      <c r="K285" s="10">
        <f t="shared" si="123"/>
        <v>0.14285714285714285</v>
      </c>
      <c r="L285" s="18">
        <f t="shared" si="124"/>
        <v>7</v>
      </c>
      <c r="M285" s="20">
        <f t="shared" si="125"/>
        <v>1</v>
      </c>
      <c r="N285" s="22">
        <v>0.3</v>
      </c>
      <c r="O285" s="21">
        <v>0.3</v>
      </c>
      <c r="P285" s="21">
        <v>0.05</v>
      </c>
      <c r="Q285" s="21">
        <v>0.5</v>
      </c>
      <c r="R285" s="9"/>
      <c r="S285" s="12">
        <f>((D285+((E283+E284+AA283+AA284)-(E283+E284+AA283+AA284)*O285))*(1-P285))</f>
        <v>279.67999999999995</v>
      </c>
      <c r="T285" s="52" t="s">
        <v>36</v>
      </c>
      <c r="V285" s="13">
        <v>2008</v>
      </c>
      <c r="W285" s="13" t="s">
        <v>8</v>
      </c>
      <c r="X285" s="53" t="s">
        <v>38</v>
      </c>
      <c r="Y285" s="38">
        <v>2</v>
      </c>
      <c r="Z285" s="38">
        <v>0</v>
      </c>
      <c r="AA285" s="38">
        <v>0</v>
      </c>
      <c r="AB285" s="38">
        <f t="shared" si="126"/>
        <v>0</v>
      </c>
      <c r="AC285" s="59">
        <v>30</v>
      </c>
      <c r="AD285" s="23">
        <f>(S285*Q285*AC285)/R282</f>
        <v>2.2015454431446009</v>
      </c>
    </row>
    <row r="286" spans="1:30" x14ac:dyDescent="0.25">
      <c r="A286">
        <v>2008</v>
      </c>
      <c r="B286" t="s">
        <v>9</v>
      </c>
      <c r="C286" s="53" t="s">
        <v>14</v>
      </c>
      <c r="D286">
        <v>0</v>
      </c>
      <c r="E286">
        <v>12</v>
      </c>
      <c r="F286" s="47">
        <v>0</v>
      </c>
      <c r="G286">
        <v>5</v>
      </c>
      <c r="H286">
        <v>0</v>
      </c>
      <c r="I286" s="2">
        <f>SUM(D286:H289)</f>
        <v>1276</v>
      </c>
      <c r="J286" s="32">
        <f t="shared" si="127"/>
        <v>5</v>
      </c>
      <c r="K286" s="10">
        <f t="shared" si="123"/>
        <v>3.9184952978056423E-3</v>
      </c>
      <c r="L286" s="18">
        <f>(I286-E286-(E286*K286))</f>
        <v>1263.9529780564264</v>
      </c>
      <c r="M286" s="19">
        <f>J286-E286*K286/(1-K286)</f>
        <v>4.9527930763178603</v>
      </c>
      <c r="N286" s="22">
        <v>0.3</v>
      </c>
      <c r="O286" s="21">
        <v>0.3</v>
      </c>
      <c r="P286" s="21">
        <v>0.05</v>
      </c>
      <c r="Q286" s="21">
        <v>0.5</v>
      </c>
      <c r="R286" s="16">
        <f>L286/(1-N286)</f>
        <v>1805.6471115091808</v>
      </c>
      <c r="S286" s="11"/>
      <c r="T286" s="52" t="s">
        <v>36</v>
      </c>
      <c r="V286" s="13">
        <v>2008</v>
      </c>
      <c r="W286" s="13" t="s">
        <v>9</v>
      </c>
      <c r="X286" s="53" t="s">
        <v>14</v>
      </c>
      <c r="Y286" s="38">
        <v>3</v>
      </c>
      <c r="Z286" s="38">
        <v>0</v>
      </c>
      <c r="AA286" s="38">
        <v>0</v>
      </c>
      <c r="AB286" s="38">
        <f t="shared" si="126"/>
        <v>0</v>
      </c>
      <c r="AC286" s="59">
        <v>30</v>
      </c>
    </row>
    <row r="287" spans="1:30" x14ac:dyDescent="0.25">
      <c r="A287">
        <v>2008</v>
      </c>
      <c r="B287" t="s">
        <v>9</v>
      </c>
      <c r="C287" s="53" t="s">
        <v>15</v>
      </c>
      <c r="D287">
        <v>0</v>
      </c>
      <c r="E287">
        <v>82</v>
      </c>
      <c r="F287" s="47">
        <v>10</v>
      </c>
      <c r="G287">
        <v>27</v>
      </c>
      <c r="H287">
        <v>782</v>
      </c>
      <c r="I287" s="2">
        <f>SUM(D287:H289)</f>
        <v>1259</v>
      </c>
      <c r="J287" s="32">
        <f t="shared" si="127"/>
        <v>809</v>
      </c>
      <c r="K287" s="10">
        <f t="shared" si="123"/>
        <v>0.64257347100873707</v>
      </c>
      <c r="L287" s="18">
        <f t="shared" ref="L287:L289" si="128">I287</f>
        <v>1259</v>
      </c>
      <c r="M287" s="20">
        <f t="shared" ref="M287:M289" si="129">J287</f>
        <v>809</v>
      </c>
      <c r="N287" s="22">
        <v>0.3</v>
      </c>
      <c r="O287" s="21">
        <v>0.3</v>
      </c>
      <c r="P287" s="21">
        <v>0.05</v>
      </c>
      <c r="Q287" s="21">
        <v>0.5</v>
      </c>
      <c r="R287" s="9"/>
      <c r="S287" s="11"/>
      <c r="T287" s="52" t="s">
        <v>36</v>
      </c>
      <c r="V287" s="13">
        <v>2008</v>
      </c>
      <c r="W287" s="13" t="s">
        <v>9</v>
      </c>
      <c r="X287" s="53" t="s">
        <v>15</v>
      </c>
      <c r="Y287" s="38">
        <v>4</v>
      </c>
      <c r="Z287" s="38">
        <v>10</v>
      </c>
      <c r="AA287" s="38">
        <v>0</v>
      </c>
      <c r="AB287" s="38">
        <f t="shared" si="126"/>
        <v>10</v>
      </c>
      <c r="AC287" s="59">
        <v>30</v>
      </c>
    </row>
    <row r="288" spans="1:30" x14ac:dyDescent="0.25">
      <c r="A288">
        <v>2008</v>
      </c>
      <c r="B288" t="s">
        <v>9</v>
      </c>
      <c r="C288" s="53" t="s">
        <v>16</v>
      </c>
      <c r="D288">
        <v>0</v>
      </c>
      <c r="E288">
        <v>249</v>
      </c>
      <c r="F288" s="47">
        <v>1</v>
      </c>
      <c r="G288">
        <v>42</v>
      </c>
      <c r="H288">
        <v>0</v>
      </c>
      <c r="I288" s="2">
        <f>SUM(D288:H289)</f>
        <v>358</v>
      </c>
      <c r="J288" s="32">
        <f t="shared" si="127"/>
        <v>42</v>
      </c>
      <c r="K288" s="10">
        <f t="shared" si="123"/>
        <v>0.11731843575418995</v>
      </c>
      <c r="L288" s="18">
        <f t="shared" si="128"/>
        <v>358</v>
      </c>
      <c r="M288" s="20">
        <f t="shared" si="129"/>
        <v>42</v>
      </c>
      <c r="N288" s="22">
        <v>0.3</v>
      </c>
      <c r="O288" s="21">
        <v>0.3</v>
      </c>
      <c r="P288" s="21">
        <v>0.05</v>
      </c>
      <c r="Q288" s="21">
        <v>0.5</v>
      </c>
      <c r="R288" s="9"/>
      <c r="S288" s="11"/>
      <c r="T288" s="52" t="s">
        <v>36</v>
      </c>
      <c r="V288" s="13">
        <v>2008</v>
      </c>
      <c r="W288" s="13" t="s">
        <v>9</v>
      </c>
      <c r="X288" s="53" t="s">
        <v>16</v>
      </c>
      <c r="Y288" s="38">
        <v>2</v>
      </c>
      <c r="Z288" s="38">
        <v>1</v>
      </c>
      <c r="AA288" s="38">
        <v>0</v>
      </c>
      <c r="AB288" s="38">
        <f t="shared" si="126"/>
        <v>1</v>
      </c>
      <c r="AC288" s="59">
        <v>30</v>
      </c>
    </row>
    <row r="289" spans="1:30" x14ac:dyDescent="0.25">
      <c r="A289">
        <v>2008</v>
      </c>
      <c r="B289" t="s">
        <v>9</v>
      </c>
      <c r="C289" s="53" t="s">
        <v>38</v>
      </c>
      <c r="D289">
        <v>65</v>
      </c>
      <c r="E289">
        <v>1</v>
      </c>
      <c r="F289" s="47">
        <v>0</v>
      </c>
      <c r="G289">
        <v>0</v>
      </c>
      <c r="H289">
        <v>0</v>
      </c>
      <c r="I289" s="2">
        <f>SUM(D289:H289)</f>
        <v>66</v>
      </c>
      <c r="J289" s="32">
        <f t="shared" si="127"/>
        <v>0</v>
      </c>
      <c r="K289" s="10">
        <f t="shared" si="123"/>
        <v>0</v>
      </c>
      <c r="L289" s="18">
        <f t="shared" si="128"/>
        <v>66</v>
      </c>
      <c r="M289" s="20">
        <f t="shared" si="129"/>
        <v>0</v>
      </c>
      <c r="N289" s="22">
        <v>0.3</v>
      </c>
      <c r="O289" s="21">
        <v>0.3</v>
      </c>
      <c r="P289" s="21">
        <v>0.05</v>
      </c>
      <c r="Q289" s="21">
        <v>0.5</v>
      </c>
      <c r="R289" s="9"/>
      <c r="S289" s="12">
        <f>((D289+((E287+E288+AA287+AA288)-(E287+E288+AA287+AA288)*O289))*(1-P289))</f>
        <v>281.86499999999995</v>
      </c>
      <c r="T289" s="52" t="s">
        <v>36</v>
      </c>
      <c r="V289" s="13">
        <v>2008</v>
      </c>
      <c r="W289" s="13" t="s">
        <v>9</v>
      </c>
      <c r="X289" s="53" t="s">
        <v>38</v>
      </c>
      <c r="Y289" s="38">
        <v>2</v>
      </c>
      <c r="Z289" s="38">
        <v>0</v>
      </c>
      <c r="AA289" s="38">
        <v>0</v>
      </c>
      <c r="AB289" s="38">
        <f t="shared" si="126"/>
        <v>0</v>
      </c>
      <c r="AC289" s="59">
        <v>30</v>
      </c>
      <c r="AD289" s="23">
        <f>(S289*Q289*AC289)/R286</f>
        <v>2.3415289582615113</v>
      </c>
    </row>
    <row r="290" spans="1:30" x14ac:dyDescent="0.25">
      <c r="A290">
        <v>2008</v>
      </c>
      <c r="B290" t="s">
        <v>10</v>
      </c>
      <c r="C290" s="53" t="s">
        <v>14</v>
      </c>
      <c r="D290">
        <v>0</v>
      </c>
      <c r="E290">
        <v>41</v>
      </c>
      <c r="F290" s="47">
        <v>0</v>
      </c>
      <c r="G290">
        <v>12</v>
      </c>
      <c r="H290">
        <v>0</v>
      </c>
      <c r="I290" s="2">
        <f>SUM(D290:H293)</f>
        <v>1204</v>
      </c>
      <c r="J290" s="32">
        <f t="shared" si="127"/>
        <v>12</v>
      </c>
      <c r="K290" s="10">
        <f t="shared" si="123"/>
        <v>9.9667774086378731E-3</v>
      </c>
      <c r="L290" s="18">
        <f>(I290-E290-(E290*K290))</f>
        <v>1162.5913621262459</v>
      </c>
      <c r="M290" s="19">
        <f>J290-E290*K290/(1-K290)</f>
        <v>11.587248322147651</v>
      </c>
      <c r="N290" s="22">
        <v>0.3</v>
      </c>
      <c r="O290" s="21">
        <v>0.3</v>
      </c>
      <c r="P290" s="21">
        <v>0.05</v>
      </c>
      <c r="Q290" s="21">
        <v>0.5</v>
      </c>
      <c r="R290" s="16">
        <f>L290/(1-N290)</f>
        <v>1660.8448030374943</v>
      </c>
      <c r="S290" s="11"/>
      <c r="T290" s="52" t="s">
        <v>36</v>
      </c>
      <c r="V290" s="13">
        <v>2008</v>
      </c>
      <c r="W290" s="13" t="s">
        <v>10</v>
      </c>
      <c r="X290" s="53" t="s">
        <v>14</v>
      </c>
      <c r="Y290" s="38">
        <v>4</v>
      </c>
      <c r="Z290" s="38">
        <v>0</v>
      </c>
      <c r="AA290" s="38">
        <v>0</v>
      </c>
      <c r="AB290" s="38">
        <f t="shared" si="126"/>
        <v>0</v>
      </c>
      <c r="AC290" s="59">
        <v>30</v>
      </c>
    </row>
    <row r="291" spans="1:30" x14ac:dyDescent="0.25">
      <c r="A291">
        <v>2008</v>
      </c>
      <c r="B291" t="s">
        <v>10</v>
      </c>
      <c r="C291" s="53" t="s">
        <v>15</v>
      </c>
      <c r="D291">
        <v>0</v>
      </c>
      <c r="E291">
        <v>68</v>
      </c>
      <c r="F291" s="47">
        <v>4</v>
      </c>
      <c r="G291">
        <v>172</v>
      </c>
      <c r="H291">
        <v>397</v>
      </c>
      <c r="I291" s="2">
        <f>SUM(D291:H293)</f>
        <v>1151</v>
      </c>
      <c r="J291" s="32">
        <f t="shared" si="127"/>
        <v>569</v>
      </c>
      <c r="K291" s="10">
        <f t="shared" si="123"/>
        <v>0.49435273675065161</v>
      </c>
      <c r="L291" s="18">
        <f t="shared" ref="L291:L293" si="130">I291</f>
        <v>1151</v>
      </c>
      <c r="M291" s="20">
        <f t="shared" ref="M291:M293" si="131">J291</f>
        <v>569</v>
      </c>
      <c r="N291" s="22">
        <v>0.3</v>
      </c>
      <c r="O291" s="21">
        <v>0.3</v>
      </c>
      <c r="P291" s="21">
        <v>0.05</v>
      </c>
      <c r="Q291" s="21">
        <v>0.5</v>
      </c>
      <c r="R291" s="9"/>
      <c r="S291" s="11"/>
      <c r="T291" s="52" t="s">
        <v>36</v>
      </c>
      <c r="V291" s="13">
        <v>2008</v>
      </c>
      <c r="W291" s="13" t="s">
        <v>10</v>
      </c>
      <c r="X291" s="53" t="s">
        <v>15</v>
      </c>
      <c r="Y291" s="38">
        <v>4</v>
      </c>
      <c r="Z291" s="38">
        <v>4</v>
      </c>
      <c r="AA291" s="38">
        <v>0</v>
      </c>
      <c r="AB291" s="38">
        <f t="shared" si="126"/>
        <v>4</v>
      </c>
      <c r="AC291" s="59">
        <v>30</v>
      </c>
    </row>
    <row r="292" spans="1:30" x14ac:dyDescent="0.25">
      <c r="A292">
        <v>2008</v>
      </c>
      <c r="B292" t="s">
        <v>10</v>
      </c>
      <c r="C292" s="53" t="s">
        <v>16</v>
      </c>
      <c r="D292">
        <v>0</v>
      </c>
      <c r="E292">
        <v>388</v>
      </c>
      <c r="F292" s="47">
        <v>0</v>
      </c>
      <c r="G292">
        <v>39</v>
      </c>
      <c r="H292">
        <v>0</v>
      </c>
      <c r="I292" s="2">
        <f>SUM(D292:H293)</f>
        <v>510</v>
      </c>
      <c r="J292" s="32">
        <f t="shared" si="127"/>
        <v>39</v>
      </c>
      <c r="K292" s="10">
        <f t="shared" si="123"/>
        <v>7.6470588235294124E-2</v>
      </c>
      <c r="L292" s="18">
        <f t="shared" si="130"/>
        <v>510</v>
      </c>
      <c r="M292" s="20">
        <f t="shared" si="131"/>
        <v>39</v>
      </c>
      <c r="N292" s="22">
        <v>0.3</v>
      </c>
      <c r="O292" s="21">
        <v>0.3</v>
      </c>
      <c r="P292" s="21">
        <v>0.05</v>
      </c>
      <c r="Q292" s="21">
        <v>0.5</v>
      </c>
      <c r="R292" s="9"/>
      <c r="S292" s="11"/>
      <c r="T292" s="52" t="s">
        <v>36</v>
      </c>
      <c r="V292" s="13">
        <v>2008</v>
      </c>
      <c r="W292" s="13" t="s">
        <v>10</v>
      </c>
      <c r="X292" s="53" t="s">
        <v>16</v>
      </c>
      <c r="Y292" s="38">
        <v>2</v>
      </c>
      <c r="Z292" s="38">
        <v>0</v>
      </c>
      <c r="AA292" s="38">
        <v>0</v>
      </c>
      <c r="AB292" s="38">
        <f t="shared" si="126"/>
        <v>0</v>
      </c>
      <c r="AC292" s="59">
        <v>30</v>
      </c>
    </row>
    <row r="293" spans="1:30" x14ac:dyDescent="0.25">
      <c r="A293">
        <v>2008</v>
      </c>
      <c r="B293" t="s">
        <v>10</v>
      </c>
      <c r="C293" s="53" t="s">
        <v>38</v>
      </c>
      <c r="D293">
        <v>82</v>
      </c>
      <c r="E293">
        <v>0</v>
      </c>
      <c r="F293" s="47">
        <v>0</v>
      </c>
      <c r="G293">
        <v>1</v>
      </c>
      <c r="H293">
        <v>0</v>
      </c>
      <c r="I293" s="2">
        <f>SUM(D293:H293)</f>
        <v>83</v>
      </c>
      <c r="J293" s="32">
        <f t="shared" si="127"/>
        <v>1</v>
      </c>
      <c r="K293" s="10">
        <f t="shared" si="123"/>
        <v>1.2048192771084338E-2</v>
      </c>
      <c r="L293" s="18">
        <f t="shared" si="130"/>
        <v>83</v>
      </c>
      <c r="M293" s="20">
        <f t="shared" si="131"/>
        <v>1</v>
      </c>
      <c r="N293" s="22">
        <v>0.3</v>
      </c>
      <c r="O293" s="21">
        <v>0.3</v>
      </c>
      <c r="P293" s="21">
        <v>0.05</v>
      </c>
      <c r="Q293" s="21">
        <v>0.5</v>
      </c>
      <c r="R293" s="9"/>
      <c r="S293" s="12">
        <f>((D293+((E291+E292+AA291+AA292)-(E291+E292+AA291+AA292)*O293))*(1-P293))</f>
        <v>381.14000000000004</v>
      </c>
      <c r="T293" s="52" t="s">
        <v>36</v>
      </c>
      <c r="V293" s="13">
        <v>2008</v>
      </c>
      <c r="W293" s="13" t="s">
        <v>10</v>
      </c>
      <c r="X293" s="53" t="s">
        <v>38</v>
      </c>
      <c r="Y293" s="38">
        <v>2</v>
      </c>
      <c r="Z293" s="38">
        <v>0</v>
      </c>
      <c r="AA293" s="38">
        <v>0</v>
      </c>
      <c r="AB293" s="38">
        <f t="shared" si="126"/>
        <v>0</v>
      </c>
      <c r="AC293" s="59">
        <v>30</v>
      </c>
      <c r="AD293" s="23">
        <f>(S293*Q293*AC293)/R290</f>
        <v>3.442284305881008</v>
      </c>
    </row>
    <row r="294" spans="1:30" x14ac:dyDescent="0.25">
      <c r="A294">
        <v>2009</v>
      </c>
      <c r="B294" t="s">
        <v>8</v>
      </c>
      <c r="C294" s="53" t="s">
        <v>14</v>
      </c>
      <c r="D294">
        <v>0</v>
      </c>
      <c r="E294">
        <v>185</v>
      </c>
      <c r="F294" s="47">
        <v>0</v>
      </c>
      <c r="G294">
        <v>29</v>
      </c>
      <c r="H294">
        <v>3</v>
      </c>
      <c r="I294" s="2">
        <f>SUM(D294:H297)</f>
        <v>1373</v>
      </c>
      <c r="J294" s="32">
        <f t="shared" si="127"/>
        <v>32</v>
      </c>
      <c r="K294" s="10">
        <f t="shared" si="123"/>
        <v>2.3306627822286964E-2</v>
      </c>
      <c r="L294" s="18">
        <f>(I294-E294-(E294*K294))</f>
        <v>1183.6882738528768</v>
      </c>
      <c r="M294" s="19">
        <f>J294-E294*K294/(1-K294)</f>
        <v>27.58538404175988</v>
      </c>
      <c r="N294" s="22">
        <v>0.3</v>
      </c>
      <c r="O294" s="21">
        <v>0.3</v>
      </c>
      <c r="P294" s="21">
        <v>0.05</v>
      </c>
      <c r="Q294" s="21">
        <v>0.5</v>
      </c>
      <c r="R294" s="16">
        <f>L294/(1-N294)</f>
        <v>1690.9832483612527</v>
      </c>
      <c r="S294" s="11"/>
      <c r="T294" s="52" t="s">
        <v>36</v>
      </c>
      <c r="V294" s="13">
        <v>2009</v>
      </c>
      <c r="W294" s="13" t="s">
        <v>8</v>
      </c>
      <c r="X294" s="53" t="s">
        <v>14</v>
      </c>
      <c r="Y294" s="38">
        <v>4</v>
      </c>
      <c r="Z294" s="38">
        <v>2</v>
      </c>
      <c r="AA294" s="38">
        <v>2</v>
      </c>
      <c r="AB294" s="38">
        <f t="shared" si="126"/>
        <v>0</v>
      </c>
      <c r="AC294" s="59">
        <v>30</v>
      </c>
    </row>
    <row r="295" spans="1:30" x14ac:dyDescent="0.25">
      <c r="A295">
        <v>2009</v>
      </c>
      <c r="B295" t="s">
        <v>8</v>
      </c>
      <c r="C295" s="53" t="s">
        <v>15</v>
      </c>
      <c r="D295">
        <v>0</v>
      </c>
      <c r="E295">
        <v>399</v>
      </c>
      <c r="F295" s="47">
        <v>3</v>
      </c>
      <c r="G295">
        <v>53</v>
      </c>
      <c r="H295">
        <v>328</v>
      </c>
      <c r="I295" s="2">
        <f>SUM(D295:H297)</f>
        <v>1156</v>
      </c>
      <c r="J295" s="32">
        <f t="shared" si="127"/>
        <v>381</v>
      </c>
      <c r="K295" s="10">
        <f t="shared" si="123"/>
        <v>0.32958477508650519</v>
      </c>
      <c r="L295" s="18">
        <f t="shared" ref="L295:L297" si="132">I295</f>
        <v>1156</v>
      </c>
      <c r="M295" s="20">
        <f t="shared" ref="M295:M297" si="133">J295</f>
        <v>381</v>
      </c>
      <c r="N295" s="22">
        <v>0.3</v>
      </c>
      <c r="O295" s="21">
        <v>0.3</v>
      </c>
      <c r="P295" s="21">
        <v>0.05</v>
      </c>
      <c r="Q295" s="21">
        <v>0.5</v>
      </c>
      <c r="R295" s="9"/>
      <c r="S295" s="11"/>
      <c r="T295" s="52" t="s">
        <v>36</v>
      </c>
      <c r="V295" s="13">
        <v>2009</v>
      </c>
      <c r="W295" s="13" t="s">
        <v>8</v>
      </c>
      <c r="X295" s="53" t="s">
        <v>15</v>
      </c>
      <c r="Y295" s="38">
        <v>4</v>
      </c>
      <c r="Z295" s="38">
        <v>15</v>
      </c>
      <c r="AA295" s="38">
        <v>12</v>
      </c>
      <c r="AB295" s="38">
        <f t="shared" si="126"/>
        <v>3</v>
      </c>
      <c r="AC295" s="59">
        <v>30</v>
      </c>
    </row>
    <row r="296" spans="1:30" x14ac:dyDescent="0.25">
      <c r="A296">
        <v>2009</v>
      </c>
      <c r="B296" t="s">
        <v>8</v>
      </c>
      <c r="C296" s="53" t="s">
        <v>16</v>
      </c>
      <c r="D296">
        <v>0</v>
      </c>
      <c r="E296">
        <v>330</v>
      </c>
      <c r="F296" s="47">
        <v>3</v>
      </c>
      <c r="G296">
        <v>11</v>
      </c>
      <c r="H296">
        <v>2</v>
      </c>
      <c r="I296" s="2">
        <f>SUM(D296:H297)</f>
        <v>373</v>
      </c>
      <c r="J296" s="32">
        <f t="shared" si="127"/>
        <v>13</v>
      </c>
      <c r="K296" s="10">
        <f t="shared" si="123"/>
        <v>3.4852546916890083E-2</v>
      </c>
      <c r="L296" s="18">
        <f t="shared" si="132"/>
        <v>373</v>
      </c>
      <c r="M296" s="20">
        <f t="shared" si="133"/>
        <v>13</v>
      </c>
      <c r="N296" s="22">
        <v>0.3</v>
      </c>
      <c r="O296" s="21">
        <v>0.3</v>
      </c>
      <c r="P296" s="21">
        <v>0.05</v>
      </c>
      <c r="Q296" s="21">
        <v>0.5</v>
      </c>
      <c r="R296" s="9"/>
      <c r="S296" s="11"/>
      <c r="T296" s="52" t="s">
        <v>36</v>
      </c>
      <c r="V296" s="13">
        <v>2009</v>
      </c>
      <c r="W296" s="13" t="s">
        <v>8</v>
      </c>
      <c r="X296" s="53" t="s">
        <v>16</v>
      </c>
      <c r="Y296" s="38">
        <v>2</v>
      </c>
      <c r="Z296" s="38">
        <v>6</v>
      </c>
      <c r="AA296" s="38">
        <v>3</v>
      </c>
      <c r="AB296" s="38">
        <f t="shared" si="126"/>
        <v>3</v>
      </c>
      <c r="AC296" s="59">
        <v>30</v>
      </c>
    </row>
    <row r="297" spans="1:30" x14ac:dyDescent="0.25">
      <c r="A297">
        <v>2009</v>
      </c>
      <c r="B297" t="s">
        <v>8</v>
      </c>
      <c r="C297" s="53" t="s">
        <v>38</v>
      </c>
      <c r="D297">
        <v>27</v>
      </c>
      <c r="E297">
        <v>0</v>
      </c>
      <c r="F297" s="47">
        <v>0</v>
      </c>
      <c r="G297">
        <v>0</v>
      </c>
      <c r="H297">
        <v>0</v>
      </c>
      <c r="I297" s="2">
        <f>SUM(D297:H297)</f>
        <v>27</v>
      </c>
      <c r="J297" s="32">
        <f t="shared" si="127"/>
        <v>0</v>
      </c>
      <c r="K297" s="10">
        <f t="shared" si="123"/>
        <v>0</v>
      </c>
      <c r="L297" s="18">
        <f t="shared" si="132"/>
        <v>27</v>
      </c>
      <c r="M297" s="20">
        <f t="shared" si="133"/>
        <v>0</v>
      </c>
      <c r="N297" s="22">
        <v>0.3</v>
      </c>
      <c r="O297" s="21">
        <v>0.3</v>
      </c>
      <c r="P297" s="21">
        <v>0.05</v>
      </c>
      <c r="Q297" s="21">
        <v>0.5</v>
      </c>
      <c r="R297" s="9"/>
      <c r="S297" s="12">
        <f>((D297+((E295+E296+AA295+AA296)-(E295+E296+AA295+AA296)*O297))*(1-P297))</f>
        <v>520.41</v>
      </c>
      <c r="T297" s="52" t="s">
        <v>36</v>
      </c>
      <c r="V297" s="13">
        <v>2009</v>
      </c>
      <c r="W297" s="13" t="s">
        <v>8</v>
      </c>
      <c r="X297" s="53" t="s">
        <v>38</v>
      </c>
      <c r="Y297" s="38">
        <v>2</v>
      </c>
      <c r="Z297" s="38">
        <v>0</v>
      </c>
      <c r="AA297" s="38">
        <v>0</v>
      </c>
      <c r="AB297" s="38">
        <f t="shared" si="126"/>
        <v>0</v>
      </c>
      <c r="AC297" s="59">
        <v>30</v>
      </c>
      <c r="AD297" s="23">
        <f>(S297*Q297*AC297)/R294</f>
        <v>4.616337865892528</v>
      </c>
    </row>
    <row r="298" spans="1:30" x14ac:dyDescent="0.25">
      <c r="A298">
        <v>2009</v>
      </c>
      <c r="B298" t="s">
        <v>9</v>
      </c>
      <c r="C298" s="53" t="s">
        <v>14</v>
      </c>
      <c r="D298">
        <v>0</v>
      </c>
      <c r="E298">
        <v>628</v>
      </c>
      <c r="F298" s="47">
        <v>3</v>
      </c>
      <c r="G298">
        <v>56</v>
      </c>
      <c r="H298">
        <v>0</v>
      </c>
      <c r="I298" s="2">
        <f>SUM(D298:H301)</f>
        <v>1531</v>
      </c>
      <c r="J298" s="32">
        <f t="shared" si="127"/>
        <v>56</v>
      </c>
      <c r="K298" s="10">
        <f t="shared" si="123"/>
        <v>3.6577400391900716E-2</v>
      </c>
      <c r="L298" s="18">
        <f>(I298-E298-(E298*K298))</f>
        <v>880.0293925538864</v>
      </c>
      <c r="M298" s="19">
        <f>J298-E298*K298/(1-K298)</f>
        <v>32.15728813559322</v>
      </c>
      <c r="N298" s="22">
        <v>0.3</v>
      </c>
      <c r="O298" s="21">
        <v>0.3</v>
      </c>
      <c r="P298" s="21">
        <v>0.05</v>
      </c>
      <c r="Q298" s="21">
        <v>0.5</v>
      </c>
      <c r="R298" s="16">
        <f>L298/(1-N298)</f>
        <v>1257.1848465055521</v>
      </c>
      <c r="S298" s="14"/>
      <c r="T298" s="52" t="s">
        <v>36</v>
      </c>
      <c r="V298" s="13">
        <v>2009</v>
      </c>
      <c r="W298" s="13" t="s">
        <v>9</v>
      </c>
      <c r="X298" s="53" t="s">
        <v>14</v>
      </c>
      <c r="Y298" s="38">
        <v>4</v>
      </c>
      <c r="Z298" s="38">
        <v>3</v>
      </c>
      <c r="AA298" s="38">
        <v>0</v>
      </c>
      <c r="AB298" s="38">
        <f t="shared" si="126"/>
        <v>3</v>
      </c>
      <c r="AC298" s="59">
        <v>30</v>
      </c>
    </row>
    <row r="299" spans="1:30" x14ac:dyDescent="0.25">
      <c r="A299">
        <v>2009</v>
      </c>
      <c r="B299" t="s">
        <v>9</v>
      </c>
      <c r="C299" s="53" t="s">
        <v>15</v>
      </c>
      <c r="D299">
        <v>0</v>
      </c>
      <c r="E299">
        <v>367</v>
      </c>
      <c r="F299" s="47">
        <v>0</v>
      </c>
      <c r="G299">
        <v>50</v>
      </c>
      <c r="H299">
        <v>324</v>
      </c>
      <c r="I299" s="2">
        <f>SUM(D299:H301)</f>
        <v>844</v>
      </c>
      <c r="J299" s="32">
        <f t="shared" si="127"/>
        <v>374</v>
      </c>
      <c r="K299" s="10">
        <f t="shared" si="123"/>
        <v>0.44312796208530808</v>
      </c>
      <c r="L299" s="18">
        <f t="shared" ref="L299:L301" si="134">I299</f>
        <v>844</v>
      </c>
      <c r="M299" s="20">
        <f t="shared" ref="M299:M301" si="135">J299</f>
        <v>374</v>
      </c>
      <c r="N299" s="22">
        <v>0.3</v>
      </c>
      <c r="O299" s="21">
        <v>0.3</v>
      </c>
      <c r="P299" s="21">
        <v>0.05</v>
      </c>
      <c r="Q299" s="21">
        <v>0.5</v>
      </c>
      <c r="R299" s="9"/>
      <c r="S299" s="14"/>
      <c r="T299" s="52" t="s">
        <v>36</v>
      </c>
      <c r="V299" s="15">
        <v>2009</v>
      </c>
      <c r="W299" s="15" t="s">
        <v>9</v>
      </c>
      <c r="X299" s="53" t="s">
        <v>15</v>
      </c>
      <c r="Y299" s="38">
        <v>4</v>
      </c>
      <c r="Z299" s="38">
        <v>1</v>
      </c>
      <c r="AA299" s="38">
        <v>1</v>
      </c>
      <c r="AB299" s="38">
        <f t="shared" si="126"/>
        <v>0</v>
      </c>
      <c r="AC299" s="59">
        <v>30</v>
      </c>
    </row>
    <row r="300" spans="1:30" x14ac:dyDescent="0.25">
      <c r="A300">
        <v>2009</v>
      </c>
      <c r="B300" t="s">
        <v>9</v>
      </c>
      <c r="C300" s="53" t="s">
        <v>16</v>
      </c>
      <c r="D300">
        <v>0</v>
      </c>
      <c r="E300">
        <v>68</v>
      </c>
      <c r="F300" s="47">
        <v>0</v>
      </c>
      <c r="G300">
        <v>4</v>
      </c>
      <c r="H300">
        <v>0</v>
      </c>
      <c r="I300" s="2">
        <f>SUM(D300:H301)</f>
        <v>103</v>
      </c>
      <c r="J300" s="32">
        <f t="shared" si="127"/>
        <v>4</v>
      </c>
      <c r="K300" s="10">
        <f t="shared" si="123"/>
        <v>3.8834951456310676E-2</v>
      </c>
      <c r="L300" s="18">
        <f t="shared" si="134"/>
        <v>103</v>
      </c>
      <c r="M300" s="20">
        <f t="shared" si="135"/>
        <v>4</v>
      </c>
      <c r="N300" s="22">
        <v>0.3</v>
      </c>
      <c r="O300" s="21">
        <v>0.3</v>
      </c>
      <c r="P300" s="21">
        <v>0.05</v>
      </c>
      <c r="Q300" s="21">
        <v>0.5</v>
      </c>
      <c r="R300" s="9"/>
      <c r="S300" s="9"/>
      <c r="T300" s="52" t="s">
        <v>36</v>
      </c>
      <c r="V300" s="9">
        <v>2009</v>
      </c>
      <c r="W300" s="9" t="s">
        <v>9</v>
      </c>
      <c r="X300" s="53" t="s">
        <v>16</v>
      </c>
      <c r="Y300" s="38">
        <v>2</v>
      </c>
      <c r="Z300" s="38">
        <v>0</v>
      </c>
      <c r="AA300" s="38">
        <v>0</v>
      </c>
      <c r="AB300" s="38">
        <f t="shared" si="126"/>
        <v>0</v>
      </c>
      <c r="AC300" s="59">
        <v>30</v>
      </c>
    </row>
    <row r="301" spans="1:30" x14ac:dyDescent="0.25">
      <c r="A301">
        <v>2009</v>
      </c>
      <c r="B301" t="s">
        <v>9</v>
      </c>
      <c r="C301" s="53" t="s">
        <v>38</v>
      </c>
      <c r="D301">
        <v>31</v>
      </c>
      <c r="E301">
        <v>0</v>
      </c>
      <c r="F301" s="47">
        <v>0</v>
      </c>
      <c r="G301">
        <v>0</v>
      </c>
      <c r="H301">
        <v>0</v>
      </c>
      <c r="I301" s="2">
        <f>SUM(D301:H301)</f>
        <v>31</v>
      </c>
      <c r="J301" s="32">
        <f t="shared" si="127"/>
        <v>0</v>
      </c>
      <c r="K301" s="10">
        <f t="shared" si="123"/>
        <v>0</v>
      </c>
      <c r="L301" s="18">
        <f t="shared" si="134"/>
        <v>31</v>
      </c>
      <c r="M301" s="20">
        <f t="shared" si="135"/>
        <v>0</v>
      </c>
      <c r="N301" s="22">
        <v>0.3</v>
      </c>
      <c r="O301" s="21">
        <v>0.3</v>
      </c>
      <c r="P301" s="21">
        <v>0.05</v>
      </c>
      <c r="Q301" s="21">
        <v>0.5</v>
      </c>
      <c r="R301" s="9"/>
      <c r="S301" s="12">
        <f>((D301+((E299+E300+AA299+AA300)-(E299+E300+AA299+AA300)*O301))*(1-P301))</f>
        <v>319.39000000000004</v>
      </c>
      <c r="T301" s="52" t="s">
        <v>36</v>
      </c>
      <c r="V301" s="9">
        <v>2009</v>
      </c>
      <c r="W301" s="9" t="s">
        <v>9</v>
      </c>
      <c r="X301" s="53" t="s">
        <v>38</v>
      </c>
      <c r="Y301" s="38">
        <v>2</v>
      </c>
      <c r="Z301" s="38">
        <v>0</v>
      </c>
      <c r="AA301" s="38">
        <v>0</v>
      </c>
      <c r="AB301" s="38">
        <f t="shared" si="126"/>
        <v>0</v>
      </c>
      <c r="AC301" s="59">
        <v>30</v>
      </c>
      <c r="AD301" s="23">
        <f>(S301*Q301*AC301)/R298</f>
        <v>3.8107761267697104</v>
      </c>
    </row>
    <row r="302" spans="1:30" x14ac:dyDescent="0.25">
      <c r="A302">
        <v>2009</v>
      </c>
      <c r="B302" t="s">
        <v>10</v>
      </c>
      <c r="C302" s="53" t="s">
        <v>14</v>
      </c>
      <c r="D302">
        <v>0</v>
      </c>
      <c r="E302">
        <v>458</v>
      </c>
      <c r="F302" s="47">
        <v>7</v>
      </c>
      <c r="G302">
        <v>98</v>
      </c>
      <c r="H302">
        <v>1</v>
      </c>
      <c r="I302" s="2">
        <f>SUM(D302:H305)</f>
        <v>1852</v>
      </c>
      <c r="J302" s="32">
        <f t="shared" si="127"/>
        <v>99</v>
      </c>
      <c r="K302" s="10">
        <f t="shared" si="123"/>
        <v>5.3455723542116633E-2</v>
      </c>
      <c r="L302" s="18">
        <f>(I302-E302-(E302*K302))</f>
        <v>1369.5172786177106</v>
      </c>
      <c r="M302" s="19">
        <f>J302-E302*K302/(1-K302)</f>
        <v>73.134626354820313</v>
      </c>
      <c r="N302" s="22">
        <v>0.3</v>
      </c>
      <c r="O302" s="21">
        <v>0.3</v>
      </c>
      <c r="P302" s="21">
        <v>0.05</v>
      </c>
      <c r="Q302" s="21">
        <v>0.5</v>
      </c>
      <c r="R302" s="16">
        <f>L302/(1-N302)</f>
        <v>1956.4532551681582</v>
      </c>
      <c r="S302" s="9"/>
      <c r="T302" s="52" t="s">
        <v>36</v>
      </c>
      <c r="V302" s="9">
        <v>2009</v>
      </c>
      <c r="W302" s="9" t="s">
        <v>10</v>
      </c>
      <c r="X302" s="53" t="s">
        <v>14</v>
      </c>
      <c r="Y302" s="38">
        <v>4</v>
      </c>
      <c r="Z302" s="38">
        <v>7</v>
      </c>
      <c r="AA302" s="38">
        <v>0</v>
      </c>
      <c r="AB302" s="38">
        <f t="shared" si="126"/>
        <v>7</v>
      </c>
      <c r="AC302" s="59">
        <v>30</v>
      </c>
    </row>
    <row r="303" spans="1:30" x14ac:dyDescent="0.25">
      <c r="A303">
        <v>2009</v>
      </c>
      <c r="B303" t="s">
        <v>10</v>
      </c>
      <c r="C303" s="53" t="s">
        <v>15</v>
      </c>
      <c r="D303">
        <v>0</v>
      </c>
      <c r="E303">
        <v>357</v>
      </c>
      <c r="F303" s="47">
        <v>15</v>
      </c>
      <c r="G303">
        <v>73</v>
      </c>
      <c r="H303">
        <v>728</v>
      </c>
      <c r="I303" s="2">
        <f>SUM(D303:H305)</f>
        <v>1288</v>
      </c>
      <c r="J303" s="32">
        <f t="shared" si="127"/>
        <v>801</v>
      </c>
      <c r="K303" s="10">
        <f t="shared" si="123"/>
        <v>0.62189440993788825</v>
      </c>
      <c r="L303" s="18">
        <f t="shared" ref="L303:L305" si="136">I303</f>
        <v>1288</v>
      </c>
      <c r="M303" s="20">
        <f t="shared" ref="M303:M305" si="137">J303</f>
        <v>801</v>
      </c>
      <c r="N303" s="22">
        <v>0.3</v>
      </c>
      <c r="O303" s="21">
        <v>0.3</v>
      </c>
      <c r="P303" s="21">
        <v>0.05</v>
      </c>
      <c r="Q303" s="21">
        <v>0.5</v>
      </c>
      <c r="R303" s="9"/>
      <c r="T303" s="52" t="s">
        <v>36</v>
      </c>
      <c r="V303">
        <v>2009</v>
      </c>
      <c r="W303" t="s">
        <v>10</v>
      </c>
      <c r="X303" s="53" t="s">
        <v>15</v>
      </c>
      <c r="Y303" s="38">
        <v>4</v>
      </c>
      <c r="Z303" s="38">
        <v>24</v>
      </c>
      <c r="AA303" s="38">
        <v>9</v>
      </c>
      <c r="AB303" s="38">
        <f t="shared" si="126"/>
        <v>15</v>
      </c>
      <c r="AC303" s="59">
        <v>30</v>
      </c>
    </row>
    <row r="304" spans="1:30" x14ac:dyDescent="0.25">
      <c r="A304">
        <v>2009</v>
      </c>
      <c r="B304" t="s">
        <v>10</v>
      </c>
      <c r="C304" s="53" t="s">
        <v>16</v>
      </c>
      <c r="D304">
        <v>0</v>
      </c>
      <c r="E304">
        <v>98</v>
      </c>
      <c r="F304" s="47">
        <v>0</v>
      </c>
      <c r="G304">
        <v>10</v>
      </c>
      <c r="H304">
        <v>1</v>
      </c>
      <c r="I304" s="2">
        <f>SUM(D304:H305)</f>
        <v>115</v>
      </c>
      <c r="J304" s="32">
        <f t="shared" si="127"/>
        <v>11</v>
      </c>
      <c r="K304" s="10">
        <f t="shared" si="123"/>
        <v>9.5652173913043481E-2</v>
      </c>
      <c r="L304" s="18">
        <f t="shared" si="136"/>
        <v>115</v>
      </c>
      <c r="M304" s="20">
        <f t="shared" si="137"/>
        <v>11</v>
      </c>
      <c r="N304" s="22">
        <v>0.3</v>
      </c>
      <c r="O304" s="21">
        <v>0.3</v>
      </c>
      <c r="P304" s="21">
        <v>0.05</v>
      </c>
      <c r="Q304" s="21">
        <v>0.5</v>
      </c>
      <c r="R304" s="9"/>
      <c r="T304" s="52" t="s">
        <v>36</v>
      </c>
      <c r="V304">
        <v>2009</v>
      </c>
      <c r="W304" t="s">
        <v>10</v>
      </c>
      <c r="X304" s="53" t="s">
        <v>16</v>
      </c>
      <c r="Y304" s="38">
        <v>2</v>
      </c>
      <c r="Z304" s="38">
        <v>0</v>
      </c>
      <c r="AA304" s="38">
        <v>0</v>
      </c>
      <c r="AB304" s="38">
        <f t="shared" si="126"/>
        <v>0</v>
      </c>
      <c r="AC304" s="59">
        <v>30</v>
      </c>
    </row>
    <row r="305" spans="1:30" x14ac:dyDescent="0.25">
      <c r="A305">
        <v>2009</v>
      </c>
      <c r="B305" t="s">
        <v>10</v>
      </c>
      <c r="C305" s="53" t="s">
        <v>38</v>
      </c>
      <c r="D305">
        <v>5</v>
      </c>
      <c r="E305">
        <v>1</v>
      </c>
      <c r="F305" s="47">
        <v>0</v>
      </c>
      <c r="G305">
        <v>0</v>
      </c>
      <c r="H305">
        <v>0</v>
      </c>
      <c r="I305" s="2">
        <f>SUM(D305:H305)</f>
        <v>6</v>
      </c>
      <c r="J305" s="32">
        <f t="shared" si="127"/>
        <v>0</v>
      </c>
      <c r="K305" s="10">
        <f t="shared" si="123"/>
        <v>0</v>
      </c>
      <c r="L305" s="18">
        <f t="shared" si="136"/>
        <v>6</v>
      </c>
      <c r="M305" s="20">
        <f t="shared" si="137"/>
        <v>0</v>
      </c>
      <c r="N305" s="22">
        <v>0.3</v>
      </c>
      <c r="O305" s="21">
        <v>0.3</v>
      </c>
      <c r="P305" s="21">
        <v>0.05</v>
      </c>
      <c r="Q305" s="21">
        <v>0.5</v>
      </c>
      <c r="R305" s="9"/>
      <c r="S305" s="12">
        <f>((D305+((E303+E304+AA303+AA304)-(E303+E304+AA303+AA304)*O305))*(1-P305))</f>
        <v>313.31</v>
      </c>
      <c r="T305" s="52" t="s">
        <v>36</v>
      </c>
      <c r="V305">
        <v>2009</v>
      </c>
      <c r="W305" t="s">
        <v>10</v>
      </c>
      <c r="X305" s="53" t="s">
        <v>38</v>
      </c>
      <c r="Y305" s="38">
        <v>2</v>
      </c>
      <c r="Z305" s="38">
        <v>0</v>
      </c>
      <c r="AA305" s="38">
        <v>0</v>
      </c>
      <c r="AB305" s="38">
        <f t="shared" si="126"/>
        <v>0</v>
      </c>
      <c r="AC305" s="59">
        <v>30</v>
      </c>
      <c r="AD305" s="23">
        <f>(S305*Q305*AC305)/R302</f>
        <v>2.4021274147927762</v>
      </c>
    </row>
    <row r="306" spans="1:30" x14ac:dyDescent="0.25">
      <c r="A306">
        <v>2010</v>
      </c>
      <c r="B306" t="s">
        <v>8</v>
      </c>
      <c r="C306" s="53" t="s">
        <v>14</v>
      </c>
      <c r="D306">
        <v>0</v>
      </c>
      <c r="E306">
        <v>9</v>
      </c>
      <c r="F306" s="47">
        <v>17</v>
      </c>
      <c r="G306">
        <v>47</v>
      </c>
      <c r="H306">
        <v>0</v>
      </c>
      <c r="I306" s="2">
        <f>SUM(D306:H309)</f>
        <v>1608</v>
      </c>
      <c r="J306" s="32">
        <f t="shared" si="127"/>
        <v>47</v>
      </c>
      <c r="K306" s="10">
        <f t="shared" si="123"/>
        <v>2.9228855721393034E-2</v>
      </c>
      <c r="L306" s="18">
        <f>(I306-E306-(E306*K306))</f>
        <v>1598.7369402985075</v>
      </c>
      <c r="M306" s="19">
        <f>J306-E306*K306/(1-K306)</f>
        <v>46.729019859064699</v>
      </c>
      <c r="N306" s="22">
        <v>0.3</v>
      </c>
      <c r="O306" s="21">
        <v>0.3</v>
      </c>
      <c r="P306" s="21">
        <v>0.05</v>
      </c>
      <c r="Q306" s="21">
        <v>0.5</v>
      </c>
      <c r="R306" s="16">
        <f>L306/(1-N306)</f>
        <v>2283.9099147121537</v>
      </c>
      <c r="T306" s="52" t="s">
        <v>36</v>
      </c>
      <c r="V306">
        <v>2010</v>
      </c>
      <c r="W306" t="s">
        <v>8</v>
      </c>
      <c r="X306" s="53" t="s">
        <v>14</v>
      </c>
      <c r="Y306" s="38">
        <v>4</v>
      </c>
      <c r="Z306" s="38">
        <v>18</v>
      </c>
      <c r="AA306" s="38">
        <v>1</v>
      </c>
      <c r="AB306" s="38">
        <f t="shared" si="126"/>
        <v>17</v>
      </c>
      <c r="AC306" s="59">
        <v>30</v>
      </c>
    </row>
    <row r="307" spans="1:30" x14ac:dyDescent="0.25">
      <c r="A307">
        <v>2010</v>
      </c>
      <c r="B307" t="s">
        <v>8</v>
      </c>
      <c r="C307" s="53" t="s">
        <v>15</v>
      </c>
      <c r="D307">
        <v>0</v>
      </c>
      <c r="E307">
        <v>73</v>
      </c>
      <c r="F307" s="47">
        <v>507</v>
      </c>
      <c r="G307">
        <v>207</v>
      </c>
      <c r="H307">
        <v>623</v>
      </c>
      <c r="I307" s="2">
        <f>SUM(D307:H309)</f>
        <v>1535</v>
      </c>
      <c r="J307" s="32">
        <f t="shared" si="127"/>
        <v>830</v>
      </c>
      <c r="K307" s="10">
        <f t="shared" si="123"/>
        <v>0.54071661237785018</v>
      </c>
      <c r="L307" s="18">
        <f t="shared" ref="L307:L309" si="138">I307</f>
        <v>1535</v>
      </c>
      <c r="M307" s="20">
        <f t="shared" ref="M307:M309" si="139">J307</f>
        <v>830</v>
      </c>
      <c r="N307" s="22">
        <v>0.3</v>
      </c>
      <c r="O307" s="21">
        <v>0.3</v>
      </c>
      <c r="P307" s="21">
        <v>0.05</v>
      </c>
      <c r="Q307" s="21">
        <v>0.5</v>
      </c>
      <c r="R307" s="9"/>
      <c r="T307" s="52" t="s">
        <v>36</v>
      </c>
      <c r="V307">
        <v>2010</v>
      </c>
      <c r="W307" t="s">
        <v>8</v>
      </c>
      <c r="X307" s="53" t="s">
        <v>15</v>
      </c>
      <c r="Y307" s="38">
        <v>4</v>
      </c>
      <c r="Z307" s="38">
        <v>533</v>
      </c>
      <c r="AA307" s="38">
        <v>26</v>
      </c>
      <c r="AB307" s="38">
        <f t="shared" si="126"/>
        <v>507</v>
      </c>
      <c r="AC307" s="59">
        <v>30</v>
      </c>
    </row>
    <row r="308" spans="1:30" x14ac:dyDescent="0.25">
      <c r="A308">
        <v>2010</v>
      </c>
      <c r="B308" t="s">
        <v>8</v>
      </c>
      <c r="C308" s="53" t="s">
        <v>16</v>
      </c>
      <c r="D308">
        <v>0</v>
      </c>
      <c r="E308">
        <v>95</v>
      </c>
      <c r="F308" s="47">
        <v>1</v>
      </c>
      <c r="G308">
        <v>3</v>
      </c>
      <c r="H308">
        <v>0</v>
      </c>
      <c r="I308" s="2">
        <f>SUM(D308:H309)</f>
        <v>125</v>
      </c>
      <c r="J308" s="32">
        <f t="shared" si="127"/>
        <v>3</v>
      </c>
      <c r="K308" s="10">
        <f t="shared" si="123"/>
        <v>2.4E-2</v>
      </c>
      <c r="L308" s="18">
        <f t="shared" si="138"/>
        <v>125</v>
      </c>
      <c r="M308" s="20">
        <f t="shared" si="139"/>
        <v>3</v>
      </c>
      <c r="N308" s="22">
        <v>0.3</v>
      </c>
      <c r="O308" s="21">
        <v>0.3</v>
      </c>
      <c r="P308" s="21">
        <v>0.05</v>
      </c>
      <c r="Q308" s="21">
        <v>0.5</v>
      </c>
      <c r="R308" s="9"/>
      <c r="T308" s="52" t="s">
        <v>36</v>
      </c>
      <c r="V308">
        <v>2010</v>
      </c>
      <c r="W308" t="s">
        <v>8</v>
      </c>
      <c r="X308" s="53" t="s">
        <v>16</v>
      </c>
      <c r="Y308" s="38">
        <v>2</v>
      </c>
      <c r="Z308" s="38">
        <v>2</v>
      </c>
      <c r="AA308" s="38">
        <v>1</v>
      </c>
      <c r="AB308" s="38">
        <f t="shared" si="126"/>
        <v>1</v>
      </c>
      <c r="AC308" s="59">
        <v>30</v>
      </c>
    </row>
    <row r="309" spans="1:30" x14ac:dyDescent="0.25">
      <c r="A309">
        <v>2010</v>
      </c>
      <c r="B309" t="s">
        <v>8</v>
      </c>
      <c r="C309" s="53" t="s">
        <v>38</v>
      </c>
      <c r="D309">
        <v>26</v>
      </c>
      <c r="E309">
        <v>0</v>
      </c>
      <c r="F309" s="47">
        <v>0</v>
      </c>
      <c r="G309">
        <v>0</v>
      </c>
      <c r="H309">
        <v>0</v>
      </c>
      <c r="I309" s="2">
        <f>SUM(D309:H309)</f>
        <v>26</v>
      </c>
      <c r="J309" s="32">
        <f t="shared" si="127"/>
        <v>0</v>
      </c>
      <c r="K309" s="10">
        <f t="shared" si="123"/>
        <v>0</v>
      </c>
      <c r="L309" s="18">
        <f t="shared" si="138"/>
        <v>26</v>
      </c>
      <c r="M309" s="20">
        <f t="shared" si="139"/>
        <v>0</v>
      </c>
      <c r="N309" s="22">
        <v>0.3</v>
      </c>
      <c r="O309" s="21">
        <v>0.3</v>
      </c>
      <c r="P309" s="21">
        <v>0.05</v>
      </c>
      <c r="Q309" s="21">
        <v>0.5</v>
      </c>
      <c r="R309" s="9"/>
      <c r="S309" s="12">
        <f>((D309+((E307+E308+AA307+AA308)-(E307+E308+AA307+AA308)*O309))*(1-P309))</f>
        <v>154.375</v>
      </c>
      <c r="T309" s="52" t="s">
        <v>36</v>
      </c>
      <c r="V309">
        <v>2010</v>
      </c>
      <c r="W309" t="s">
        <v>8</v>
      </c>
      <c r="X309" s="53" t="s">
        <v>38</v>
      </c>
      <c r="Y309" s="38">
        <v>2</v>
      </c>
      <c r="Z309" s="38">
        <v>0</v>
      </c>
      <c r="AA309" s="38">
        <v>0</v>
      </c>
      <c r="AB309" s="38">
        <f t="shared" si="126"/>
        <v>0</v>
      </c>
      <c r="AC309" s="59">
        <v>30</v>
      </c>
      <c r="AD309" s="23">
        <f>(S309*Q309*AC309)/R306</f>
        <v>1.0138863118389867</v>
      </c>
    </row>
    <row r="310" spans="1:30" x14ac:dyDescent="0.25">
      <c r="A310">
        <v>2010</v>
      </c>
      <c r="B310" t="s">
        <v>11</v>
      </c>
      <c r="C310" s="53" t="s">
        <v>14</v>
      </c>
      <c r="D310">
        <v>0</v>
      </c>
      <c r="E310">
        <v>10</v>
      </c>
      <c r="F310" s="47">
        <v>3</v>
      </c>
      <c r="G310">
        <v>30</v>
      </c>
      <c r="H310">
        <v>0</v>
      </c>
      <c r="I310" s="2">
        <f>SUM(D310:H313)</f>
        <v>329</v>
      </c>
      <c r="J310" s="32">
        <f t="shared" si="127"/>
        <v>30</v>
      </c>
      <c r="K310" s="10">
        <f t="shared" si="123"/>
        <v>9.1185410334346503E-2</v>
      </c>
      <c r="L310" s="18">
        <f>(I310-E310-(E310*K310))</f>
        <v>318.08814589665656</v>
      </c>
      <c r="M310" s="19">
        <f>J310-E310*K310/(1-K310)</f>
        <v>28.99665551839465</v>
      </c>
      <c r="N310" s="22">
        <v>0.3</v>
      </c>
      <c r="O310" s="21">
        <v>0.3</v>
      </c>
      <c r="P310" s="21">
        <v>0.05</v>
      </c>
      <c r="Q310" s="21">
        <v>0.5</v>
      </c>
      <c r="R310" s="16">
        <f>L310/(1-N310)</f>
        <v>454.41163699522366</v>
      </c>
      <c r="T310" s="52" t="s">
        <v>36</v>
      </c>
      <c r="V310">
        <v>2010</v>
      </c>
      <c r="W310" t="s">
        <v>11</v>
      </c>
      <c r="X310" s="53" t="s">
        <v>14</v>
      </c>
      <c r="Y310" s="38">
        <v>4</v>
      </c>
      <c r="Z310" s="38">
        <v>3</v>
      </c>
      <c r="AA310" s="38">
        <v>0</v>
      </c>
      <c r="AB310" s="38">
        <f t="shared" si="126"/>
        <v>3</v>
      </c>
      <c r="AC310" s="59">
        <v>30</v>
      </c>
    </row>
    <row r="311" spans="1:30" x14ac:dyDescent="0.25">
      <c r="A311">
        <v>2010</v>
      </c>
      <c r="B311" t="s">
        <v>11</v>
      </c>
      <c r="C311" s="53" t="s">
        <v>15</v>
      </c>
      <c r="D311">
        <v>0</v>
      </c>
      <c r="E311">
        <v>8</v>
      </c>
      <c r="F311" s="47">
        <v>52</v>
      </c>
      <c r="G311">
        <v>41</v>
      </c>
      <c r="H311">
        <v>149</v>
      </c>
      <c r="I311" s="2">
        <f>SUM(D311:H313)</f>
        <v>286</v>
      </c>
      <c r="J311" s="32">
        <f t="shared" si="127"/>
        <v>190</v>
      </c>
      <c r="K311" s="10">
        <f t="shared" si="123"/>
        <v>0.66433566433566438</v>
      </c>
      <c r="L311" s="18">
        <f t="shared" ref="L311:L313" si="140">I311</f>
        <v>286</v>
      </c>
      <c r="M311" s="20">
        <f t="shared" ref="M311:M313" si="141">J311</f>
        <v>190</v>
      </c>
      <c r="N311" s="22">
        <v>0.3</v>
      </c>
      <c r="O311" s="21">
        <v>0.3</v>
      </c>
      <c r="P311" s="21">
        <v>0.05</v>
      </c>
      <c r="Q311" s="21">
        <v>0.5</v>
      </c>
      <c r="T311" s="52" t="s">
        <v>36</v>
      </c>
      <c r="V311">
        <v>2010</v>
      </c>
      <c r="W311" t="s">
        <v>11</v>
      </c>
      <c r="X311" s="53" t="s">
        <v>15</v>
      </c>
      <c r="Y311" s="38">
        <v>4</v>
      </c>
      <c r="Z311" s="38">
        <v>55</v>
      </c>
      <c r="AA311" s="38">
        <v>3</v>
      </c>
      <c r="AB311" s="38">
        <f t="shared" si="126"/>
        <v>52</v>
      </c>
      <c r="AC311" s="59">
        <v>30</v>
      </c>
    </row>
    <row r="312" spans="1:30" x14ac:dyDescent="0.25">
      <c r="A312">
        <v>2010</v>
      </c>
      <c r="B312" t="s">
        <v>11</v>
      </c>
      <c r="C312" s="53" t="s">
        <v>16</v>
      </c>
      <c r="D312">
        <v>0</v>
      </c>
      <c r="E312">
        <v>26</v>
      </c>
      <c r="F312" s="47">
        <v>1</v>
      </c>
      <c r="G312">
        <v>0</v>
      </c>
      <c r="H312">
        <v>0</v>
      </c>
      <c r="I312" s="2">
        <f>SUM(D312:H313)</f>
        <v>36</v>
      </c>
      <c r="J312" s="32">
        <f t="shared" si="127"/>
        <v>0</v>
      </c>
      <c r="K312" s="10">
        <f t="shared" si="123"/>
        <v>0</v>
      </c>
      <c r="L312" s="18">
        <f t="shared" si="140"/>
        <v>36</v>
      </c>
      <c r="M312" s="20">
        <f t="shared" si="141"/>
        <v>0</v>
      </c>
      <c r="N312" s="22">
        <v>0.3</v>
      </c>
      <c r="O312" s="21">
        <v>0.3</v>
      </c>
      <c r="P312" s="21">
        <v>0.05</v>
      </c>
      <c r="Q312" s="21">
        <v>0.5</v>
      </c>
      <c r="T312" s="52" t="s">
        <v>36</v>
      </c>
      <c r="V312">
        <v>2010</v>
      </c>
      <c r="W312" t="s">
        <v>11</v>
      </c>
      <c r="X312" s="53" t="s">
        <v>16</v>
      </c>
      <c r="Y312" s="38">
        <v>2</v>
      </c>
      <c r="Z312" s="38">
        <v>1</v>
      </c>
      <c r="AA312" s="38">
        <v>0</v>
      </c>
      <c r="AB312" s="38">
        <f t="shared" si="126"/>
        <v>1</v>
      </c>
      <c r="AC312" s="59">
        <v>30</v>
      </c>
    </row>
    <row r="313" spans="1:30" x14ac:dyDescent="0.25">
      <c r="A313">
        <v>2010</v>
      </c>
      <c r="B313" t="s">
        <v>11</v>
      </c>
      <c r="C313" s="53" t="s">
        <v>38</v>
      </c>
      <c r="D313">
        <v>9</v>
      </c>
      <c r="E313">
        <v>0</v>
      </c>
      <c r="F313" s="47">
        <v>0</v>
      </c>
      <c r="G313">
        <v>0</v>
      </c>
      <c r="H313">
        <v>0</v>
      </c>
      <c r="I313" s="2">
        <f>SUM(D313:H313)</f>
        <v>9</v>
      </c>
      <c r="J313" s="32">
        <f t="shared" si="127"/>
        <v>0</v>
      </c>
      <c r="K313" s="10">
        <f t="shared" si="123"/>
        <v>0</v>
      </c>
      <c r="L313" s="18">
        <f t="shared" si="140"/>
        <v>9</v>
      </c>
      <c r="M313" s="20">
        <f t="shared" si="141"/>
        <v>0</v>
      </c>
      <c r="N313" s="22">
        <v>0.3</v>
      </c>
      <c r="O313" s="21">
        <v>0.3</v>
      </c>
      <c r="P313" s="21">
        <v>0.05</v>
      </c>
      <c r="Q313" s="21">
        <v>0.5</v>
      </c>
      <c r="S313" s="12">
        <f>((D313+((E311+E312+AA311+AA312)-(E311+E312+AA311+AA312)*O313))*(1-P313))</f>
        <v>33.154999999999994</v>
      </c>
      <c r="T313" s="52" t="s">
        <v>36</v>
      </c>
      <c r="V313">
        <v>2010</v>
      </c>
      <c r="W313" t="s">
        <v>11</v>
      </c>
      <c r="X313" s="53" t="s">
        <v>38</v>
      </c>
      <c r="Y313" s="38">
        <v>1</v>
      </c>
      <c r="Z313" s="38">
        <v>0</v>
      </c>
      <c r="AA313" s="38">
        <v>0</v>
      </c>
      <c r="AB313" s="38">
        <f t="shared" si="126"/>
        <v>0</v>
      </c>
      <c r="AC313" s="59">
        <v>30</v>
      </c>
      <c r="AD313" s="23">
        <f>(S313*Q313*AC313)/R310</f>
        <v>1.0944372007912009</v>
      </c>
    </row>
    <row r="314" spans="1:30" x14ac:dyDescent="0.25">
      <c r="A314">
        <v>2010</v>
      </c>
      <c r="B314" t="s">
        <v>9</v>
      </c>
      <c r="C314" s="53" t="s">
        <v>14</v>
      </c>
      <c r="D314">
        <v>0</v>
      </c>
      <c r="E314">
        <v>48</v>
      </c>
      <c r="F314" s="47">
        <v>19</v>
      </c>
      <c r="G314">
        <v>155</v>
      </c>
      <c r="H314">
        <v>0</v>
      </c>
      <c r="I314" s="2">
        <f>SUM(D314:H317)</f>
        <v>1565</v>
      </c>
      <c r="J314" s="32">
        <f t="shared" si="127"/>
        <v>155</v>
      </c>
      <c r="K314" s="10">
        <f t="shared" si="123"/>
        <v>9.9041533546325874E-2</v>
      </c>
      <c r="L314" s="18">
        <f>(I314-E314-(E314*K314))</f>
        <v>1512.2460063897763</v>
      </c>
      <c r="M314" s="19">
        <f>J314-E314*K314/(1-K314)</f>
        <v>149.72340425531914</v>
      </c>
      <c r="N314" s="22">
        <v>0.3</v>
      </c>
      <c r="O314" s="21">
        <v>0.3</v>
      </c>
      <c r="P314" s="21">
        <v>0.05</v>
      </c>
      <c r="Q314" s="21">
        <v>0.5</v>
      </c>
      <c r="R314" s="16">
        <f>L314/(1-N314)</f>
        <v>2160.3514376996804</v>
      </c>
      <c r="T314" s="52" t="s">
        <v>36</v>
      </c>
      <c r="V314">
        <v>2010</v>
      </c>
      <c r="W314" t="s">
        <v>9</v>
      </c>
      <c r="X314" s="53" t="s">
        <v>14</v>
      </c>
      <c r="Y314" s="38">
        <v>4</v>
      </c>
      <c r="Z314" s="38">
        <v>19</v>
      </c>
      <c r="AA314" s="38">
        <v>0</v>
      </c>
      <c r="AB314" s="38">
        <f t="shared" si="126"/>
        <v>19</v>
      </c>
      <c r="AC314" s="59">
        <v>30</v>
      </c>
    </row>
    <row r="315" spans="1:30" x14ac:dyDescent="0.25">
      <c r="A315">
        <v>2010</v>
      </c>
      <c r="B315" t="s">
        <v>9</v>
      </c>
      <c r="C315" s="53" t="s">
        <v>15</v>
      </c>
      <c r="D315">
        <v>0</v>
      </c>
      <c r="E315">
        <v>91</v>
      </c>
      <c r="F315" s="47">
        <v>296</v>
      </c>
      <c r="G315">
        <v>198</v>
      </c>
      <c r="H315">
        <v>619</v>
      </c>
      <c r="I315" s="2">
        <f>SUM(D315:H317)</f>
        <v>1343</v>
      </c>
      <c r="J315" s="32">
        <f t="shared" si="127"/>
        <v>817</v>
      </c>
      <c r="K315" s="10">
        <f t="shared" si="123"/>
        <v>0.6083395383469844</v>
      </c>
      <c r="L315" s="18">
        <f t="shared" ref="L315:L317" si="142">I315</f>
        <v>1343</v>
      </c>
      <c r="M315" s="20">
        <f t="shared" ref="M315:M317" si="143">J315</f>
        <v>817</v>
      </c>
      <c r="N315" s="22">
        <v>0.3</v>
      </c>
      <c r="O315" s="21">
        <v>0.3</v>
      </c>
      <c r="P315" s="21">
        <v>0.05</v>
      </c>
      <c r="Q315" s="21">
        <v>0.5</v>
      </c>
      <c r="R315" s="9"/>
      <c r="T315" s="52" t="s">
        <v>36</v>
      </c>
      <c r="V315">
        <v>2010</v>
      </c>
      <c r="W315" t="s">
        <v>9</v>
      </c>
      <c r="X315" s="53" t="s">
        <v>15</v>
      </c>
      <c r="Y315" s="38">
        <v>4</v>
      </c>
      <c r="Z315" s="38">
        <v>297</v>
      </c>
      <c r="AA315" s="38">
        <v>1</v>
      </c>
      <c r="AB315" s="38">
        <f t="shared" si="126"/>
        <v>296</v>
      </c>
      <c r="AC315" s="59">
        <v>30</v>
      </c>
    </row>
    <row r="316" spans="1:30" x14ac:dyDescent="0.25">
      <c r="A316">
        <v>2010</v>
      </c>
      <c r="B316" t="s">
        <v>9</v>
      </c>
      <c r="C316" s="53" t="s">
        <v>16</v>
      </c>
      <c r="D316">
        <v>0</v>
      </c>
      <c r="E316">
        <v>89</v>
      </c>
      <c r="F316" s="47">
        <v>4</v>
      </c>
      <c r="G316">
        <v>13</v>
      </c>
      <c r="H316">
        <v>0</v>
      </c>
      <c r="I316" s="2">
        <f>SUM(D316:H317)</f>
        <v>139</v>
      </c>
      <c r="J316" s="32">
        <f t="shared" si="127"/>
        <v>13</v>
      </c>
      <c r="K316" s="10">
        <f t="shared" si="123"/>
        <v>9.3525179856115109E-2</v>
      </c>
      <c r="L316" s="18">
        <f t="shared" si="142"/>
        <v>139</v>
      </c>
      <c r="M316" s="20">
        <f t="shared" si="143"/>
        <v>13</v>
      </c>
      <c r="N316" s="22">
        <v>0.3</v>
      </c>
      <c r="O316" s="21">
        <v>0.3</v>
      </c>
      <c r="P316" s="21">
        <v>0.05</v>
      </c>
      <c r="Q316" s="21">
        <v>0.5</v>
      </c>
      <c r="R316" s="9"/>
      <c r="T316" s="52" t="s">
        <v>36</v>
      </c>
      <c r="V316">
        <v>2010</v>
      </c>
      <c r="W316" t="s">
        <v>9</v>
      </c>
      <c r="X316" s="53" t="s">
        <v>16</v>
      </c>
      <c r="Y316" s="38">
        <v>2</v>
      </c>
      <c r="Z316" s="38">
        <v>4</v>
      </c>
      <c r="AA316" s="38">
        <v>0</v>
      </c>
      <c r="AB316" s="38">
        <f t="shared" si="126"/>
        <v>4</v>
      </c>
      <c r="AC316" s="59">
        <v>30</v>
      </c>
    </row>
    <row r="317" spans="1:30" x14ac:dyDescent="0.25">
      <c r="A317">
        <v>2010</v>
      </c>
      <c r="B317" t="s">
        <v>9</v>
      </c>
      <c r="C317" s="53" t="s">
        <v>38</v>
      </c>
      <c r="D317">
        <v>31</v>
      </c>
      <c r="E317">
        <v>0</v>
      </c>
      <c r="F317" s="47">
        <v>0</v>
      </c>
      <c r="G317">
        <v>2</v>
      </c>
      <c r="H317">
        <v>0</v>
      </c>
      <c r="I317" s="2">
        <f>SUM(D317:H317)</f>
        <v>33</v>
      </c>
      <c r="J317" s="32">
        <f t="shared" si="127"/>
        <v>2</v>
      </c>
      <c r="K317" s="10">
        <f t="shared" si="123"/>
        <v>6.0606060606060608E-2</v>
      </c>
      <c r="L317" s="18">
        <f t="shared" si="142"/>
        <v>33</v>
      </c>
      <c r="M317" s="20">
        <f t="shared" si="143"/>
        <v>2</v>
      </c>
      <c r="N317" s="22">
        <v>0.3</v>
      </c>
      <c r="O317" s="21">
        <v>0.3</v>
      </c>
      <c r="P317" s="21">
        <v>0.05</v>
      </c>
      <c r="Q317" s="21">
        <v>0.5</v>
      </c>
      <c r="R317" s="9"/>
      <c r="S317" s="12">
        <f>((D317+((E315+E316+AA315+AA316)-(E315+E316+AA315+AA316)*O317))*(1-P317))</f>
        <v>149.81499999999997</v>
      </c>
      <c r="T317" s="52" t="s">
        <v>36</v>
      </c>
      <c r="V317">
        <v>2010</v>
      </c>
      <c r="W317" t="s">
        <v>9</v>
      </c>
      <c r="X317" s="53" t="s">
        <v>38</v>
      </c>
      <c r="Y317" s="38">
        <v>1</v>
      </c>
      <c r="Z317" s="38">
        <v>0</v>
      </c>
      <c r="AA317" s="38">
        <v>0</v>
      </c>
      <c r="AB317" s="38">
        <f t="shared" si="126"/>
        <v>0</v>
      </c>
      <c r="AC317" s="59">
        <v>30</v>
      </c>
      <c r="AD317" s="23">
        <f>(S317*Q317*AC317)/R314</f>
        <v>1.0402126990934499</v>
      </c>
    </row>
    <row r="318" spans="1:30" x14ac:dyDescent="0.25">
      <c r="A318">
        <v>2010</v>
      </c>
      <c r="B318" t="s">
        <v>10</v>
      </c>
      <c r="C318" s="53" t="s">
        <v>14</v>
      </c>
      <c r="D318">
        <v>0</v>
      </c>
      <c r="E318">
        <v>36</v>
      </c>
      <c r="F318" s="47">
        <v>2</v>
      </c>
      <c r="G318">
        <v>115</v>
      </c>
      <c r="H318">
        <v>0</v>
      </c>
      <c r="I318" s="2">
        <f>SUM(D318:H321)</f>
        <v>954</v>
      </c>
      <c r="J318" s="32">
        <f t="shared" si="127"/>
        <v>115</v>
      </c>
      <c r="K318" s="10">
        <f t="shared" si="123"/>
        <v>0.12054507337526206</v>
      </c>
      <c r="L318" s="18">
        <f>(I318-E318-(E318*K318))</f>
        <v>913.66037735849056</v>
      </c>
      <c r="M318" s="19">
        <f>(J318-E318*K318)</f>
        <v>110.66037735849056</v>
      </c>
      <c r="N318" s="22">
        <v>0.3</v>
      </c>
      <c r="O318" s="21">
        <v>0.3</v>
      </c>
      <c r="P318" s="21">
        <v>0.05</v>
      </c>
      <c r="Q318" s="21">
        <v>0.5</v>
      </c>
      <c r="R318" s="16">
        <f>L318/(1-N318)</f>
        <v>1305.2291105121294</v>
      </c>
      <c r="T318" s="52" t="s">
        <v>36</v>
      </c>
      <c r="V318">
        <v>2010</v>
      </c>
      <c r="W318" t="s">
        <v>10</v>
      </c>
      <c r="X318" s="53" t="s">
        <v>14</v>
      </c>
      <c r="Y318" s="38">
        <v>4</v>
      </c>
      <c r="Z318" s="38">
        <v>4</v>
      </c>
      <c r="AA318" s="38">
        <v>2</v>
      </c>
      <c r="AB318" s="38">
        <f t="shared" si="126"/>
        <v>2</v>
      </c>
      <c r="AC318" s="59">
        <v>30</v>
      </c>
    </row>
    <row r="319" spans="1:30" x14ac:dyDescent="0.25">
      <c r="A319">
        <v>2010</v>
      </c>
      <c r="B319" t="s">
        <v>10</v>
      </c>
      <c r="C319" s="53" t="s">
        <v>15</v>
      </c>
      <c r="D319">
        <v>0</v>
      </c>
      <c r="E319">
        <v>70</v>
      </c>
      <c r="F319" s="47">
        <v>105</v>
      </c>
      <c r="G319">
        <v>127</v>
      </c>
      <c r="H319">
        <v>456</v>
      </c>
      <c r="I319" s="2">
        <f>SUM(D319:H321)</f>
        <v>801</v>
      </c>
      <c r="J319" s="32">
        <f t="shared" si="127"/>
        <v>583</v>
      </c>
      <c r="K319" s="10">
        <f t="shared" si="123"/>
        <v>0.72784019975031211</v>
      </c>
      <c r="L319" s="18">
        <f t="shared" ref="L319:L321" si="144">I319</f>
        <v>801</v>
      </c>
      <c r="M319" s="20">
        <f t="shared" ref="M319:M321" si="145">J319</f>
        <v>583</v>
      </c>
      <c r="N319" s="22">
        <v>0.3</v>
      </c>
      <c r="O319" s="21">
        <v>0.3</v>
      </c>
      <c r="P319" s="21">
        <v>0.05</v>
      </c>
      <c r="Q319" s="21">
        <v>0.5</v>
      </c>
      <c r="R319" s="9"/>
      <c r="T319" s="52" t="s">
        <v>36</v>
      </c>
      <c r="V319">
        <v>2010</v>
      </c>
      <c r="W319" t="s">
        <v>10</v>
      </c>
      <c r="X319" s="53" t="s">
        <v>15</v>
      </c>
      <c r="Y319" s="38">
        <v>4</v>
      </c>
      <c r="Z319" s="38">
        <v>127</v>
      </c>
      <c r="AA319" s="38">
        <v>22</v>
      </c>
      <c r="AB319" s="38">
        <f t="shared" si="126"/>
        <v>105</v>
      </c>
      <c r="AC319" s="59">
        <v>30</v>
      </c>
    </row>
    <row r="320" spans="1:30" x14ac:dyDescent="0.25">
      <c r="A320">
        <v>2010</v>
      </c>
      <c r="B320" t="s">
        <v>10</v>
      </c>
      <c r="C320" s="53" t="s">
        <v>16</v>
      </c>
      <c r="D320">
        <v>0</v>
      </c>
      <c r="E320">
        <v>28</v>
      </c>
      <c r="F320" s="47">
        <v>1</v>
      </c>
      <c r="G320">
        <v>0</v>
      </c>
      <c r="H320">
        <v>0</v>
      </c>
      <c r="I320" s="2">
        <f>SUM(D320:H321)</f>
        <v>43</v>
      </c>
      <c r="J320" s="32">
        <f t="shared" si="127"/>
        <v>0</v>
      </c>
      <c r="K320" s="10">
        <f t="shared" si="123"/>
        <v>0</v>
      </c>
      <c r="L320" s="18">
        <f t="shared" si="144"/>
        <v>43</v>
      </c>
      <c r="M320" s="20">
        <f t="shared" si="145"/>
        <v>0</v>
      </c>
      <c r="N320" s="22">
        <v>0.3</v>
      </c>
      <c r="O320" s="21">
        <v>0.3</v>
      </c>
      <c r="P320" s="21">
        <v>0.05</v>
      </c>
      <c r="Q320" s="21">
        <v>0.5</v>
      </c>
      <c r="R320" s="9"/>
      <c r="T320" s="52" t="s">
        <v>36</v>
      </c>
      <c r="V320">
        <v>2010</v>
      </c>
      <c r="W320" t="s">
        <v>10</v>
      </c>
      <c r="X320" s="53" t="s">
        <v>16</v>
      </c>
      <c r="Y320" s="38">
        <v>2</v>
      </c>
      <c r="Z320" s="38">
        <v>1</v>
      </c>
      <c r="AA320" s="38">
        <v>0</v>
      </c>
      <c r="AB320" s="38">
        <f t="shared" si="126"/>
        <v>1</v>
      </c>
      <c r="AC320" s="59">
        <v>30</v>
      </c>
    </row>
    <row r="321" spans="1:30" x14ac:dyDescent="0.25">
      <c r="A321">
        <v>2010</v>
      </c>
      <c r="B321" t="s">
        <v>10</v>
      </c>
      <c r="C321" s="53" t="s">
        <v>38</v>
      </c>
      <c r="D321">
        <v>14</v>
      </c>
      <c r="E321">
        <v>0</v>
      </c>
      <c r="F321" s="47">
        <v>0</v>
      </c>
      <c r="G321">
        <v>0</v>
      </c>
      <c r="H321">
        <v>0</v>
      </c>
      <c r="I321" s="2">
        <f>SUM(D321:H321)</f>
        <v>14</v>
      </c>
      <c r="J321" s="32">
        <f t="shared" si="127"/>
        <v>0</v>
      </c>
      <c r="K321" s="10">
        <f t="shared" si="123"/>
        <v>0</v>
      </c>
      <c r="L321" s="18">
        <f t="shared" si="144"/>
        <v>14</v>
      </c>
      <c r="M321" s="20">
        <f t="shared" si="145"/>
        <v>0</v>
      </c>
      <c r="N321" s="22">
        <v>0.3</v>
      </c>
      <c r="O321" s="21">
        <v>0.3</v>
      </c>
      <c r="P321" s="21">
        <v>0.05</v>
      </c>
      <c r="Q321" s="21">
        <v>0.5</v>
      </c>
      <c r="R321" s="9"/>
      <c r="S321" s="12">
        <f>((D321+((E319+E320+AA319+AA320)-(E319+E320+AA319+AA320)*O321))*(1-P321))</f>
        <v>93.1</v>
      </c>
      <c r="T321" s="52" t="s">
        <v>36</v>
      </c>
      <c r="V321">
        <v>2010</v>
      </c>
      <c r="W321" t="s">
        <v>10</v>
      </c>
      <c r="X321" s="53" t="s">
        <v>38</v>
      </c>
      <c r="Y321" s="38">
        <v>2</v>
      </c>
      <c r="Z321" s="38">
        <v>0</v>
      </c>
      <c r="AA321" s="38">
        <v>0</v>
      </c>
      <c r="AB321" s="38">
        <f t="shared" si="126"/>
        <v>0</v>
      </c>
      <c r="AC321" s="59">
        <v>30</v>
      </c>
      <c r="AD321" s="23">
        <f>(S321*Q321*AC321)/R318</f>
        <v>1.0699271022633405</v>
      </c>
    </row>
    <row r="322" spans="1:30" x14ac:dyDescent="0.25">
      <c r="A322">
        <v>2010</v>
      </c>
      <c r="B322" t="s">
        <v>12</v>
      </c>
      <c r="C322" s="53" t="s">
        <v>14</v>
      </c>
      <c r="D322">
        <v>0</v>
      </c>
      <c r="E322">
        <v>31</v>
      </c>
      <c r="F322" s="47">
        <v>36</v>
      </c>
      <c r="G322">
        <v>126</v>
      </c>
      <c r="H322">
        <v>0</v>
      </c>
      <c r="I322" s="2">
        <f>SUM(D322:H325)</f>
        <v>646</v>
      </c>
      <c r="J322" s="32">
        <f t="shared" si="127"/>
        <v>126</v>
      </c>
      <c r="K322" s="10">
        <f t="shared" si="123"/>
        <v>0.19504643962848298</v>
      </c>
      <c r="L322" s="18">
        <f>(I322-E322-(E322*K322))</f>
        <v>608.95356037151703</v>
      </c>
      <c r="M322" s="19">
        <f>J322-E322*K322/(1-K322)</f>
        <v>118.48846153846154</v>
      </c>
      <c r="N322" s="22">
        <v>0.3</v>
      </c>
      <c r="O322" s="21">
        <v>0.3</v>
      </c>
      <c r="P322" s="21">
        <v>0.05</v>
      </c>
      <c r="Q322" s="21">
        <v>0.5</v>
      </c>
      <c r="R322" s="16">
        <f>L322/(1-N322)</f>
        <v>869.9336576735958</v>
      </c>
      <c r="T322" s="52" t="s">
        <v>36</v>
      </c>
      <c r="V322">
        <v>2010</v>
      </c>
      <c r="W322" t="s">
        <v>12</v>
      </c>
      <c r="X322" s="53" t="s">
        <v>14</v>
      </c>
      <c r="Y322" s="38">
        <v>4</v>
      </c>
      <c r="Z322" s="38">
        <v>36</v>
      </c>
      <c r="AA322" s="38">
        <v>0</v>
      </c>
      <c r="AB322" s="38">
        <f t="shared" si="126"/>
        <v>36</v>
      </c>
      <c r="AC322" s="59">
        <v>30</v>
      </c>
    </row>
    <row r="323" spans="1:30" x14ac:dyDescent="0.25">
      <c r="A323">
        <v>2010</v>
      </c>
      <c r="B323" t="s">
        <v>12</v>
      </c>
      <c r="C323" s="53" t="s">
        <v>15</v>
      </c>
      <c r="D323">
        <v>0</v>
      </c>
      <c r="E323">
        <v>24</v>
      </c>
      <c r="F323" s="47">
        <v>98</v>
      </c>
      <c r="G323">
        <v>150</v>
      </c>
      <c r="H323">
        <v>162</v>
      </c>
      <c r="I323" s="2">
        <f>SUM(D323:H325)</f>
        <v>453</v>
      </c>
      <c r="J323" s="32">
        <f t="shared" si="127"/>
        <v>312</v>
      </c>
      <c r="K323" s="10">
        <f t="shared" si="123"/>
        <v>0.6887417218543046</v>
      </c>
      <c r="L323" s="18">
        <f t="shared" ref="L323:L325" si="146">I323</f>
        <v>453</v>
      </c>
      <c r="M323" s="20">
        <f t="shared" ref="M323:M325" si="147">J323</f>
        <v>312</v>
      </c>
      <c r="N323" s="22">
        <v>0.3</v>
      </c>
      <c r="O323" s="21">
        <v>0.3</v>
      </c>
      <c r="P323" s="21">
        <v>0.05</v>
      </c>
      <c r="Q323" s="21">
        <v>0.5</v>
      </c>
      <c r="R323" s="9"/>
      <c r="T323" s="52" t="s">
        <v>36</v>
      </c>
      <c r="V323">
        <v>2010</v>
      </c>
      <c r="W323" t="s">
        <v>12</v>
      </c>
      <c r="X323" s="53" t="s">
        <v>15</v>
      </c>
      <c r="Y323" s="38">
        <v>4</v>
      </c>
      <c r="Z323" s="38">
        <v>98</v>
      </c>
      <c r="AA323" s="38">
        <v>0</v>
      </c>
      <c r="AB323" s="38">
        <f t="shared" si="126"/>
        <v>98</v>
      </c>
      <c r="AC323" s="59">
        <v>30</v>
      </c>
    </row>
    <row r="324" spans="1:30" x14ac:dyDescent="0.25">
      <c r="A324">
        <v>2010</v>
      </c>
      <c r="B324" t="s">
        <v>12</v>
      </c>
      <c r="C324" s="53" t="s">
        <v>16</v>
      </c>
      <c r="D324">
        <v>0</v>
      </c>
      <c r="E324">
        <v>17</v>
      </c>
      <c r="F324" s="47">
        <v>0</v>
      </c>
      <c r="G324">
        <v>0</v>
      </c>
      <c r="H324">
        <v>0</v>
      </c>
      <c r="I324" s="2">
        <f>SUM(D324:H325)</f>
        <v>19</v>
      </c>
      <c r="J324" s="32">
        <f t="shared" si="127"/>
        <v>0</v>
      </c>
      <c r="K324" s="10">
        <f t="shared" si="123"/>
        <v>0</v>
      </c>
      <c r="L324" s="18">
        <f t="shared" si="146"/>
        <v>19</v>
      </c>
      <c r="M324" s="20">
        <f t="shared" si="147"/>
        <v>0</v>
      </c>
      <c r="N324" s="22">
        <v>0.3</v>
      </c>
      <c r="O324" s="21">
        <v>0.3</v>
      </c>
      <c r="P324" s="21">
        <v>0.05</v>
      </c>
      <c r="Q324" s="21">
        <v>0.5</v>
      </c>
      <c r="R324" s="9"/>
      <c r="T324" s="52" t="s">
        <v>36</v>
      </c>
      <c r="V324">
        <v>2010</v>
      </c>
      <c r="W324" t="s">
        <v>12</v>
      </c>
      <c r="X324" s="53" t="s">
        <v>16</v>
      </c>
      <c r="Y324" s="38">
        <v>2</v>
      </c>
      <c r="Z324" s="38">
        <v>0</v>
      </c>
      <c r="AA324" s="38">
        <v>0</v>
      </c>
      <c r="AB324" s="38">
        <f t="shared" si="126"/>
        <v>0</v>
      </c>
      <c r="AC324" s="59">
        <v>30</v>
      </c>
    </row>
    <row r="325" spans="1:30" x14ac:dyDescent="0.25">
      <c r="A325">
        <v>2010</v>
      </c>
      <c r="B325" t="s">
        <v>12</v>
      </c>
      <c r="C325" s="53" t="s">
        <v>38</v>
      </c>
      <c r="D325">
        <v>2</v>
      </c>
      <c r="E325">
        <v>0</v>
      </c>
      <c r="F325" s="47">
        <v>0</v>
      </c>
      <c r="G325">
        <v>0</v>
      </c>
      <c r="H325">
        <v>0</v>
      </c>
      <c r="I325" s="2">
        <f>SUM(D325:H325)</f>
        <v>2</v>
      </c>
      <c r="J325" s="32">
        <f t="shared" si="127"/>
        <v>0</v>
      </c>
      <c r="K325" s="10">
        <f t="shared" si="123"/>
        <v>0</v>
      </c>
      <c r="L325" s="18">
        <f t="shared" si="146"/>
        <v>2</v>
      </c>
      <c r="M325" s="20">
        <f t="shared" si="147"/>
        <v>0</v>
      </c>
      <c r="N325" s="22">
        <v>0.3</v>
      </c>
      <c r="O325" s="21">
        <v>0.3</v>
      </c>
      <c r="P325" s="21">
        <v>0.05</v>
      </c>
      <c r="Q325" s="21">
        <v>0.5</v>
      </c>
      <c r="R325" s="9"/>
      <c r="S325" s="12">
        <f>((D325+((E323+E324+AA323+AA324)-(E323+E324+AA323+AA324)*O325))*(1-P325))</f>
        <v>29.165000000000003</v>
      </c>
      <c r="T325" s="52" t="s">
        <v>36</v>
      </c>
      <c r="V325">
        <v>2010</v>
      </c>
      <c r="W325" t="s">
        <v>12</v>
      </c>
      <c r="X325" s="53" t="s">
        <v>38</v>
      </c>
      <c r="Y325" s="38">
        <v>1</v>
      </c>
      <c r="Z325" s="38">
        <v>0</v>
      </c>
      <c r="AA325" s="38">
        <v>0</v>
      </c>
      <c r="AB325" s="38">
        <f t="shared" si="126"/>
        <v>0</v>
      </c>
      <c r="AC325" s="59">
        <v>30</v>
      </c>
      <c r="AD325" s="23">
        <f>(S325*Q325*AC325)/R322</f>
        <v>0.50288317521810755</v>
      </c>
    </row>
    <row r="326" spans="1:30" x14ac:dyDescent="0.25">
      <c r="A326">
        <v>2011</v>
      </c>
      <c r="B326" t="s">
        <v>8</v>
      </c>
      <c r="C326" s="53" t="s">
        <v>14</v>
      </c>
      <c r="D326">
        <v>0</v>
      </c>
      <c r="E326">
        <v>30</v>
      </c>
      <c r="F326" s="47">
        <v>1</v>
      </c>
      <c r="G326">
        <v>8</v>
      </c>
      <c r="H326">
        <v>0</v>
      </c>
      <c r="I326" s="2">
        <f>SUM(D326:H329)</f>
        <v>334</v>
      </c>
      <c r="J326" s="32">
        <f t="shared" si="127"/>
        <v>8</v>
      </c>
      <c r="K326" s="10">
        <f t="shared" si="123"/>
        <v>2.3952095808383235E-2</v>
      </c>
      <c r="L326" s="18">
        <f>(I326-E326-(E326*K326))</f>
        <v>303.28143712574848</v>
      </c>
      <c r="M326" s="19">
        <f>J326-E326*K326/(1-K326)</f>
        <v>7.2638036809815949</v>
      </c>
      <c r="N326" s="22">
        <v>0.3</v>
      </c>
      <c r="O326" s="21">
        <v>0.3</v>
      </c>
      <c r="P326" s="21">
        <v>0.05</v>
      </c>
      <c r="Q326" s="21">
        <v>0.5</v>
      </c>
      <c r="R326" s="16">
        <f>L326/(1-N326)</f>
        <v>433.2591958939264</v>
      </c>
      <c r="T326" s="52" t="s">
        <v>36</v>
      </c>
      <c r="V326">
        <v>2011</v>
      </c>
      <c r="W326" t="s">
        <v>8</v>
      </c>
      <c r="X326" s="53" t="s">
        <v>14</v>
      </c>
      <c r="Y326" s="38">
        <v>3</v>
      </c>
      <c r="Z326" s="38">
        <v>1</v>
      </c>
      <c r="AA326" s="38">
        <v>0</v>
      </c>
      <c r="AB326" s="38">
        <f t="shared" si="126"/>
        <v>1</v>
      </c>
      <c r="AC326" s="59">
        <v>30</v>
      </c>
    </row>
    <row r="327" spans="1:30" x14ac:dyDescent="0.25">
      <c r="A327">
        <v>2011</v>
      </c>
      <c r="B327" t="s">
        <v>8</v>
      </c>
      <c r="C327" s="53" t="s">
        <v>15</v>
      </c>
      <c r="D327">
        <v>0</v>
      </c>
      <c r="E327">
        <v>49</v>
      </c>
      <c r="F327" s="47">
        <v>32</v>
      </c>
      <c r="G327">
        <v>27</v>
      </c>
      <c r="H327">
        <v>151</v>
      </c>
      <c r="I327" s="2">
        <f>SUM(D327:H329)</f>
        <v>295</v>
      </c>
      <c r="J327" s="32">
        <f t="shared" si="127"/>
        <v>178</v>
      </c>
      <c r="K327" s="10">
        <f t="shared" si="123"/>
        <v>0.60338983050847461</v>
      </c>
      <c r="L327" s="18">
        <f t="shared" ref="L327:L329" si="148">I327</f>
        <v>295</v>
      </c>
      <c r="M327" s="20">
        <f t="shared" ref="M327:M329" si="149">J327</f>
        <v>178</v>
      </c>
      <c r="N327" s="22">
        <v>0.3</v>
      </c>
      <c r="O327" s="21">
        <v>0.3</v>
      </c>
      <c r="P327" s="21">
        <v>0.05</v>
      </c>
      <c r="Q327" s="21">
        <v>0.5</v>
      </c>
      <c r="T327" s="52" t="s">
        <v>36</v>
      </c>
      <c r="V327">
        <v>2011</v>
      </c>
      <c r="W327" t="s">
        <v>8</v>
      </c>
      <c r="X327" s="53" t="s">
        <v>15</v>
      </c>
      <c r="Y327" s="38">
        <v>4</v>
      </c>
      <c r="Z327" s="38">
        <v>37</v>
      </c>
      <c r="AA327" s="38">
        <v>5</v>
      </c>
      <c r="AB327" s="38">
        <f t="shared" si="126"/>
        <v>32</v>
      </c>
      <c r="AC327" s="59">
        <v>30</v>
      </c>
    </row>
    <row r="328" spans="1:30" x14ac:dyDescent="0.25">
      <c r="A328">
        <v>2011</v>
      </c>
      <c r="B328" t="s">
        <v>8</v>
      </c>
      <c r="C328" s="53" t="s">
        <v>16</v>
      </c>
      <c r="D328">
        <v>0</v>
      </c>
      <c r="E328">
        <v>31</v>
      </c>
      <c r="F328" s="47">
        <v>0</v>
      </c>
      <c r="G328">
        <v>1</v>
      </c>
      <c r="H328">
        <v>0</v>
      </c>
      <c r="I328" s="2">
        <f>SUM(D328:H329)</f>
        <v>36</v>
      </c>
      <c r="J328" s="32">
        <f t="shared" si="127"/>
        <v>1</v>
      </c>
      <c r="K328" s="10">
        <f t="shared" si="123"/>
        <v>2.7777777777777776E-2</v>
      </c>
      <c r="L328" s="18">
        <f t="shared" si="148"/>
        <v>36</v>
      </c>
      <c r="M328" s="20">
        <f t="shared" si="149"/>
        <v>1</v>
      </c>
      <c r="N328" s="22">
        <v>0.3</v>
      </c>
      <c r="O328" s="21">
        <v>0.3</v>
      </c>
      <c r="P328" s="21">
        <v>0.05</v>
      </c>
      <c r="Q328" s="21">
        <v>0.5</v>
      </c>
      <c r="T328" s="52" t="s">
        <v>36</v>
      </c>
      <c r="V328">
        <v>2011</v>
      </c>
      <c r="W328" t="s">
        <v>8</v>
      </c>
      <c r="X328" s="53" t="s">
        <v>16</v>
      </c>
      <c r="Y328" s="38">
        <v>2</v>
      </c>
      <c r="Z328" s="38">
        <v>0</v>
      </c>
      <c r="AA328" s="38">
        <v>0</v>
      </c>
      <c r="AB328" s="38">
        <f t="shared" si="126"/>
        <v>0</v>
      </c>
      <c r="AC328" s="59">
        <v>30</v>
      </c>
    </row>
    <row r="329" spans="1:30" x14ac:dyDescent="0.25">
      <c r="A329">
        <v>2011</v>
      </c>
      <c r="B329" t="s">
        <v>8</v>
      </c>
      <c r="C329" s="53" t="s">
        <v>38</v>
      </c>
      <c r="D329">
        <v>4</v>
      </c>
      <c r="E329">
        <v>0</v>
      </c>
      <c r="F329" s="47">
        <v>0</v>
      </c>
      <c r="G329">
        <v>0</v>
      </c>
      <c r="H329">
        <v>0</v>
      </c>
      <c r="I329" s="2">
        <f>SUM(D329:H329)</f>
        <v>4</v>
      </c>
      <c r="J329" s="32">
        <f t="shared" si="127"/>
        <v>0</v>
      </c>
      <c r="K329" s="10">
        <f t="shared" si="123"/>
        <v>0</v>
      </c>
      <c r="L329" s="18">
        <f t="shared" si="148"/>
        <v>4</v>
      </c>
      <c r="M329" s="20">
        <f t="shared" si="149"/>
        <v>0</v>
      </c>
      <c r="N329" s="22">
        <v>0.3</v>
      </c>
      <c r="O329" s="21">
        <v>0.3</v>
      </c>
      <c r="P329" s="21">
        <v>0.05</v>
      </c>
      <c r="Q329" s="21">
        <v>0.5</v>
      </c>
      <c r="S329" s="12">
        <f>((D329+((E327+E328+AA327+AA328)-(E327+E328+AA327+AA328)*O329))*(1-P329))</f>
        <v>60.324999999999996</v>
      </c>
      <c r="T329" s="52" t="s">
        <v>36</v>
      </c>
      <c r="V329">
        <v>2011</v>
      </c>
      <c r="W329" t="s">
        <v>8</v>
      </c>
      <c r="X329" s="53" t="s">
        <v>38</v>
      </c>
      <c r="Y329" s="38">
        <v>1</v>
      </c>
      <c r="Z329" s="38">
        <v>0</v>
      </c>
      <c r="AA329" s="38">
        <v>0</v>
      </c>
      <c r="AB329" s="38">
        <f t="shared" si="126"/>
        <v>0</v>
      </c>
      <c r="AC329" s="59">
        <v>30</v>
      </c>
      <c r="AD329" s="23">
        <f>(S329*Q329*AC329)/R326</f>
        <v>2.0885303960669721</v>
      </c>
    </row>
    <row r="330" spans="1:30" x14ac:dyDescent="0.25">
      <c r="A330">
        <v>2011</v>
      </c>
      <c r="B330" t="s">
        <v>11</v>
      </c>
      <c r="C330" s="53" t="s">
        <v>14</v>
      </c>
      <c r="D330">
        <v>0</v>
      </c>
      <c r="E330">
        <v>71</v>
      </c>
      <c r="F330" s="47">
        <v>5</v>
      </c>
      <c r="G330">
        <v>14</v>
      </c>
      <c r="H330">
        <v>0</v>
      </c>
      <c r="I330" s="2">
        <f>SUM(D330:H333)</f>
        <v>698</v>
      </c>
      <c r="J330" s="32">
        <f t="shared" si="127"/>
        <v>14</v>
      </c>
      <c r="K330" s="10">
        <f t="shared" si="123"/>
        <v>2.0057306590257881E-2</v>
      </c>
      <c r="L330" s="18">
        <f>(I330-E330-(E330*K330))</f>
        <v>625.57593123209165</v>
      </c>
      <c r="M330" s="19">
        <f>J330-E330*K330/(1-K330)</f>
        <v>12.546783625730994</v>
      </c>
      <c r="N330" s="22">
        <v>0.3</v>
      </c>
      <c r="O330" s="21">
        <v>0.3</v>
      </c>
      <c r="P330" s="21">
        <v>0.05</v>
      </c>
      <c r="Q330" s="21">
        <v>0.5</v>
      </c>
      <c r="R330" s="16">
        <f>L330/(1-N330)</f>
        <v>893.67990176013097</v>
      </c>
      <c r="S330" s="11"/>
      <c r="T330" s="52" t="s">
        <v>36</v>
      </c>
      <c r="V330">
        <v>2011</v>
      </c>
      <c r="W330" t="s">
        <v>11</v>
      </c>
      <c r="X330" s="53" t="s">
        <v>14</v>
      </c>
      <c r="Y330" s="38">
        <v>4</v>
      </c>
      <c r="Z330" s="38">
        <v>5</v>
      </c>
      <c r="AA330" s="38">
        <v>0</v>
      </c>
      <c r="AB330" s="38">
        <f t="shared" si="126"/>
        <v>5</v>
      </c>
      <c r="AC330" s="59">
        <v>30</v>
      </c>
    </row>
    <row r="331" spans="1:30" x14ac:dyDescent="0.25">
      <c r="A331">
        <v>2011</v>
      </c>
      <c r="B331" t="s">
        <v>11</v>
      </c>
      <c r="C331" s="53" t="s">
        <v>15</v>
      </c>
      <c r="D331">
        <v>0</v>
      </c>
      <c r="E331">
        <v>155</v>
      </c>
      <c r="F331" s="47">
        <v>73</v>
      </c>
      <c r="G331">
        <v>24</v>
      </c>
      <c r="H331">
        <v>194</v>
      </c>
      <c r="I331" s="2">
        <f>SUM(D331:H333)</f>
        <v>608</v>
      </c>
      <c r="J331" s="32">
        <f t="shared" si="127"/>
        <v>218</v>
      </c>
      <c r="K331" s="10">
        <f t="shared" si="123"/>
        <v>0.35855263157894735</v>
      </c>
      <c r="L331" s="18">
        <f t="shared" ref="L331:L333" si="150">I331</f>
        <v>608</v>
      </c>
      <c r="M331" s="20">
        <f t="shared" ref="M331:M333" si="151">J331</f>
        <v>218</v>
      </c>
      <c r="N331" s="22">
        <v>0.3</v>
      </c>
      <c r="O331" s="21">
        <v>0.3</v>
      </c>
      <c r="P331" s="21">
        <v>0.05</v>
      </c>
      <c r="Q331" s="21">
        <v>0.5</v>
      </c>
      <c r="R331" s="9"/>
      <c r="S331" s="11"/>
      <c r="T331" s="52" t="s">
        <v>36</v>
      </c>
      <c r="V331">
        <v>2011</v>
      </c>
      <c r="W331" t="s">
        <v>11</v>
      </c>
      <c r="X331" s="53" t="s">
        <v>15</v>
      </c>
      <c r="Y331" s="38">
        <v>4</v>
      </c>
      <c r="Z331" s="38">
        <v>79</v>
      </c>
      <c r="AA331" s="38">
        <v>6</v>
      </c>
      <c r="AB331" s="38">
        <f t="shared" si="126"/>
        <v>73</v>
      </c>
      <c r="AC331" s="59">
        <v>30</v>
      </c>
    </row>
    <row r="332" spans="1:30" x14ac:dyDescent="0.25">
      <c r="A332">
        <v>2011</v>
      </c>
      <c r="B332" t="s">
        <v>11</v>
      </c>
      <c r="C332" s="53" t="s">
        <v>16</v>
      </c>
      <c r="D332">
        <v>0</v>
      </c>
      <c r="E332">
        <v>159</v>
      </c>
      <c r="F332" s="47">
        <v>0</v>
      </c>
      <c r="G332">
        <v>0</v>
      </c>
      <c r="H332">
        <v>0</v>
      </c>
      <c r="I332" s="2">
        <f>SUM(D332:H333)</f>
        <v>162</v>
      </c>
      <c r="J332" s="32">
        <f t="shared" si="127"/>
        <v>0</v>
      </c>
      <c r="K332" s="10">
        <f t="shared" si="123"/>
        <v>0</v>
      </c>
      <c r="L332" s="18">
        <f t="shared" si="150"/>
        <v>162</v>
      </c>
      <c r="M332" s="20">
        <f t="shared" si="151"/>
        <v>0</v>
      </c>
      <c r="N332" s="22">
        <v>0.3</v>
      </c>
      <c r="O332" s="21">
        <v>0.3</v>
      </c>
      <c r="P332" s="21">
        <v>0.05</v>
      </c>
      <c r="Q332" s="21">
        <v>0.5</v>
      </c>
      <c r="R332" s="9"/>
      <c r="S332" s="11"/>
      <c r="T332" s="52" t="s">
        <v>36</v>
      </c>
      <c r="V332">
        <v>2011</v>
      </c>
      <c r="W332" t="s">
        <v>11</v>
      </c>
      <c r="X332" s="53" t="s">
        <v>16</v>
      </c>
      <c r="Y332" s="38">
        <v>2</v>
      </c>
      <c r="Z332" s="38">
        <v>0</v>
      </c>
      <c r="AA332" s="38">
        <v>0</v>
      </c>
      <c r="AB332" s="38">
        <f t="shared" si="126"/>
        <v>0</v>
      </c>
      <c r="AC332" s="59">
        <v>30</v>
      </c>
    </row>
    <row r="333" spans="1:30" x14ac:dyDescent="0.25">
      <c r="A333">
        <v>2011</v>
      </c>
      <c r="B333" t="s">
        <v>11</v>
      </c>
      <c r="C333" s="53" t="s">
        <v>38</v>
      </c>
      <c r="D333">
        <v>3</v>
      </c>
      <c r="E333">
        <v>0</v>
      </c>
      <c r="F333" s="47">
        <v>0</v>
      </c>
      <c r="G333">
        <v>0</v>
      </c>
      <c r="H333">
        <v>0</v>
      </c>
      <c r="I333" s="2">
        <f>SUM(D333:H333)</f>
        <v>3</v>
      </c>
      <c r="J333" s="32">
        <f t="shared" si="127"/>
        <v>0</v>
      </c>
      <c r="K333" s="10">
        <f t="shared" si="123"/>
        <v>0</v>
      </c>
      <c r="L333" s="18">
        <f t="shared" si="150"/>
        <v>3</v>
      </c>
      <c r="M333" s="20">
        <f t="shared" si="151"/>
        <v>0</v>
      </c>
      <c r="N333" s="22">
        <v>0.3</v>
      </c>
      <c r="O333" s="21">
        <v>0.3</v>
      </c>
      <c r="P333" s="21">
        <v>0.05</v>
      </c>
      <c r="Q333" s="21">
        <v>0.5</v>
      </c>
      <c r="R333" s="9"/>
      <c r="S333" s="12">
        <f>((D333+((E331+E332+AA331+AA332)-(E331+E332+AA331+AA332)*O333))*(1-P333))</f>
        <v>215.64999999999998</v>
      </c>
      <c r="T333" s="52" t="s">
        <v>36</v>
      </c>
      <c r="V333">
        <v>2011</v>
      </c>
      <c r="W333" t="s">
        <v>11</v>
      </c>
      <c r="X333" s="53" t="s">
        <v>38</v>
      </c>
      <c r="Y333" s="38">
        <v>1</v>
      </c>
      <c r="Z333" s="38">
        <v>0</v>
      </c>
      <c r="AA333" s="38">
        <v>0</v>
      </c>
      <c r="AB333" s="38">
        <f t="shared" si="126"/>
        <v>0</v>
      </c>
      <c r="AC333" s="59">
        <v>30</v>
      </c>
      <c r="AD333" s="23">
        <f>(S333*Q333*AC333)/R330</f>
        <v>3.6195845891007021</v>
      </c>
    </row>
    <row r="334" spans="1:30" x14ac:dyDescent="0.25">
      <c r="A334">
        <v>2011</v>
      </c>
      <c r="B334" t="s">
        <v>9</v>
      </c>
      <c r="C334" s="53" t="s">
        <v>14</v>
      </c>
      <c r="D334">
        <v>0</v>
      </c>
      <c r="E334">
        <v>87</v>
      </c>
      <c r="F334" s="47">
        <v>14</v>
      </c>
      <c r="G334">
        <v>99</v>
      </c>
      <c r="H334">
        <v>0</v>
      </c>
      <c r="I334" s="2">
        <f>SUM(D334:H337)</f>
        <v>641</v>
      </c>
      <c r="J334" s="32">
        <f t="shared" si="127"/>
        <v>99</v>
      </c>
      <c r="K334" s="10">
        <f t="shared" si="123"/>
        <v>0.1544461778471139</v>
      </c>
      <c r="L334" s="18">
        <f>(I334-E334-(E334*K334))</f>
        <v>540.56318252730114</v>
      </c>
      <c r="M334" s="19">
        <f>J334-E334*K334/(1-K334)</f>
        <v>83.108856088560884</v>
      </c>
      <c r="N334" s="22">
        <v>0.3</v>
      </c>
      <c r="O334" s="21">
        <v>0.3</v>
      </c>
      <c r="P334" s="21">
        <v>0.05</v>
      </c>
      <c r="Q334" s="21">
        <v>0.5</v>
      </c>
      <c r="R334" s="16">
        <f>L334/(1-N334)</f>
        <v>772.23311789614456</v>
      </c>
      <c r="S334" s="11"/>
      <c r="T334" s="52" t="s">
        <v>36</v>
      </c>
      <c r="V334">
        <v>2011</v>
      </c>
      <c r="W334" t="s">
        <v>9</v>
      </c>
      <c r="X334" s="53" t="s">
        <v>14</v>
      </c>
      <c r="Y334" s="38">
        <v>4</v>
      </c>
      <c r="Z334" s="38">
        <v>14</v>
      </c>
      <c r="AA334" s="38">
        <v>0</v>
      </c>
      <c r="AB334" s="38">
        <f t="shared" si="126"/>
        <v>14</v>
      </c>
      <c r="AC334" s="59">
        <v>30</v>
      </c>
    </row>
    <row r="335" spans="1:30" x14ac:dyDescent="0.25">
      <c r="A335">
        <v>2011</v>
      </c>
      <c r="B335" t="s">
        <v>9</v>
      </c>
      <c r="C335" s="53" t="s">
        <v>15</v>
      </c>
      <c r="D335">
        <v>0</v>
      </c>
      <c r="E335">
        <v>93</v>
      </c>
      <c r="F335" s="47">
        <v>17</v>
      </c>
      <c r="G335">
        <v>27</v>
      </c>
      <c r="H335">
        <v>282</v>
      </c>
      <c r="I335" s="2">
        <f>SUM(D335:H337)</f>
        <v>441</v>
      </c>
      <c r="J335" s="32">
        <f t="shared" si="127"/>
        <v>309</v>
      </c>
      <c r="K335" s="10">
        <f t="shared" si="123"/>
        <v>0.70068027210884354</v>
      </c>
      <c r="L335" s="18">
        <f t="shared" ref="L335:L337" si="152">I335</f>
        <v>441</v>
      </c>
      <c r="M335" s="20">
        <f t="shared" ref="M335:M337" si="153">J335</f>
        <v>309</v>
      </c>
      <c r="N335" s="22">
        <v>0.3</v>
      </c>
      <c r="O335" s="21">
        <v>0.3</v>
      </c>
      <c r="P335" s="21">
        <v>0.05</v>
      </c>
      <c r="Q335" s="21">
        <v>0.5</v>
      </c>
      <c r="R335" s="9"/>
      <c r="S335" s="11"/>
      <c r="T335" s="52" t="s">
        <v>36</v>
      </c>
      <c r="V335">
        <v>2011</v>
      </c>
      <c r="W335" t="s">
        <v>9</v>
      </c>
      <c r="X335" s="53" t="s">
        <v>15</v>
      </c>
      <c r="Y335" s="38">
        <v>4</v>
      </c>
      <c r="Z335" s="38">
        <v>20</v>
      </c>
      <c r="AA335" s="38">
        <v>3</v>
      </c>
      <c r="AB335" s="38">
        <f t="shared" si="126"/>
        <v>17</v>
      </c>
      <c r="AC335" s="59">
        <v>30</v>
      </c>
    </row>
    <row r="336" spans="1:30" x14ac:dyDescent="0.25">
      <c r="A336">
        <v>2011</v>
      </c>
      <c r="B336" t="s">
        <v>9</v>
      </c>
      <c r="C336" s="53" t="s">
        <v>16</v>
      </c>
      <c r="D336">
        <v>0</v>
      </c>
      <c r="E336">
        <v>16</v>
      </c>
      <c r="F336" s="47">
        <v>0</v>
      </c>
      <c r="G336">
        <v>0</v>
      </c>
      <c r="H336">
        <v>0</v>
      </c>
      <c r="I336" s="2">
        <f>SUM(D336:H337)</f>
        <v>22</v>
      </c>
      <c r="J336" s="32">
        <f t="shared" si="127"/>
        <v>0</v>
      </c>
      <c r="K336" s="10">
        <f t="shared" si="123"/>
        <v>0</v>
      </c>
      <c r="L336" s="18">
        <f t="shared" si="152"/>
        <v>22</v>
      </c>
      <c r="M336" s="20">
        <f t="shared" si="153"/>
        <v>0</v>
      </c>
      <c r="N336" s="22">
        <v>0.3</v>
      </c>
      <c r="O336" s="21">
        <v>0.3</v>
      </c>
      <c r="P336" s="21">
        <v>0.05</v>
      </c>
      <c r="Q336" s="21">
        <v>0.5</v>
      </c>
      <c r="R336" s="9"/>
      <c r="S336" s="11"/>
      <c r="T336" s="52" t="s">
        <v>36</v>
      </c>
      <c r="V336">
        <v>2011</v>
      </c>
      <c r="W336" t="s">
        <v>9</v>
      </c>
      <c r="X336" s="53" t="s">
        <v>16</v>
      </c>
      <c r="Y336" s="38">
        <v>2</v>
      </c>
      <c r="Z336" s="38">
        <v>0</v>
      </c>
      <c r="AA336" s="38">
        <v>0</v>
      </c>
      <c r="AB336" s="38">
        <f t="shared" si="126"/>
        <v>0</v>
      </c>
      <c r="AC336" s="59">
        <v>30</v>
      </c>
    </row>
    <row r="337" spans="1:30" x14ac:dyDescent="0.25">
      <c r="A337">
        <v>2011</v>
      </c>
      <c r="B337" t="s">
        <v>9</v>
      </c>
      <c r="C337" s="53" t="s">
        <v>38</v>
      </c>
      <c r="D337">
        <v>6</v>
      </c>
      <c r="E337">
        <v>0</v>
      </c>
      <c r="F337" s="47">
        <v>0</v>
      </c>
      <c r="G337">
        <v>0</v>
      </c>
      <c r="H337">
        <v>0</v>
      </c>
      <c r="I337" s="2">
        <f>SUM(D337:H337)</f>
        <v>6</v>
      </c>
      <c r="J337" s="32">
        <f t="shared" si="127"/>
        <v>0</v>
      </c>
      <c r="K337" s="10">
        <f t="shared" si="123"/>
        <v>0</v>
      </c>
      <c r="L337" s="18">
        <f t="shared" si="152"/>
        <v>6</v>
      </c>
      <c r="M337" s="20">
        <f t="shared" si="153"/>
        <v>0</v>
      </c>
      <c r="N337" s="22">
        <v>0.3</v>
      </c>
      <c r="O337" s="21">
        <v>0.3</v>
      </c>
      <c r="P337" s="21">
        <v>0.05</v>
      </c>
      <c r="Q337" s="21">
        <v>0.5</v>
      </c>
      <c r="R337" s="9"/>
      <c r="S337" s="12">
        <f>((D337+((E335+E336+AA335+AA336)-(E335+E336+AA335+AA336)*O337))*(1-P337))</f>
        <v>80.180000000000007</v>
      </c>
      <c r="T337" s="52" t="s">
        <v>36</v>
      </c>
      <c r="V337">
        <v>2011</v>
      </c>
      <c r="W337" t="s">
        <v>9</v>
      </c>
      <c r="X337" s="53" t="s">
        <v>38</v>
      </c>
      <c r="Y337" s="38">
        <v>2</v>
      </c>
      <c r="Z337" s="38">
        <v>0</v>
      </c>
      <c r="AA337" s="38">
        <v>0</v>
      </c>
      <c r="AB337" s="38">
        <f t="shared" si="126"/>
        <v>0</v>
      </c>
      <c r="AC337" s="59">
        <v>30</v>
      </c>
      <c r="AD337" s="23">
        <f>(S337*Q337*AC337)/R334</f>
        <v>1.5574312628246381</v>
      </c>
    </row>
    <row r="338" spans="1:30" x14ac:dyDescent="0.25">
      <c r="A338">
        <v>2011</v>
      </c>
      <c r="B338" t="s">
        <v>10</v>
      </c>
      <c r="C338" s="53" t="s">
        <v>14</v>
      </c>
      <c r="D338">
        <v>0</v>
      </c>
      <c r="E338">
        <v>119</v>
      </c>
      <c r="F338" s="47">
        <v>8</v>
      </c>
      <c r="G338">
        <v>52</v>
      </c>
      <c r="H338">
        <v>1</v>
      </c>
      <c r="I338" s="2">
        <f>SUM(D338:H341)</f>
        <v>552</v>
      </c>
      <c r="J338" s="32">
        <f t="shared" si="127"/>
        <v>53</v>
      </c>
      <c r="K338" s="10">
        <f t="shared" si="123"/>
        <v>9.6014492753623185E-2</v>
      </c>
      <c r="L338" s="18">
        <f>(I338-E338-(E338*K338))</f>
        <v>421.57427536231882</v>
      </c>
      <c r="M338" s="19">
        <f>J338-E338*K338/(1-K338)</f>
        <v>40.360721442885776</v>
      </c>
      <c r="N338" s="22">
        <v>0.3</v>
      </c>
      <c r="O338" s="21">
        <v>0.3</v>
      </c>
      <c r="P338" s="21">
        <v>0.05</v>
      </c>
      <c r="Q338" s="21">
        <v>0.5</v>
      </c>
      <c r="R338" s="16">
        <f>L338/(1-N338)</f>
        <v>602.24896480331267</v>
      </c>
      <c r="S338" s="11"/>
      <c r="T338" s="52" t="s">
        <v>36</v>
      </c>
      <c r="V338">
        <v>2011</v>
      </c>
      <c r="W338" t="s">
        <v>10</v>
      </c>
      <c r="X338" s="53" t="s">
        <v>14</v>
      </c>
      <c r="Y338" s="38">
        <v>4</v>
      </c>
      <c r="Z338" s="38">
        <v>8</v>
      </c>
      <c r="AA338" s="38">
        <v>0</v>
      </c>
      <c r="AB338" s="38">
        <f t="shared" si="126"/>
        <v>8</v>
      </c>
      <c r="AC338" s="59">
        <v>30</v>
      </c>
    </row>
    <row r="339" spans="1:30" x14ac:dyDescent="0.25">
      <c r="A339">
        <v>2011</v>
      </c>
      <c r="B339" t="s">
        <v>10</v>
      </c>
      <c r="C339" s="53" t="s">
        <v>15</v>
      </c>
      <c r="D339">
        <v>0</v>
      </c>
      <c r="E339">
        <v>112</v>
      </c>
      <c r="F339" s="47">
        <v>18</v>
      </c>
      <c r="G339">
        <v>27</v>
      </c>
      <c r="H339">
        <v>175</v>
      </c>
      <c r="I339" s="2">
        <f>SUM(D339:H341)</f>
        <v>372</v>
      </c>
      <c r="J339" s="32">
        <f t="shared" si="127"/>
        <v>202</v>
      </c>
      <c r="K339" s="10">
        <f t="shared" si="123"/>
        <v>0.543010752688172</v>
      </c>
      <c r="L339" s="18">
        <f t="shared" ref="L339:L341" si="154">I339</f>
        <v>372</v>
      </c>
      <c r="M339" s="20">
        <f t="shared" ref="M339:M341" si="155">J339</f>
        <v>202</v>
      </c>
      <c r="N339" s="22">
        <v>0.3</v>
      </c>
      <c r="O339" s="21">
        <v>0.3</v>
      </c>
      <c r="P339" s="21">
        <v>0.05</v>
      </c>
      <c r="Q339" s="21">
        <v>0.5</v>
      </c>
      <c r="R339" s="9"/>
      <c r="S339" s="11"/>
      <c r="T339" s="52" t="s">
        <v>36</v>
      </c>
      <c r="V339">
        <v>2011</v>
      </c>
      <c r="W339" t="s">
        <v>10</v>
      </c>
      <c r="X339" s="53" t="s">
        <v>15</v>
      </c>
      <c r="Y339" s="38">
        <v>4</v>
      </c>
      <c r="Z339" s="38">
        <v>20</v>
      </c>
      <c r="AA339" s="38">
        <v>2</v>
      </c>
      <c r="AB339" s="38">
        <f t="shared" si="126"/>
        <v>18</v>
      </c>
      <c r="AC339" s="59">
        <v>30</v>
      </c>
    </row>
    <row r="340" spans="1:30" x14ac:dyDescent="0.25">
      <c r="A340">
        <v>2011</v>
      </c>
      <c r="B340" t="s">
        <v>10</v>
      </c>
      <c r="C340" s="53" t="s">
        <v>16</v>
      </c>
      <c r="D340">
        <v>0</v>
      </c>
      <c r="E340">
        <v>24</v>
      </c>
      <c r="F340" s="47">
        <v>0</v>
      </c>
      <c r="G340">
        <v>0</v>
      </c>
      <c r="H340">
        <v>0</v>
      </c>
      <c r="I340" s="2">
        <f>SUM(D340:H341)</f>
        <v>40</v>
      </c>
      <c r="J340" s="32">
        <f t="shared" si="127"/>
        <v>0</v>
      </c>
      <c r="K340" s="10">
        <f t="shared" si="123"/>
        <v>0</v>
      </c>
      <c r="L340" s="18">
        <f t="shared" si="154"/>
        <v>40</v>
      </c>
      <c r="M340" s="20">
        <f t="shared" si="155"/>
        <v>0</v>
      </c>
      <c r="N340" s="22">
        <v>0.3</v>
      </c>
      <c r="O340" s="21">
        <v>0.3</v>
      </c>
      <c r="P340" s="21">
        <v>0.05</v>
      </c>
      <c r="Q340" s="21">
        <v>0.5</v>
      </c>
      <c r="R340" s="9"/>
      <c r="S340" s="11"/>
      <c r="T340" s="52" t="s">
        <v>36</v>
      </c>
      <c r="V340">
        <v>2011</v>
      </c>
      <c r="W340" t="s">
        <v>10</v>
      </c>
      <c r="X340" s="53" t="s">
        <v>16</v>
      </c>
      <c r="Y340" s="38">
        <v>2</v>
      </c>
      <c r="Z340" s="38">
        <v>0</v>
      </c>
      <c r="AA340" s="38">
        <v>0</v>
      </c>
      <c r="AB340" s="38">
        <f t="shared" si="126"/>
        <v>0</v>
      </c>
      <c r="AC340" s="59">
        <v>30</v>
      </c>
    </row>
    <row r="341" spans="1:30" x14ac:dyDescent="0.25">
      <c r="A341">
        <v>2011</v>
      </c>
      <c r="B341" t="s">
        <v>10</v>
      </c>
      <c r="C341" s="53" t="s">
        <v>38</v>
      </c>
      <c r="D341">
        <v>15</v>
      </c>
      <c r="E341">
        <v>0</v>
      </c>
      <c r="F341" s="47">
        <v>0</v>
      </c>
      <c r="G341">
        <v>1</v>
      </c>
      <c r="H341">
        <v>0</v>
      </c>
      <c r="I341" s="2">
        <f>SUM(D341:H341)</f>
        <v>16</v>
      </c>
      <c r="J341" s="32">
        <f t="shared" si="127"/>
        <v>1</v>
      </c>
      <c r="K341" s="10">
        <f t="shared" si="123"/>
        <v>6.25E-2</v>
      </c>
      <c r="L341" s="18">
        <f t="shared" si="154"/>
        <v>16</v>
      </c>
      <c r="M341" s="20">
        <f t="shared" si="155"/>
        <v>1</v>
      </c>
      <c r="N341" s="22">
        <v>0.3</v>
      </c>
      <c r="O341" s="21">
        <v>0.3</v>
      </c>
      <c r="P341" s="21">
        <v>0.05</v>
      </c>
      <c r="Q341" s="21">
        <v>0.5</v>
      </c>
      <c r="R341" s="9"/>
      <c r="S341" s="12">
        <f>((D341+((E339+E340+AA339+AA340)-(E339+E340+AA339+AA340)*O341))*(1-P341))</f>
        <v>106.02</v>
      </c>
      <c r="T341" s="52" t="s">
        <v>36</v>
      </c>
      <c r="V341">
        <v>2011</v>
      </c>
      <c r="W341" t="s">
        <v>10</v>
      </c>
      <c r="X341" s="53" t="s">
        <v>38</v>
      </c>
      <c r="Y341" s="38">
        <v>2</v>
      </c>
      <c r="Z341" s="38">
        <v>0</v>
      </c>
      <c r="AA341" s="38">
        <v>0</v>
      </c>
      <c r="AB341" s="38">
        <f t="shared" si="126"/>
        <v>0</v>
      </c>
      <c r="AC341" s="59">
        <v>30</v>
      </c>
      <c r="AD341" s="23">
        <f>(S341*Q341*AC341)/R338</f>
        <v>2.6406022972897478</v>
      </c>
    </row>
    <row r="342" spans="1:30" x14ac:dyDescent="0.25">
      <c r="A342">
        <v>2011</v>
      </c>
      <c r="B342" t="s">
        <v>13</v>
      </c>
      <c r="C342" s="53" t="s">
        <v>14</v>
      </c>
      <c r="D342">
        <v>0</v>
      </c>
      <c r="E342">
        <v>72</v>
      </c>
      <c r="F342" s="47">
        <v>0</v>
      </c>
      <c r="G342">
        <v>6</v>
      </c>
      <c r="H342">
        <v>0</v>
      </c>
      <c r="I342" s="2">
        <f>SUM(D342:H345)</f>
        <v>564</v>
      </c>
      <c r="J342" s="32">
        <f t="shared" si="127"/>
        <v>6</v>
      </c>
      <c r="K342" s="10">
        <f t="shared" si="123"/>
        <v>1.0638297872340425E-2</v>
      </c>
      <c r="L342" s="18">
        <f>(I342-E342-(E342*K342))</f>
        <v>491.2340425531915</v>
      </c>
      <c r="M342" s="19">
        <f>J342-E342*K342/(1-K342)</f>
        <v>5.225806451612903</v>
      </c>
      <c r="N342" s="22">
        <v>0.3</v>
      </c>
      <c r="O342" s="21">
        <v>0.3</v>
      </c>
      <c r="P342" s="21">
        <v>0.05</v>
      </c>
      <c r="Q342" s="21">
        <v>0.5</v>
      </c>
      <c r="R342" s="16">
        <f>L342/(1-N342)</f>
        <v>701.76291793313078</v>
      </c>
      <c r="S342" s="14"/>
      <c r="T342" s="52" t="s">
        <v>36</v>
      </c>
      <c r="V342">
        <v>2011</v>
      </c>
      <c r="W342" t="s">
        <v>13</v>
      </c>
      <c r="X342" s="53" t="s">
        <v>14</v>
      </c>
      <c r="Y342" s="38">
        <v>3</v>
      </c>
      <c r="Z342" s="38">
        <v>0</v>
      </c>
      <c r="AA342" s="38">
        <v>0</v>
      </c>
      <c r="AB342" s="38">
        <f t="shared" si="126"/>
        <v>0</v>
      </c>
      <c r="AC342" s="59">
        <v>30</v>
      </c>
    </row>
    <row r="343" spans="1:30" x14ac:dyDescent="0.25">
      <c r="A343">
        <v>2011</v>
      </c>
      <c r="B343" t="s">
        <v>13</v>
      </c>
      <c r="C343" s="53" t="s">
        <v>15</v>
      </c>
      <c r="D343">
        <v>0</v>
      </c>
      <c r="E343">
        <v>192</v>
      </c>
      <c r="F343" s="47">
        <v>16</v>
      </c>
      <c r="G343">
        <v>5</v>
      </c>
      <c r="H343">
        <v>142</v>
      </c>
      <c r="I343" s="2">
        <f>SUM(D343:H345)</f>
        <v>486</v>
      </c>
      <c r="J343" s="32">
        <f t="shared" si="127"/>
        <v>147</v>
      </c>
      <c r="K343" s="10">
        <f t="shared" si="123"/>
        <v>0.30246913580246915</v>
      </c>
      <c r="L343" s="18">
        <f t="shared" ref="L343:L345" si="156">I343</f>
        <v>486</v>
      </c>
      <c r="M343" s="20">
        <f t="shared" ref="M343:M345" si="157">J343</f>
        <v>147</v>
      </c>
      <c r="N343" s="22">
        <v>0.3</v>
      </c>
      <c r="O343" s="21">
        <v>0.3</v>
      </c>
      <c r="P343" s="21">
        <v>0.05</v>
      </c>
      <c r="Q343" s="21">
        <v>0.5</v>
      </c>
      <c r="R343" s="9"/>
      <c r="S343" s="14"/>
      <c r="T343" s="52" t="s">
        <v>36</v>
      </c>
      <c r="V343">
        <v>2011</v>
      </c>
      <c r="W343" t="s">
        <v>13</v>
      </c>
      <c r="X343" s="53" t="s">
        <v>15</v>
      </c>
      <c r="Y343" s="38">
        <v>4</v>
      </c>
      <c r="Z343" s="38">
        <v>16</v>
      </c>
      <c r="AA343" s="38">
        <v>0</v>
      </c>
      <c r="AB343" s="38">
        <f t="shared" si="126"/>
        <v>16</v>
      </c>
      <c r="AC343" s="59">
        <v>30</v>
      </c>
    </row>
    <row r="344" spans="1:30" x14ac:dyDescent="0.25">
      <c r="A344">
        <v>2011</v>
      </c>
      <c r="B344" t="s">
        <v>13</v>
      </c>
      <c r="C344" s="53" t="s">
        <v>16</v>
      </c>
      <c r="D344">
        <v>3</v>
      </c>
      <c r="E344">
        <v>90</v>
      </c>
      <c r="F344" s="47">
        <v>3</v>
      </c>
      <c r="G344">
        <v>1</v>
      </c>
      <c r="H344">
        <v>19</v>
      </c>
      <c r="I344" s="2">
        <f>SUM(D344:H345)</f>
        <v>131</v>
      </c>
      <c r="J344" s="32">
        <f t="shared" si="127"/>
        <v>20</v>
      </c>
      <c r="K344" s="10">
        <f t="shared" si="123"/>
        <v>0.15267175572519084</v>
      </c>
      <c r="L344" s="18">
        <f t="shared" si="156"/>
        <v>131</v>
      </c>
      <c r="M344" s="20">
        <f t="shared" si="157"/>
        <v>20</v>
      </c>
      <c r="N344" s="22">
        <v>0.3</v>
      </c>
      <c r="O344" s="21">
        <v>0.3</v>
      </c>
      <c r="P344" s="21">
        <v>0.05</v>
      </c>
      <c r="Q344" s="21">
        <v>0.5</v>
      </c>
      <c r="R344" s="9"/>
      <c r="S344" s="9"/>
      <c r="T344" s="52" t="s">
        <v>36</v>
      </c>
      <c r="V344">
        <v>2011</v>
      </c>
      <c r="W344" t="s">
        <v>13</v>
      </c>
      <c r="X344" s="53" t="s">
        <v>16</v>
      </c>
      <c r="Y344" s="38">
        <v>2</v>
      </c>
      <c r="Z344" s="38">
        <v>3</v>
      </c>
      <c r="AA344" s="38">
        <v>0</v>
      </c>
      <c r="AB344" s="38">
        <f t="shared" si="126"/>
        <v>3</v>
      </c>
      <c r="AC344" s="59">
        <v>30</v>
      </c>
    </row>
    <row r="345" spans="1:30" x14ac:dyDescent="0.25">
      <c r="A345">
        <v>2011</v>
      </c>
      <c r="B345" t="s">
        <v>13</v>
      </c>
      <c r="C345" s="53" t="s">
        <v>38</v>
      </c>
      <c r="D345">
        <v>15</v>
      </c>
      <c r="E345">
        <v>0</v>
      </c>
      <c r="F345" s="47">
        <v>0</v>
      </c>
      <c r="G345">
        <v>0</v>
      </c>
      <c r="H345">
        <v>0</v>
      </c>
      <c r="I345" s="2">
        <f>SUM(D345:H345)</f>
        <v>15</v>
      </c>
      <c r="J345" s="32">
        <f t="shared" si="127"/>
        <v>0</v>
      </c>
      <c r="K345" s="10">
        <f t="shared" si="123"/>
        <v>0</v>
      </c>
      <c r="L345" s="18">
        <f t="shared" si="156"/>
        <v>15</v>
      </c>
      <c r="M345" s="20">
        <f t="shared" si="157"/>
        <v>0</v>
      </c>
      <c r="N345" s="22">
        <v>0.3</v>
      </c>
      <c r="O345" s="21">
        <v>0.3</v>
      </c>
      <c r="P345" s="21">
        <v>0.05</v>
      </c>
      <c r="Q345" s="21">
        <v>0.5</v>
      </c>
      <c r="R345" s="9"/>
      <c r="S345" s="12">
        <f>((D345+((E343+E344+AA343+AA344)-(E343+E344+AA343+AA344)*O345))*(1-P345))</f>
        <v>201.78</v>
      </c>
      <c r="T345" s="52" t="s">
        <v>36</v>
      </c>
      <c r="V345">
        <v>2011</v>
      </c>
      <c r="W345" t="s">
        <v>13</v>
      </c>
      <c r="X345" s="53" t="s">
        <v>38</v>
      </c>
      <c r="Y345" s="38">
        <v>2</v>
      </c>
      <c r="Z345" s="38">
        <v>0</v>
      </c>
      <c r="AA345" s="38">
        <v>0</v>
      </c>
      <c r="AB345" s="38">
        <f t="shared" si="126"/>
        <v>0</v>
      </c>
      <c r="AC345" s="59">
        <v>30</v>
      </c>
      <c r="AD345" s="23">
        <f>(S345*Q345*AC345)/R342</f>
        <v>4.3129950623700619</v>
      </c>
    </row>
    <row r="346" spans="1:30" x14ac:dyDescent="0.25">
      <c r="A346">
        <v>2011</v>
      </c>
      <c r="B346" t="s">
        <v>12</v>
      </c>
      <c r="C346" s="53" t="s">
        <v>14</v>
      </c>
      <c r="D346">
        <v>0</v>
      </c>
      <c r="E346">
        <v>37</v>
      </c>
      <c r="F346" s="47">
        <v>14</v>
      </c>
      <c r="G346">
        <v>74</v>
      </c>
      <c r="H346">
        <v>0</v>
      </c>
      <c r="I346" s="2">
        <f>SUM(D346:H349)</f>
        <v>509</v>
      </c>
      <c r="J346" s="32">
        <f t="shared" si="127"/>
        <v>74</v>
      </c>
      <c r="K346" s="10">
        <f t="shared" si="123"/>
        <v>0.14538310412573674</v>
      </c>
      <c r="L346" s="18">
        <f>(I346-E346-(E346*K346))</f>
        <v>466.62082514734772</v>
      </c>
      <c r="M346" s="19">
        <f>J346-E346*K346/(1-K346)</f>
        <v>67.705747126436776</v>
      </c>
      <c r="N346" s="22">
        <v>0.3</v>
      </c>
      <c r="O346" s="21">
        <v>0.3</v>
      </c>
      <c r="P346" s="21">
        <v>0.05</v>
      </c>
      <c r="Q346" s="21">
        <v>0.5</v>
      </c>
      <c r="R346" s="16">
        <f>L346/(1-N346)</f>
        <v>666.60117878192534</v>
      </c>
      <c r="S346" s="9"/>
      <c r="T346" s="52" t="s">
        <v>36</v>
      </c>
      <c r="V346">
        <v>2011</v>
      </c>
      <c r="W346" t="s">
        <v>12</v>
      </c>
      <c r="X346" s="53" t="s">
        <v>14</v>
      </c>
      <c r="Y346" s="38">
        <v>4</v>
      </c>
      <c r="Z346" s="38">
        <v>14</v>
      </c>
      <c r="AA346" s="38">
        <v>0</v>
      </c>
      <c r="AB346" s="38">
        <f t="shared" si="126"/>
        <v>14</v>
      </c>
      <c r="AC346" s="59">
        <v>30</v>
      </c>
    </row>
    <row r="347" spans="1:30" x14ac:dyDescent="0.25">
      <c r="A347">
        <v>2011</v>
      </c>
      <c r="B347" t="s">
        <v>12</v>
      </c>
      <c r="C347" s="53" t="s">
        <v>15</v>
      </c>
      <c r="D347">
        <v>0</v>
      </c>
      <c r="E347">
        <v>53</v>
      </c>
      <c r="F347" s="47">
        <v>43</v>
      </c>
      <c r="G347">
        <v>83</v>
      </c>
      <c r="H347">
        <v>165</v>
      </c>
      <c r="I347" s="2">
        <f>SUM(D347:H349)</f>
        <v>384</v>
      </c>
      <c r="J347" s="32">
        <f t="shared" si="127"/>
        <v>248</v>
      </c>
      <c r="K347" s="10">
        <f t="shared" ref="K347:K410" si="158">J347/I347</f>
        <v>0.64583333333333337</v>
      </c>
      <c r="L347" s="18">
        <f t="shared" ref="L347:L349" si="159">I347</f>
        <v>384</v>
      </c>
      <c r="M347" s="20">
        <f t="shared" ref="M347:M349" si="160">J347</f>
        <v>248</v>
      </c>
      <c r="N347" s="22">
        <v>0.3</v>
      </c>
      <c r="O347" s="21">
        <v>0.3</v>
      </c>
      <c r="P347" s="21">
        <v>0.05</v>
      </c>
      <c r="Q347" s="21">
        <v>0.5</v>
      </c>
      <c r="R347" s="9"/>
      <c r="T347" s="52" t="s">
        <v>36</v>
      </c>
      <c r="V347">
        <v>2011</v>
      </c>
      <c r="W347" t="s">
        <v>12</v>
      </c>
      <c r="X347" s="53" t="s">
        <v>15</v>
      </c>
      <c r="Y347" s="38">
        <v>4</v>
      </c>
      <c r="Z347" s="38">
        <v>43</v>
      </c>
      <c r="AA347" s="38">
        <v>0</v>
      </c>
      <c r="AB347" s="38">
        <f t="shared" ref="AB347:AB410" si="161">Z347-AA347</f>
        <v>43</v>
      </c>
      <c r="AC347" s="59">
        <v>30</v>
      </c>
    </row>
    <row r="348" spans="1:30" x14ac:dyDescent="0.25">
      <c r="A348">
        <v>2011</v>
      </c>
      <c r="B348" t="s">
        <v>12</v>
      </c>
      <c r="C348" s="53" t="s">
        <v>16</v>
      </c>
      <c r="D348">
        <v>0</v>
      </c>
      <c r="E348">
        <v>25</v>
      </c>
      <c r="F348" s="47">
        <v>0</v>
      </c>
      <c r="G348">
        <v>1</v>
      </c>
      <c r="H348">
        <v>0</v>
      </c>
      <c r="I348" s="2">
        <f>SUM(D348:H349)</f>
        <v>40</v>
      </c>
      <c r="J348" s="32">
        <f t="shared" ref="J348:J411" si="162">SUM(G348:H348)</f>
        <v>1</v>
      </c>
      <c r="K348" s="10">
        <f t="shared" si="158"/>
        <v>2.5000000000000001E-2</v>
      </c>
      <c r="L348" s="18">
        <f t="shared" si="159"/>
        <v>40</v>
      </c>
      <c r="M348" s="20">
        <f t="shared" si="160"/>
        <v>1</v>
      </c>
      <c r="N348" s="22">
        <v>0.3</v>
      </c>
      <c r="O348" s="21">
        <v>0.3</v>
      </c>
      <c r="P348" s="21">
        <v>0.05</v>
      </c>
      <c r="Q348" s="21">
        <v>0.5</v>
      </c>
      <c r="R348" s="9"/>
      <c r="T348" s="52" t="s">
        <v>36</v>
      </c>
      <c r="V348">
        <v>2011</v>
      </c>
      <c r="W348" t="s">
        <v>12</v>
      </c>
      <c r="X348" s="53" t="s">
        <v>16</v>
      </c>
      <c r="Y348" s="38">
        <v>2</v>
      </c>
      <c r="Z348" s="38">
        <v>0</v>
      </c>
      <c r="AA348" s="38">
        <v>0</v>
      </c>
      <c r="AB348" s="38">
        <f t="shared" si="161"/>
        <v>0</v>
      </c>
      <c r="AC348" s="59">
        <v>30</v>
      </c>
    </row>
    <row r="349" spans="1:30" x14ac:dyDescent="0.25">
      <c r="A349">
        <v>2011</v>
      </c>
      <c r="B349" t="s">
        <v>12</v>
      </c>
      <c r="C349" s="53" t="s">
        <v>38</v>
      </c>
      <c r="D349">
        <v>14</v>
      </c>
      <c r="E349">
        <v>0</v>
      </c>
      <c r="F349" s="47">
        <v>0</v>
      </c>
      <c r="G349">
        <v>0</v>
      </c>
      <c r="H349">
        <v>0</v>
      </c>
      <c r="I349" s="2">
        <f>SUM(D349:H349)</f>
        <v>14</v>
      </c>
      <c r="J349" s="32">
        <f t="shared" si="162"/>
        <v>0</v>
      </c>
      <c r="K349" s="10">
        <f t="shared" si="158"/>
        <v>0</v>
      </c>
      <c r="L349" s="18">
        <f t="shared" si="159"/>
        <v>14</v>
      </c>
      <c r="M349" s="20">
        <f t="shared" si="160"/>
        <v>0</v>
      </c>
      <c r="N349" s="22">
        <v>0.3</v>
      </c>
      <c r="O349" s="21">
        <v>0.3</v>
      </c>
      <c r="P349" s="21">
        <v>0.05</v>
      </c>
      <c r="Q349" s="21">
        <v>0.5</v>
      </c>
      <c r="R349" s="9"/>
      <c r="S349" s="12">
        <f>((D349+((E347+E348+AA347+AA348)-(E347+E348+AA347+AA348)*O349))*(1-P349))</f>
        <v>65.169999999999987</v>
      </c>
      <c r="T349" s="52" t="s">
        <v>36</v>
      </c>
      <c r="V349">
        <v>2011</v>
      </c>
      <c r="W349" t="s">
        <v>12</v>
      </c>
      <c r="X349" s="53" t="s">
        <v>38</v>
      </c>
      <c r="Y349" s="38">
        <v>2</v>
      </c>
      <c r="Z349" s="38">
        <v>0</v>
      </c>
      <c r="AA349" s="38">
        <v>0</v>
      </c>
      <c r="AB349" s="38">
        <f t="shared" si="161"/>
        <v>0</v>
      </c>
      <c r="AC349" s="59">
        <v>30</v>
      </c>
      <c r="AD349" s="23">
        <f>(S349*Q349*AC349)/R346</f>
        <v>1.4664690539345708</v>
      </c>
    </row>
    <row r="350" spans="1:30" x14ac:dyDescent="0.25">
      <c r="A350">
        <v>2012</v>
      </c>
      <c r="B350" t="s">
        <v>8</v>
      </c>
      <c r="C350" s="53" t="s">
        <v>14</v>
      </c>
      <c r="D350">
        <v>0</v>
      </c>
      <c r="E350">
        <v>8</v>
      </c>
      <c r="F350" s="47">
        <v>0</v>
      </c>
      <c r="G350">
        <v>9</v>
      </c>
      <c r="H350">
        <v>0</v>
      </c>
      <c r="I350" s="2">
        <f>SUM(D350:H353)</f>
        <v>379</v>
      </c>
      <c r="J350" s="32">
        <f t="shared" si="162"/>
        <v>9</v>
      </c>
      <c r="K350" s="10">
        <f t="shared" si="158"/>
        <v>2.3746701846965697E-2</v>
      </c>
      <c r="L350" s="18">
        <f>(I350-E350-(E350*K350))</f>
        <v>370.81002638522426</v>
      </c>
      <c r="M350" s="19">
        <f>J350-E350*K350/(1-K350)</f>
        <v>8.8054054054054056</v>
      </c>
      <c r="N350" s="22">
        <v>0.3</v>
      </c>
      <c r="O350" s="21">
        <v>0.3</v>
      </c>
      <c r="P350" s="21">
        <v>0.05</v>
      </c>
      <c r="Q350" s="21">
        <v>0.5</v>
      </c>
      <c r="R350" s="16">
        <f>L350/(1-N350)</f>
        <v>529.72860912174895</v>
      </c>
      <c r="T350" s="52" t="s">
        <v>36</v>
      </c>
      <c r="V350">
        <v>2012</v>
      </c>
      <c r="W350" t="s">
        <v>8</v>
      </c>
      <c r="X350" s="53" t="s">
        <v>14</v>
      </c>
      <c r="Y350" s="38">
        <v>2</v>
      </c>
      <c r="Z350" s="38">
        <v>1</v>
      </c>
      <c r="AA350" s="38">
        <v>1</v>
      </c>
      <c r="AB350" s="38">
        <f t="shared" si="161"/>
        <v>0</v>
      </c>
      <c r="AC350" s="59">
        <v>30</v>
      </c>
    </row>
    <row r="351" spans="1:30" x14ac:dyDescent="0.25">
      <c r="A351">
        <v>2012</v>
      </c>
      <c r="B351" t="s">
        <v>8</v>
      </c>
      <c r="C351" s="53" t="s">
        <v>15</v>
      </c>
      <c r="D351">
        <v>0</v>
      </c>
      <c r="E351">
        <v>16</v>
      </c>
      <c r="F351" s="47">
        <v>30</v>
      </c>
      <c r="G351">
        <v>8</v>
      </c>
      <c r="H351">
        <v>0</v>
      </c>
      <c r="I351" s="2">
        <f>SUM(D351:H353)</f>
        <v>362</v>
      </c>
      <c r="J351" s="32">
        <f t="shared" si="162"/>
        <v>8</v>
      </c>
      <c r="K351" s="10">
        <f t="shared" si="158"/>
        <v>2.2099447513812154E-2</v>
      </c>
      <c r="L351" s="18">
        <f t="shared" ref="L351:L353" si="163">I351</f>
        <v>362</v>
      </c>
      <c r="M351" s="20">
        <f t="shared" ref="M351:M353" si="164">J351</f>
        <v>8</v>
      </c>
      <c r="N351" s="22">
        <v>0.3</v>
      </c>
      <c r="O351" s="21">
        <v>0.3</v>
      </c>
      <c r="P351" s="21">
        <v>0.05</v>
      </c>
      <c r="Q351" s="21">
        <v>0.5</v>
      </c>
      <c r="R351" s="9"/>
      <c r="T351" s="52" t="s">
        <v>36</v>
      </c>
      <c r="V351">
        <v>2012</v>
      </c>
      <c r="W351" t="s">
        <v>8</v>
      </c>
      <c r="X351" s="53" t="s">
        <v>15</v>
      </c>
      <c r="Y351" s="38">
        <v>4</v>
      </c>
      <c r="Z351" s="38">
        <v>61</v>
      </c>
      <c r="AA351" s="38">
        <v>31</v>
      </c>
      <c r="AB351" s="38">
        <f t="shared" si="161"/>
        <v>30</v>
      </c>
      <c r="AC351" s="59">
        <v>30</v>
      </c>
    </row>
    <row r="352" spans="1:30" x14ac:dyDescent="0.25">
      <c r="A352">
        <v>2012</v>
      </c>
      <c r="B352" t="s">
        <v>8</v>
      </c>
      <c r="C352" s="53" t="s">
        <v>16</v>
      </c>
      <c r="D352">
        <v>0</v>
      </c>
      <c r="E352">
        <v>30</v>
      </c>
      <c r="F352" s="47">
        <v>0</v>
      </c>
      <c r="G352">
        <v>2</v>
      </c>
      <c r="H352">
        <v>268</v>
      </c>
      <c r="I352" s="2">
        <f>SUM(D352:H353)</f>
        <v>308</v>
      </c>
      <c r="J352" s="32">
        <f t="shared" si="162"/>
        <v>270</v>
      </c>
      <c r="K352" s="10">
        <f t="shared" si="158"/>
        <v>0.87662337662337664</v>
      </c>
      <c r="L352" s="18">
        <f t="shared" si="163"/>
        <v>308</v>
      </c>
      <c r="M352" s="20">
        <f t="shared" si="164"/>
        <v>270</v>
      </c>
      <c r="N352" s="22">
        <v>0.3</v>
      </c>
      <c r="O352" s="21">
        <v>0.3</v>
      </c>
      <c r="P352" s="21">
        <v>0.05</v>
      </c>
      <c r="Q352" s="21">
        <v>0.5</v>
      </c>
      <c r="R352" s="9"/>
      <c r="T352" s="52" t="s">
        <v>36</v>
      </c>
      <c r="V352">
        <v>2012</v>
      </c>
      <c r="W352" t="s">
        <v>8</v>
      </c>
      <c r="X352" s="53" t="s">
        <v>16</v>
      </c>
      <c r="Y352" s="38">
        <v>2</v>
      </c>
      <c r="Z352" s="38">
        <v>0</v>
      </c>
      <c r="AA352" s="38">
        <v>0</v>
      </c>
      <c r="AB352" s="38">
        <f t="shared" si="161"/>
        <v>0</v>
      </c>
      <c r="AC352" s="59">
        <v>30</v>
      </c>
    </row>
    <row r="353" spans="1:30" x14ac:dyDescent="0.25">
      <c r="A353">
        <v>2012</v>
      </c>
      <c r="B353" t="s">
        <v>8</v>
      </c>
      <c r="C353" s="53" t="s">
        <v>38</v>
      </c>
      <c r="D353">
        <v>8</v>
      </c>
      <c r="E353">
        <v>0</v>
      </c>
      <c r="F353" s="47">
        <v>0</v>
      </c>
      <c r="G353">
        <v>0</v>
      </c>
      <c r="H353">
        <v>0</v>
      </c>
      <c r="I353" s="2">
        <f>SUM(D353:H353)</f>
        <v>8</v>
      </c>
      <c r="J353" s="32">
        <f t="shared" si="162"/>
        <v>0</v>
      </c>
      <c r="K353" s="10">
        <f t="shared" si="158"/>
        <v>0</v>
      </c>
      <c r="L353" s="18">
        <f t="shared" si="163"/>
        <v>8</v>
      </c>
      <c r="M353" s="20">
        <f t="shared" si="164"/>
        <v>0</v>
      </c>
      <c r="N353" s="22">
        <v>0.3</v>
      </c>
      <c r="O353" s="21">
        <v>0.3</v>
      </c>
      <c r="P353" s="21">
        <v>0.05</v>
      </c>
      <c r="Q353" s="21">
        <v>0.5</v>
      </c>
      <c r="R353" s="9"/>
      <c r="S353" s="12">
        <f>((D353+((E351+E352+AA351+AA352)-(E351+E352+AA351+AA352)*O353))*(1-P353))</f>
        <v>58.805</v>
      </c>
      <c r="T353" s="52" t="s">
        <v>36</v>
      </c>
      <c r="V353">
        <v>2012</v>
      </c>
      <c r="W353" t="s">
        <v>8</v>
      </c>
      <c r="X353" s="53" t="s">
        <v>38</v>
      </c>
      <c r="Y353" s="38">
        <v>2</v>
      </c>
      <c r="Z353" s="38">
        <v>0</v>
      </c>
      <c r="AA353" s="38">
        <v>0</v>
      </c>
      <c r="AB353" s="38">
        <f t="shared" si="161"/>
        <v>0</v>
      </c>
      <c r="AC353" s="59">
        <v>30</v>
      </c>
      <c r="AD353" s="23">
        <f>(S353*Q353*AC353)/R350</f>
        <v>1.6651451041362775</v>
      </c>
    </row>
    <row r="354" spans="1:30" x14ac:dyDescent="0.25">
      <c r="A354">
        <v>2012</v>
      </c>
      <c r="B354" t="s">
        <v>11</v>
      </c>
      <c r="C354" s="53" t="s">
        <v>14</v>
      </c>
      <c r="D354">
        <v>0</v>
      </c>
      <c r="E354">
        <v>10</v>
      </c>
      <c r="F354" s="47">
        <v>0</v>
      </c>
      <c r="G354">
        <v>18</v>
      </c>
      <c r="H354">
        <v>0</v>
      </c>
      <c r="I354" s="2">
        <f>SUM(D354:H357)</f>
        <v>1166</v>
      </c>
      <c r="J354" s="32">
        <f t="shared" si="162"/>
        <v>18</v>
      </c>
      <c r="K354" s="10">
        <f t="shared" si="158"/>
        <v>1.5437392795883362E-2</v>
      </c>
      <c r="L354" s="18">
        <f>(I354-E354-(E354*K354))</f>
        <v>1155.8456260720411</v>
      </c>
      <c r="M354" s="19">
        <f>J354-E354*K354/(1-K354)</f>
        <v>17.843205574912893</v>
      </c>
      <c r="N354" s="22">
        <v>0.3</v>
      </c>
      <c r="O354" s="21">
        <v>0.3</v>
      </c>
      <c r="P354" s="21">
        <v>0.05</v>
      </c>
      <c r="Q354" s="21">
        <v>0.5</v>
      </c>
      <c r="R354" s="16">
        <f>L354/(1-N354)</f>
        <v>1651.2080372457731</v>
      </c>
      <c r="T354" s="52" t="s">
        <v>36</v>
      </c>
      <c r="V354">
        <v>2012</v>
      </c>
      <c r="W354" t="s">
        <v>11</v>
      </c>
      <c r="X354" s="53" t="s">
        <v>14</v>
      </c>
      <c r="Y354" s="38">
        <v>4</v>
      </c>
      <c r="Z354" s="38">
        <v>0</v>
      </c>
      <c r="AA354" s="38">
        <v>0</v>
      </c>
      <c r="AB354" s="38">
        <f t="shared" si="161"/>
        <v>0</v>
      </c>
      <c r="AC354" s="59">
        <v>30</v>
      </c>
    </row>
    <row r="355" spans="1:30" x14ac:dyDescent="0.25">
      <c r="A355">
        <v>2012</v>
      </c>
      <c r="B355" t="s">
        <v>11</v>
      </c>
      <c r="C355" s="53" t="s">
        <v>15</v>
      </c>
      <c r="D355">
        <v>0</v>
      </c>
      <c r="E355">
        <v>67</v>
      </c>
      <c r="F355" s="47">
        <v>191</v>
      </c>
      <c r="G355">
        <v>44</v>
      </c>
      <c r="H355">
        <v>3</v>
      </c>
      <c r="I355" s="2">
        <f>SUM(D355:H357)</f>
        <v>1138</v>
      </c>
      <c r="J355" s="32">
        <f t="shared" si="162"/>
        <v>47</v>
      </c>
      <c r="K355" s="10">
        <f t="shared" si="158"/>
        <v>4.1300527240773287E-2</v>
      </c>
      <c r="L355" s="18">
        <f t="shared" ref="L355:L357" si="165">I355</f>
        <v>1138</v>
      </c>
      <c r="M355" s="20">
        <f t="shared" ref="M355:M357" si="166">J355</f>
        <v>47</v>
      </c>
      <c r="N355" s="22">
        <v>0.3</v>
      </c>
      <c r="O355" s="21">
        <v>0.3</v>
      </c>
      <c r="P355" s="21">
        <v>0.05</v>
      </c>
      <c r="Q355" s="21">
        <v>0.5</v>
      </c>
      <c r="R355" s="9"/>
      <c r="T355" s="52" t="s">
        <v>36</v>
      </c>
      <c r="V355">
        <v>2012</v>
      </c>
      <c r="W355" t="s">
        <v>11</v>
      </c>
      <c r="X355" s="53" t="s">
        <v>15</v>
      </c>
      <c r="Y355" s="38">
        <v>4</v>
      </c>
      <c r="Z355" s="38">
        <v>215</v>
      </c>
      <c r="AA355" s="38">
        <v>24</v>
      </c>
      <c r="AB355" s="38">
        <f t="shared" si="161"/>
        <v>191</v>
      </c>
      <c r="AC355" s="59">
        <v>30</v>
      </c>
    </row>
    <row r="356" spans="1:30" x14ac:dyDescent="0.25">
      <c r="A356">
        <v>2012</v>
      </c>
      <c r="B356" t="s">
        <v>11</v>
      </c>
      <c r="C356" s="53" t="s">
        <v>16</v>
      </c>
      <c r="D356">
        <v>0</v>
      </c>
      <c r="E356">
        <v>115</v>
      </c>
      <c r="F356" s="47">
        <v>11</v>
      </c>
      <c r="G356">
        <v>0</v>
      </c>
      <c r="H356">
        <v>698</v>
      </c>
      <c r="I356" s="2">
        <f>SUM(D356:H357)</f>
        <v>833</v>
      </c>
      <c r="J356" s="32">
        <f t="shared" si="162"/>
        <v>698</v>
      </c>
      <c r="K356" s="10">
        <f t="shared" si="158"/>
        <v>0.83793517406962781</v>
      </c>
      <c r="L356" s="18">
        <f t="shared" si="165"/>
        <v>833</v>
      </c>
      <c r="M356" s="20">
        <f t="shared" si="166"/>
        <v>698</v>
      </c>
      <c r="N356" s="22">
        <v>0.3</v>
      </c>
      <c r="O356" s="21">
        <v>0.3</v>
      </c>
      <c r="P356" s="21">
        <v>0.05</v>
      </c>
      <c r="Q356" s="21">
        <v>0.5</v>
      </c>
      <c r="R356" s="9"/>
      <c r="T356" s="52" t="s">
        <v>36</v>
      </c>
      <c r="V356">
        <v>2012</v>
      </c>
      <c r="W356" t="s">
        <v>11</v>
      </c>
      <c r="X356" s="53" t="s">
        <v>16</v>
      </c>
      <c r="Y356" s="38">
        <v>2</v>
      </c>
      <c r="Z356" s="38">
        <v>13</v>
      </c>
      <c r="AA356" s="38">
        <v>2</v>
      </c>
      <c r="AB356" s="38">
        <f t="shared" si="161"/>
        <v>11</v>
      </c>
      <c r="AC356" s="59">
        <v>30</v>
      </c>
    </row>
    <row r="357" spans="1:30" x14ac:dyDescent="0.25">
      <c r="A357">
        <v>2012</v>
      </c>
      <c r="B357" t="s">
        <v>11</v>
      </c>
      <c r="C357" s="53" t="s">
        <v>38</v>
      </c>
      <c r="D357">
        <v>9</v>
      </c>
      <c r="E357">
        <v>0</v>
      </c>
      <c r="F357" s="47">
        <v>0</v>
      </c>
      <c r="G357">
        <v>0</v>
      </c>
      <c r="H357">
        <v>0</v>
      </c>
      <c r="I357" s="2">
        <f>SUM(D357:H357)</f>
        <v>9</v>
      </c>
      <c r="J357" s="32">
        <f t="shared" si="162"/>
        <v>0</v>
      </c>
      <c r="K357" s="10">
        <f t="shared" si="158"/>
        <v>0</v>
      </c>
      <c r="L357" s="18">
        <f t="shared" si="165"/>
        <v>9</v>
      </c>
      <c r="M357" s="20">
        <f t="shared" si="166"/>
        <v>0</v>
      </c>
      <c r="N357" s="22">
        <v>0.3</v>
      </c>
      <c r="O357" s="21">
        <v>0.3</v>
      </c>
      <c r="P357" s="21">
        <v>0.05</v>
      </c>
      <c r="Q357" s="21">
        <v>0.5</v>
      </c>
      <c r="R357" s="9"/>
      <c r="S357" s="12">
        <f>((D357+((E355+E356+AA355+AA356)-(E355+E356+AA355+AA356)*O357))*(1-P357))</f>
        <v>146.86999999999998</v>
      </c>
      <c r="T357" s="52" t="s">
        <v>36</v>
      </c>
      <c r="V357">
        <v>2012</v>
      </c>
      <c r="W357" t="s">
        <v>11</v>
      </c>
      <c r="X357" s="53" t="s">
        <v>38</v>
      </c>
      <c r="Y357" s="38">
        <v>2</v>
      </c>
      <c r="Z357" s="38">
        <v>0</v>
      </c>
      <c r="AA357" s="38">
        <v>0</v>
      </c>
      <c r="AB357" s="38">
        <f t="shared" si="161"/>
        <v>0</v>
      </c>
      <c r="AC357" s="59">
        <v>30</v>
      </c>
      <c r="AD357" s="23">
        <f>(S357*Q357*AC357)/R354</f>
        <v>1.3342049882913016</v>
      </c>
    </row>
    <row r="358" spans="1:30" x14ac:dyDescent="0.25">
      <c r="A358">
        <v>2012</v>
      </c>
      <c r="B358" t="s">
        <v>9</v>
      </c>
      <c r="C358" s="53" t="s">
        <v>14</v>
      </c>
      <c r="D358">
        <v>0</v>
      </c>
      <c r="E358">
        <v>10</v>
      </c>
      <c r="F358" s="47">
        <v>2</v>
      </c>
      <c r="G358">
        <v>16</v>
      </c>
      <c r="H358">
        <v>0</v>
      </c>
      <c r="I358" s="2">
        <f>SUM(D358:H361)</f>
        <v>713</v>
      </c>
      <c r="J358" s="32">
        <f t="shared" si="162"/>
        <v>16</v>
      </c>
      <c r="K358" s="10">
        <f t="shared" si="158"/>
        <v>2.244039270687237E-2</v>
      </c>
      <c r="L358" s="18">
        <f>(I358-E358-(E358*K358))</f>
        <v>702.77559607293131</v>
      </c>
      <c r="M358" s="19">
        <f>J358-E358*K358/(1-K358)</f>
        <v>15.770444763271161</v>
      </c>
      <c r="N358" s="22">
        <v>0.3</v>
      </c>
      <c r="O358" s="21">
        <v>0.3</v>
      </c>
      <c r="P358" s="21">
        <v>0.05</v>
      </c>
      <c r="Q358" s="21">
        <v>0.5</v>
      </c>
      <c r="R358" s="16">
        <f>L358/(1-N358)</f>
        <v>1003.9651372470448</v>
      </c>
      <c r="T358" s="52" t="s">
        <v>36</v>
      </c>
      <c r="V358">
        <v>2012</v>
      </c>
      <c r="W358" t="s">
        <v>9</v>
      </c>
      <c r="X358" s="53" t="s">
        <v>14</v>
      </c>
      <c r="Y358" s="38">
        <v>4</v>
      </c>
      <c r="Z358" s="38">
        <v>2</v>
      </c>
      <c r="AA358" s="38">
        <v>0</v>
      </c>
      <c r="AB358" s="38">
        <f t="shared" si="161"/>
        <v>2</v>
      </c>
      <c r="AC358" s="59">
        <v>30</v>
      </c>
    </row>
    <row r="359" spans="1:30" x14ac:dyDescent="0.25">
      <c r="A359">
        <v>2012</v>
      </c>
      <c r="B359" t="s">
        <v>9</v>
      </c>
      <c r="C359" s="53" t="s">
        <v>15</v>
      </c>
      <c r="D359">
        <v>0</v>
      </c>
      <c r="E359">
        <v>57</v>
      </c>
      <c r="F359" s="47">
        <v>100</v>
      </c>
      <c r="G359">
        <v>37</v>
      </c>
      <c r="H359">
        <v>0</v>
      </c>
      <c r="I359" s="2">
        <f>SUM(D359:H361)</f>
        <v>685</v>
      </c>
      <c r="J359" s="32">
        <f t="shared" si="162"/>
        <v>37</v>
      </c>
      <c r="K359" s="10">
        <f t="shared" si="158"/>
        <v>5.4014598540145987E-2</v>
      </c>
      <c r="L359" s="18">
        <f t="shared" ref="L359:L361" si="167">I359</f>
        <v>685</v>
      </c>
      <c r="M359" s="20">
        <f t="shared" ref="M359:M361" si="168">J359</f>
        <v>37</v>
      </c>
      <c r="N359" s="22">
        <v>0.3</v>
      </c>
      <c r="O359" s="21">
        <v>0.3</v>
      </c>
      <c r="P359" s="21">
        <v>0.05</v>
      </c>
      <c r="Q359" s="21">
        <v>0.5</v>
      </c>
      <c r="R359" s="9"/>
      <c r="T359" s="52" t="s">
        <v>36</v>
      </c>
      <c r="V359">
        <v>2012</v>
      </c>
      <c r="W359" t="s">
        <v>9</v>
      </c>
      <c r="X359" s="53" t="s">
        <v>15</v>
      </c>
      <c r="Y359" s="38">
        <v>4</v>
      </c>
      <c r="Z359" s="38">
        <v>119</v>
      </c>
      <c r="AA359" s="38">
        <v>19</v>
      </c>
      <c r="AB359" s="38">
        <f t="shared" si="161"/>
        <v>100</v>
      </c>
      <c r="AC359" s="59">
        <v>30</v>
      </c>
    </row>
    <row r="360" spans="1:30" x14ac:dyDescent="0.25">
      <c r="A360">
        <v>2012</v>
      </c>
      <c r="B360" t="s">
        <v>9</v>
      </c>
      <c r="C360" s="53" t="s">
        <v>16</v>
      </c>
      <c r="D360">
        <v>0</v>
      </c>
      <c r="E360">
        <v>94</v>
      </c>
      <c r="F360" s="47">
        <v>11</v>
      </c>
      <c r="G360">
        <v>1</v>
      </c>
      <c r="H360">
        <v>381</v>
      </c>
      <c r="I360" s="2">
        <f>SUM(D360:H361)</f>
        <v>491</v>
      </c>
      <c r="J360" s="32">
        <f t="shared" si="162"/>
        <v>382</v>
      </c>
      <c r="K360" s="10">
        <f t="shared" si="158"/>
        <v>0.77800407331975563</v>
      </c>
      <c r="L360" s="18">
        <f t="shared" si="167"/>
        <v>491</v>
      </c>
      <c r="M360" s="20">
        <f t="shared" si="168"/>
        <v>382</v>
      </c>
      <c r="N360" s="22">
        <v>0.3</v>
      </c>
      <c r="O360" s="21">
        <v>0.3</v>
      </c>
      <c r="P360" s="21">
        <v>0.05</v>
      </c>
      <c r="Q360" s="21">
        <v>0.5</v>
      </c>
      <c r="R360" s="9"/>
      <c r="T360" s="52" t="s">
        <v>36</v>
      </c>
      <c r="V360">
        <v>2012</v>
      </c>
      <c r="W360" t="s">
        <v>9</v>
      </c>
      <c r="X360" s="53" t="s">
        <v>16</v>
      </c>
      <c r="Y360" s="38">
        <v>2</v>
      </c>
      <c r="Z360" s="38">
        <v>13</v>
      </c>
      <c r="AA360" s="38">
        <v>2</v>
      </c>
      <c r="AB360" s="38">
        <f t="shared" si="161"/>
        <v>11</v>
      </c>
      <c r="AC360" s="59">
        <v>30</v>
      </c>
    </row>
    <row r="361" spans="1:30" x14ac:dyDescent="0.25">
      <c r="A361">
        <v>2012</v>
      </c>
      <c r="B361" t="s">
        <v>9</v>
      </c>
      <c r="C361" s="53" t="s">
        <v>38</v>
      </c>
      <c r="D361">
        <v>3</v>
      </c>
      <c r="E361">
        <v>0</v>
      </c>
      <c r="F361" s="47">
        <v>0</v>
      </c>
      <c r="G361">
        <v>1</v>
      </c>
      <c r="H361">
        <v>0</v>
      </c>
      <c r="I361" s="2">
        <f>SUM(D361:H361)</f>
        <v>4</v>
      </c>
      <c r="J361" s="32">
        <f t="shared" si="162"/>
        <v>1</v>
      </c>
      <c r="K361" s="10">
        <f t="shared" si="158"/>
        <v>0.25</v>
      </c>
      <c r="L361" s="18">
        <f t="shared" si="167"/>
        <v>4</v>
      </c>
      <c r="M361" s="20">
        <f t="shared" si="168"/>
        <v>1</v>
      </c>
      <c r="N361" s="22">
        <v>0.3</v>
      </c>
      <c r="O361" s="21">
        <v>0.3</v>
      </c>
      <c r="P361" s="21">
        <v>0.05</v>
      </c>
      <c r="Q361" s="21">
        <v>0.5</v>
      </c>
      <c r="R361" s="9"/>
      <c r="S361" s="12">
        <f>((D361+((E359+E360+AA359+AA360)-(E359+E360+AA359+AA360)*O361))*(1-P361))</f>
        <v>117.23</v>
      </c>
      <c r="T361" s="52" t="s">
        <v>36</v>
      </c>
      <c r="V361">
        <v>2012</v>
      </c>
      <c r="W361" t="s">
        <v>9</v>
      </c>
      <c r="X361" s="53" t="s">
        <v>38</v>
      </c>
      <c r="Y361" s="38">
        <v>2</v>
      </c>
      <c r="Z361" s="38">
        <v>0</v>
      </c>
      <c r="AA361" s="38">
        <v>0</v>
      </c>
      <c r="AB361" s="38">
        <f t="shared" si="161"/>
        <v>0</v>
      </c>
      <c r="AC361" s="59">
        <v>30</v>
      </c>
      <c r="AD361" s="23">
        <f>(S361*Q361*AC361)/R358</f>
        <v>1.7515050421191067</v>
      </c>
    </row>
    <row r="362" spans="1:30" x14ac:dyDescent="0.25">
      <c r="A362">
        <v>2012</v>
      </c>
      <c r="B362" t="s">
        <v>10</v>
      </c>
      <c r="C362" s="53" t="s">
        <v>14</v>
      </c>
      <c r="D362">
        <v>0</v>
      </c>
      <c r="E362">
        <v>5</v>
      </c>
      <c r="F362" s="47">
        <v>0</v>
      </c>
      <c r="G362">
        <v>11</v>
      </c>
      <c r="H362">
        <v>0</v>
      </c>
      <c r="I362" s="2">
        <f>SUM(D362:H365)</f>
        <v>425</v>
      </c>
      <c r="J362" s="32">
        <f t="shared" si="162"/>
        <v>11</v>
      </c>
      <c r="K362" s="10">
        <f t="shared" si="158"/>
        <v>2.5882352941176471E-2</v>
      </c>
      <c r="L362" s="18">
        <f>(I362-E362-(E362*K362))</f>
        <v>419.87058823529412</v>
      </c>
      <c r="M362" s="19">
        <f>J362-E362*K362/(1-K362)</f>
        <v>10.867149758454106</v>
      </c>
      <c r="N362" s="22">
        <v>0.3</v>
      </c>
      <c r="O362" s="21">
        <v>0.3</v>
      </c>
      <c r="P362" s="21">
        <v>0.05</v>
      </c>
      <c r="Q362" s="21">
        <v>0.5</v>
      </c>
      <c r="R362" s="16">
        <f>L362/(1-N362)</f>
        <v>599.81512605042019</v>
      </c>
      <c r="T362" s="52" t="s">
        <v>36</v>
      </c>
      <c r="V362">
        <v>2012</v>
      </c>
      <c r="W362" t="s">
        <v>10</v>
      </c>
      <c r="X362" s="53" t="s">
        <v>14</v>
      </c>
      <c r="Y362" s="38">
        <v>3</v>
      </c>
      <c r="Z362" s="38">
        <v>2</v>
      </c>
      <c r="AA362" s="38">
        <v>2</v>
      </c>
      <c r="AB362" s="38">
        <f t="shared" si="161"/>
        <v>0</v>
      </c>
      <c r="AC362" s="59">
        <v>30</v>
      </c>
    </row>
    <row r="363" spans="1:30" x14ac:dyDescent="0.25">
      <c r="A363">
        <v>2012</v>
      </c>
      <c r="B363" t="s">
        <v>10</v>
      </c>
      <c r="C363" s="53" t="s">
        <v>15</v>
      </c>
      <c r="D363">
        <v>0</v>
      </c>
      <c r="E363">
        <v>4</v>
      </c>
      <c r="F363" s="47">
        <v>42</v>
      </c>
      <c r="G363">
        <v>14</v>
      </c>
      <c r="H363">
        <v>0</v>
      </c>
      <c r="I363" s="2">
        <f>SUM(D363:H365)</f>
        <v>409</v>
      </c>
      <c r="J363" s="32">
        <f t="shared" si="162"/>
        <v>14</v>
      </c>
      <c r="K363" s="10">
        <f t="shared" si="158"/>
        <v>3.4229828850855744E-2</v>
      </c>
      <c r="L363" s="18">
        <f t="shared" ref="L363:L365" si="169">I363</f>
        <v>409</v>
      </c>
      <c r="M363" s="20">
        <f t="shared" ref="M363:M365" si="170">J363</f>
        <v>14</v>
      </c>
      <c r="N363" s="22">
        <v>0.3</v>
      </c>
      <c r="O363" s="21">
        <v>0.3</v>
      </c>
      <c r="P363" s="21">
        <v>0.05</v>
      </c>
      <c r="Q363" s="21">
        <v>0.5</v>
      </c>
      <c r="T363" s="52" t="s">
        <v>36</v>
      </c>
      <c r="V363">
        <v>2012</v>
      </c>
      <c r="W363" t="s">
        <v>10</v>
      </c>
      <c r="X363" s="53" t="s">
        <v>15</v>
      </c>
      <c r="Y363" s="38">
        <v>4</v>
      </c>
      <c r="Z363" s="38">
        <v>52</v>
      </c>
      <c r="AA363" s="38">
        <v>10</v>
      </c>
      <c r="AB363" s="38">
        <f t="shared" si="161"/>
        <v>42</v>
      </c>
      <c r="AC363" s="59">
        <v>30</v>
      </c>
    </row>
    <row r="364" spans="1:30" x14ac:dyDescent="0.25">
      <c r="A364">
        <v>2012</v>
      </c>
      <c r="B364" t="s">
        <v>10</v>
      </c>
      <c r="C364" s="53" t="s">
        <v>16</v>
      </c>
      <c r="D364">
        <v>0</v>
      </c>
      <c r="E364">
        <v>57</v>
      </c>
      <c r="F364" s="47">
        <v>6</v>
      </c>
      <c r="G364">
        <v>0</v>
      </c>
      <c r="H364">
        <v>282</v>
      </c>
      <c r="I364" s="2">
        <f>SUM(D364:H365)</f>
        <v>349</v>
      </c>
      <c r="J364" s="32">
        <f t="shared" si="162"/>
        <v>282</v>
      </c>
      <c r="K364" s="10">
        <f t="shared" si="158"/>
        <v>0.8080229226361032</v>
      </c>
      <c r="L364" s="18">
        <f t="shared" si="169"/>
        <v>349</v>
      </c>
      <c r="M364" s="20">
        <f t="shared" si="170"/>
        <v>282</v>
      </c>
      <c r="N364" s="22">
        <v>0.3</v>
      </c>
      <c r="O364" s="21">
        <v>0.3</v>
      </c>
      <c r="P364" s="21">
        <v>0.05</v>
      </c>
      <c r="Q364" s="21">
        <v>0.5</v>
      </c>
      <c r="T364" s="52" t="s">
        <v>36</v>
      </c>
      <c r="V364">
        <v>2012</v>
      </c>
      <c r="W364" t="s">
        <v>10</v>
      </c>
      <c r="X364" s="53" t="s">
        <v>16</v>
      </c>
      <c r="Y364" s="38">
        <v>2</v>
      </c>
      <c r="Z364" s="38">
        <v>7</v>
      </c>
      <c r="AA364" s="38">
        <v>1</v>
      </c>
      <c r="AB364" s="38">
        <f t="shared" si="161"/>
        <v>6</v>
      </c>
      <c r="AC364" s="59">
        <v>30</v>
      </c>
    </row>
    <row r="365" spans="1:30" x14ac:dyDescent="0.25">
      <c r="A365">
        <v>2012</v>
      </c>
      <c r="B365" t="s">
        <v>10</v>
      </c>
      <c r="C365" s="53" t="s">
        <v>38</v>
      </c>
      <c r="D365">
        <v>4</v>
      </c>
      <c r="E365">
        <v>0</v>
      </c>
      <c r="F365" s="47">
        <v>0</v>
      </c>
      <c r="G365">
        <v>0</v>
      </c>
      <c r="H365">
        <v>0</v>
      </c>
      <c r="I365" s="2">
        <f>SUM(D365:H365)</f>
        <v>4</v>
      </c>
      <c r="J365" s="32">
        <f t="shared" si="162"/>
        <v>0</v>
      </c>
      <c r="K365" s="10">
        <f t="shared" si="158"/>
        <v>0</v>
      </c>
      <c r="L365" s="18">
        <f t="shared" si="169"/>
        <v>4</v>
      </c>
      <c r="M365" s="20">
        <f t="shared" si="170"/>
        <v>0</v>
      </c>
      <c r="N365" s="22">
        <v>0.3</v>
      </c>
      <c r="O365" s="21">
        <v>0.3</v>
      </c>
      <c r="P365" s="21">
        <v>0.05</v>
      </c>
      <c r="Q365" s="21">
        <v>0.5</v>
      </c>
      <c r="S365" s="12">
        <f>((D365+((E363+E364+AA363+AA364)-(E363+E364+AA363+AA364)*O365))*(1-P365))</f>
        <v>51.68</v>
      </c>
      <c r="T365" s="52" t="s">
        <v>36</v>
      </c>
      <c r="V365">
        <v>2012</v>
      </c>
      <c r="W365" t="s">
        <v>10</v>
      </c>
      <c r="X365" s="53" t="s">
        <v>38</v>
      </c>
      <c r="Y365" s="38">
        <v>2</v>
      </c>
      <c r="Z365" s="38">
        <v>0</v>
      </c>
      <c r="AA365" s="38">
        <v>0</v>
      </c>
      <c r="AB365" s="38">
        <f t="shared" si="161"/>
        <v>0</v>
      </c>
      <c r="AC365" s="59">
        <v>30</v>
      </c>
      <c r="AD365" s="23">
        <f>(S365*Q365*AC365)/R362</f>
        <v>1.2923982179383005</v>
      </c>
    </row>
    <row r="366" spans="1:30" x14ac:dyDescent="0.25">
      <c r="A366">
        <v>2012</v>
      </c>
      <c r="B366" t="s">
        <v>13</v>
      </c>
      <c r="C366" s="53" t="s">
        <v>14</v>
      </c>
      <c r="D366">
        <v>0</v>
      </c>
      <c r="E366">
        <v>14</v>
      </c>
      <c r="F366" s="47">
        <v>1</v>
      </c>
      <c r="G366">
        <v>12</v>
      </c>
      <c r="H366">
        <v>0</v>
      </c>
      <c r="I366" s="2">
        <f>SUM(D366:H369)</f>
        <v>477</v>
      </c>
      <c r="J366" s="32">
        <f t="shared" si="162"/>
        <v>12</v>
      </c>
      <c r="K366" s="10">
        <f t="shared" si="158"/>
        <v>2.5157232704402517E-2</v>
      </c>
      <c r="L366" s="18">
        <f>(I366-E366-(E366*K366))</f>
        <v>462.64779874213838</v>
      </c>
      <c r="M366" s="19">
        <f>J366-E366*K366/(1-K366)</f>
        <v>11.638709677419355</v>
      </c>
      <c r="N366" s="22">
        <v>0.3</v>
      </c>
      <c r="O366" s="21">
        <v>0.3</v>
      </c>
      <c r="P366" s="21">
        <v>0.05</v>
      </c>
      <c r="Q366" s="21">
        <v>0.5</v>
      </c>
      <c r="R366" s="16">
        <f>L366/(1-N366)</f>
        <v>660.92542677448341</v>
      </c>
      <c r="T366" s="52" t="s">
        <v>36</v>
      </c>
      <c r="V366">
        <v>2012</v>
      </c>
      <c r="W366" t="s">
        <v>13</v>
      </c>
      <c r="X366" s="53" t="s">
        <v>14</v>
      </c>
      <c r="Y366" s="38">
        <v>2</v>
      </c>
      <c r="Z366" s="38">
        <v>1</v>
      </c>
      <c r="AA366" s="38">
        <v>0</v>
      </c>
      <c r="AB366" s="38">
        <f t="shared" si="161"/>
        <v>1</v>
      </c>
      <c r="AC366" s="59">
        <v>30</v>
      </c>
    </row>
    <row r="367" spans="1:30" x14ac:dyDescent="0.25">
      <c r="A367">
        <v>2012</v>
      </c>
      <c r="B367" t="s">
        <v>13</v>
      </c>
      <c r="C367" s="53" t="s">
        <v>15</v>
      </c>
      <c r="D367">
        <v>0</v>
      </c>
      <c r="E367">
        <v>47</v>
      </c>
      <c r="F367" s="47">
        <v>61</v>
      </c>
      <c r="G367">
        <v>19</v>
      </c>
      <c r="H367">
        <v>0</v>
      </c>
      <c r="I367" s="2">
        <f>SUM(D367:H369)</f>
        <v>450</v>
      </c>
      <c r="J367" s="32">
        <f t="shared" si="162"/>
        <v>19</v>
      </c>
      <c r="K367" s="10">
        <f t="shared" si="158"/>
        <v>4.2222222222222223E-2</v>
      </c>
      <c r="L367" s="18">
        <f t="shared" ref="L367:L369" si="171">I367</f>
        <v>450</v>
      </c>
      <c r="M367" s="20">
        <f t="shared" ref="M367:M369" si="172">J367</f>
        <v>19</v>
      </c>
      <c r="N367" s="22">
        <v>0.3</v>
      </c>
      <c r="O367" s="21">
        <v>0.3</v>
      </c>
      <c r="P367" s="21">
        <v>0.05</v>
      </c>
      <c r="Q367" s="21">
        <v>0.5</v>
      </c>
      <c r="R367" s="9"/>
      <c r="T367" s="52" t="s">
        <v>36</v>
      </c>
      <c r="V367">
        <v>2012</v>
      </c>
      <c r="W367" t="s">
        <v>13</v>
      </c>
      <c r="X367" s="53" t="s">
        <v>15</v>
      </c>
      <c r="Y367" s="38">
        <v>4</v>
      </c>
      <c r="Z367" s="38">
        <v>76</v>
      </c>
      <c r="AA367" s="38">
        <v>15</v>
      </c>
      <c r="AB367" s="38">
        <f t="shared" si="161"/>
        <v>61</v>
      </c>
      <c r="AC367" s="59">
        <v>30</v>
      </c>
    </row>
    <row r="368" spans="1:30" x14ac:dyDescent="0.25">
      <c r="A368">
        <v>2012</v>
      </c>
      <c r="B368" t="s">
        <v>13</v>
      </c>
      <c r="C368" s="53" t="s">
        <v>16</v>
      </c>
      <c r="D368">
        <v>0</v>
      </c>
      <c r="E368">
        <v>73</v>
      </c>
      <c r="F368" s="47">
        <v>2</v>
      </c>
      <c r="G368">
        <v>0</v>
      </c>
      <c r="H368">
        <v>246</v>
      </c>
      <c r="I368" s="2">
        <f>SUM(D368:H369)</f>
        <v>323</v>
      </c>
      <c r="J368" s="32">
        <f t="shared" si="162"/>
        <v>246</v>
      </c>
      <c r="K368" s="10">
        <f t="shared" si="158"/>
        <v>0.76160990712074306</v>
      </c>
      <c r="L368" s="18">
        <f t="shared" si="171"/>
        <v>323</v>
      </c>
      <c r="M368" s="20">
        <f t="shared" si="172"/>
        <v>246</v>
      </c>
      <c r="N368" s="22">
        <v>0.3</v>
      </c>
      <c r="O368" s="21">
        <v>0.3</v>
      </c>
      <c r="P368" s="21">
        <v>0.05</v>
      </c>
      <c r="Q368" s="21">
        <v>0.5</v>
      </c>
      <c r="R368" s="9"/>
      <c r="T368" s="52" t="s">
        <v>36</v>
      </c>
      <c r="V368">
        <v>2012</v>
      </c>
      <c r="W368" t="s">
        <v>13</v>
      </c>
      <c r="X368" s="53" t="s">
        <v>16</v>
      </c>
      <c r="Y368" s="38">
        <v>2</v>
      </c>
      <c r="Z368" s="38">
        <v>3</v>
      </c>
      <c r="AA368" s="38">
        <v>1</v>
      </c>
      <c r="AB368" s="38">
        <f t="shared" si="161"/>
        <v>2</v>
      </c>
      <c r="AC368" s="59">
        <v>30</v>
      </c>
    </row>
    <row r="369" spans="1:30" x14ac:dyDescent="0.25">
      <c r="A369">
        <v>2012</v>
      </c>
      <c r="B369" t="s">
        <v>13</v>
      </c>
      <c r="C369" s="53" t="s">
        <v>38</v>
      </c>
      <c r="D369">
        <v>2</v>
      </c>
      <c r="E369">
        <v>0</v>
      </c>
      <c r="F369" s="47">
        <v>0</v>
      </c>
      <c r="G369">
        <v>0</v>
      </c>
      <c r="H369">
        <v>0</v>
      </c>
      <c r="I369" s="2">
        <f>SUM(D369:H369)</f>
        <v>2</v>
      </c>
      <c r="J369" s="32">
        <f t="shared" si="162"/>
        <v>0</v>
      </c>
      <c r="K369" s="10">
        <f t="shared" si="158"/>
        <v>0</v>
      </c>
      <c r="L369" s="18">
        <f t="shared" si="171"/>
        <v>2</v>
      </c>
      <c r="M369" s="20">
        <f t="shared" si="172"/>
        <v>0</v>
      </c>
      <c r="N369" s="22">
        <v>0.3</v>
      </c>
      <c r="O369" s="21">
        <v>0.3</v>
      </c>
      <c r="P369" s="21">
        <v>0.05</v>
      </c>
      <c r="Q369" s="21">
        <v>0.5</v>
      </c>
      <c r="R369" s="9"/>
      <c r="S369" s="12">
        <f>((D369+((E367+E368+AA367+AA368)-(E367+E368+AA367+AA368)*O369))*(1-P369))</f>
        <v>92.34</v>
      </c>
      <c r="T369" s="52" t="s">
        <v>36</v>
      </c>
      <c r="V369">
        <v>2012</v>
      </c>
      <c r="W369" t="s">
        <v>13</v>
      </c>
      <c r="X369" s="53" t="s">
        <v>38</v>
      </c>
      <c r="Y369" s="38">
        <v>1</v>
      </c>
      <c r="Z369" s="38">
        <v>0</v>
      </c>
      <c r="AA369" s="38">
        <v>0</v>
      </c>
      <c r="AB369" s="38">
        <f t="shared" si="161"/>
        <v>0</v>
      </c>
      <c r="AC369" s="59">
        <v>30</v>
      </c>
      <c r="AD369" s="23">
        <f>(S369*Q369*AC369)/R366</f>
        <v>2.0956978562009763</v>
      </c>
    </row>
    <row r="370" spans="1:30" x14ac:dyDescent="0.25">
      <c r="A370">
        <v>2012</v>
      </c>
      <c r="B370" t="s">
        <v>12</v>
      </c>
      <c r="C370" s="53" t="s">
        <v>14</v>
      </c>
      <c r="D370">
        <v>0</v>
      </c>
      <c r="E370">
        <v>6</v>
      </c>
      <c r="F370" s="47">
        <v>0</v>
      </c>
      <c r="G370">
        <v>28</v>
      </c>
      <c r="H370">
        <v>0</v>
      </c>
      <c r="I370" s="2">
        <f>SUM(D370:H373)</f>
        <v>472</v>
      </c>
      <c r="J370" s="32">
        <f t="shared" si="162"/>
        <v>28</v>
      </c>
      <c r="K370" s="10">
        <f t="shared" si="158"/>
        <v>5.9322033898305086E-2</v>
      </c>
      <c r="L370" s="18">
        <f>(I370-E370-(E370*K370))</f>
        <v>465.64406779661016</v>
      </c>
      <c r="M370" s="19">
        <f>J370-E370*K370/(1-K370)</f>
        <v>27.621621621621621</v>
      </c>
      <c r="N370" s="22">
        <v>0.3</v>
      </c>
      <c r="O370" s="21">
        <v>0.3</v>
      </c>
      <c r="P370" s="21">
        <v>0.05</v>
      </c>
      <c r="Q370" s="21">
        <v>0.5</v>
      </c>
      <c r="R370" s="16">
        <f>L370/(1-N370)</f>
        <v>665.20581113801461</v>
      </c>
      <c r="T370" s="52" t="s">
        <v>36</v>
      </c>
      <c r="V370">
        <v>2012</v>
      </c>
      <c r="W370" t="s">
        <v>12</v>
      </c>
      <c r="X370" s="53" t="s">
        <v>14</v>
      </c>
      <c r="Y370" s="38">
        <v>3</v>
      </c>
      <c r="Z370" s="38">
        <v>0</v>
      </c>
      <c r="AA370" s="38">
        <v>0</v>
      </c>
      <c r="AB370" s="38">
        <f t="shared" si="161"/>
        <v>0</v>
      </c>
      <c r="AC370" s="59">
        <v>30</v>
      </c>
    </row>
    <row r="371" spans="1:30" x14ac:dyDescent="0.25">
      <c r="A371">
        <v>2012</v>
      </c>
      <c r="B371" t="s">
        <v>12</v>
      </c>
      <c r="C371" s="53" t="s">
        <v>15</v>
      </c>
      <c r="D371">
        <v>0</v>
      </c>
      <c r="E371">
        <v>18</v>
      </c>
      <c r="F371" s="47">
        <v>25</v>
      </c>
      <c r="G371">
        <v>13</v>
      </c>
      <c r="H371">
        <v>0</v>
      </c>
      <c r="I371" s="2">
        <f>SUM(D371:H373)</f>
        <v>438</v>
      </c>
      <c r="J371" s="32">
        <f t="shared" si="162"/>
        <v>13</v>
      </c>
      <c r="K371" s="10">
        <f t="shared" si="158"/>
        <v>2.9680365296803651E-2</v>
      </c>
      <c r="L371" s="18">
        <f t="shared" ref="L371:L373" si="173">I371</f>
        <v>438</v>
      </c>
      <c r="M371" s="20">
        <f t="shared" ref="M371:M373" si="174">J371</f>
        <v>13</v>
      </c>
      <c r="N371" s="22">
        <v>0.3</v>
      </c>
      <c r="O371" s="21">
        <v>0.3</v>
      </c>
      <c r="P371" s="21">
        <v>0.05</v>
      </c>
      <c r="Q371" s="21">
        <v>0.5</v>
      </c>
      <c r="R371" s="9"/>
      <c r="T371" s="52" t="s">
        <v>36</v>
      </c>
      <c r="V371">
        <v>2012</v>
      </c>
      <c r="W371" t="s">
        <v>12</v>
      </c>
      <c r="X371" s="53" t="s">
        <v>15</v>
      </c>
      <c r="Y371" s="38">
        <v>4</v>
      </c>
      <c r="Z371" s="38">
        <v>45</v>
      </c>
      <c r="AA371" s="38">
        <v>20</v>
      </c>
      <c r="AB371" s="38">
        <f t="shared" si="161"/>
        <v>25</v>
      </c>
      <c r="AC371" s="59">
        <v>30</v>
      </c>
    </row>
    <row r="372" spans="1:30" x14ac:dyDescent="0.25">
      <c r="A372">
        <v>2012</v>
      </c>
      <c r="B372" t="s">
        <v>12</v>
      </c>
      <c r="C372" s="53" t="s">
        <v>16</v>
      </c>
      <c r="D372">
        <v>0</v>
      </c>
      <c r="E372">
        <v>52</v>
      </c>
      <c r="F372" s="47">
        <v>2</v>
      </c>
      <c r="G372">
        <v>0</v>
      </c>
      <c r="H372">
        <v>320</v>
      </c>
      <c r="I372" s="2">
        <f>SUM(D372:H373)</f>
        <v>382</v>
      </c>
      <c r="J372" s="32">
        <f t="shared" si="162"/>
        <v>320</v>
      </c>
      <c r="K372" s="10">
        <f t="shared" si="158"/>
        <v>0.83769633507853403</v>
      </c>
      <c r="L372" s="18">
        <f t="shared" si="173"/>
        <v>382</v>
      </c>
      <c r="M372" s="20">
        <f t="shared" si="174"/>
        <v>320</v>
      </c>
      <c r="N372" s="22">
        <v>0.3</v>
      </c>
      <c r="O372" s="21">
        <v>0.3</v>
      </c>
      <c r="P372" s="21">
        <v>0.05</v>
      </c>
      <c r="Q372" s="21">
        <v>0.5</v>
      </c>
      <c r="R372" s="9"/>
      <c r="T372" s="52" t="s">
        <v>36</v>
      </c>
      <c r="V372">
        <v>2012</v>
      </c>
      <c r="W372" t="s">
        <v>12</v>
      </c>
      <c r="X372" s="53" t="s">
        <v>16</v>
      </c>
      <c r="Y372" s="38">
        <v>2</v>
      </c>
      <c r="Z372" s="38">
        <v>2</v>
      </c>
      <c r="AA372" s="38">
        <v>0</v>
      </c>
      <c r="AB372" s="38">
        <f t="shared" si="161"/>
        <v>2</v>
      </c>
      <c r="AC372" s="59">
        <v>30</v>
      </c>
    </row>
    <row r="373" spans="1:30" x14ac:dyDescent="0.25">
      <c r="A373">
        <v>2012</v>
      </c>
      <c r="B373" t="s">
        <v>12</v>
      </c>
      <c r="C373" s="53" t="s">
        <v>38</v>
      </c>
      <c r="D373">
        <v>7</v>
      </c>
      <c r="E373">
        <v>0</v>
      </c>
      <c r="F373" s="47">
        <v>0</v>
      </c>
      <c r="G373">
        <v>1</v>
      </c>
      <c r="H373">
        <v>0</v>
      </c>
      <c r="I373" s="2">
        <f>SUM(D373:H373)</f>
        <v>8</v>
      </c>
      <c r="J373" s="32">
        <f t="shared" si="162"/>
        <v>1</v>
      </c>
      <c r="K373" s="10">
        <f t="shared" si="158"/>
        <v>0.125</v>
      </c>
      <c r="L373" s="18">
        <f t="shared" si="173"/>
        <v>8</v>
      </c>
      <c r="M373" s="20">
        <f t="shared" si="174"/>
        <v>1</v>
      </c>
      <c r="N373" s="22">
        <v>0.3</v>
      </c>
      <c r="O373" s="21">
        <v>0.3</v>
      </c>
      <c r="P373" s="21">
        <v>0.05</v>
      </c>
      <c r="Q373" s="21">
        <v>0.5</v>
      </c>
      <c r="R373" s="9"/>
      <c r="S373" s="12">
        <f>((D373+((E371+E372+AA371+AA372)-(E371+E372+AA371+AA372)*O373))*(1-P373))</f>
        <v>66.5</v>
      </c>
      <c r="T373" s="52" t="s">
        <v>36</v>
      </c>
      <c r="V373">
        <v>2012</v>
      </c>
      <c r="W373" t="s">
        <v>12</v>
      </c>
      <c r="X373" s="53" t="s">
        <v>38</v>
      </c>
      <c r="Y373" s="38">
        <v>2</v>
      </c>
      <c r="Z373" s="38">
        <v>0</v>
      </c>
      <c r="AA373" s="38">
        <v>0</v>
      </c>
      <c r="AB373" s="38">
        <f t="shared" si="161"/>
        <v>0</v>
      </c>
      <c r="AC373" s="59">
        <v>30</v>
      </c>
      <c r="AD373" s="23">
        <f>(S373*Q373*AC373)/R370</f>
        <v>1.4995359079823825</v>
      </c>
    </row>
    <row r="374" spans="1:30" x14ac:dyDescent="0.25">
      <c r="A374">
        <v>2013</v>
      </c>
      <c r="B374" t="s">
        <v>8</v>
      </c>
      <c r="C374" s="53" t="s">
        <v>14</v>
      </c>
      <c r="D374">
        <v>0</v>
      </c>
      <c r="E374">
        <v>17</v>
      </c>
      <c r="F374" s="47">
        <v>0</v>
      </c>
      <c r="G374">
        <v>12</v>
      </c>
      <c r="H374">
        <v>0</v>
      </c>
      <c r="I374" s="2">
        <f>SUM(D374:H377)</f>
        <v>130</v>
      </c>
      <c r="J374" s="32">
        <f t="shared" si="162"/>
        <v>12</v>
      </c>
      <c r="K374" s="10">
        <f t="shared" si="158"/>
        <v>9.2307692307692313E-2</v>
      </c>
      <c r="L374" s="18">
        <f>(I374-E374-(E374*K374))</f>
        <v>111.43076923076923</v>
      </c>
      <c r="M374" s="19">
        <f>J374-E374*K374/(1-K374)</f>
        <v>10.271186440677965</v>
      </c>
      <c r="N374" s="22">
        <v>0.3</v>
      </c>
      <c r="O374" s="21">
        <v>0.3</v>
      </c>
      <c r="P374" s="21">
        <v>0.05</v>
      </c>
      <c r="Q374" s="21">
        <v>0.5</v>
      </c>
      <c r="R374" s="16">
        <f>L374/(1-N374)</f>
        <v>159.1868131868132</v>
      </c>
      <c r="S374" s="11"/>
      <c r="T374" s="52" t="s">
        <v>36</v>
      </c>
      <c r="V374">
        <v>2013</v>
      </c>
      <c r="W374" t="s">
        <v>8</v>
      </c>
      <c r="X374" s="53" t="s">
        <v>14</v>
      </c>
      <c r="Y374" s="38">
        <v>4</v>
      </c>
      <c r="Z374" s="38">
        <v>0</v>
      </c>
      <c r="AA374" s="38">
        <v>0</v>
      </c>
      <c r="AB374" s="38">
        <f t="shared" si="161"/>
        <v>0</v>
      </c>
      <c r="AC374" s="59">
        <v>30</v>
      </c>
    </row>
    <row r="375" spans="1:30" x14ac:dyDescent="0.25">
      <c r="A375">
        <v>2013</v>
      </c>
      <c r="B375" t="s">
        <v>8</v>
      </c>
      <c r="C375" s="53" t="s">
        <v>15</v>
      </c>
      <c r="D375">
        <v>0</v>
      </c>
      <c r="E375">
        <v>21</v>
      </c>
      <c r="F375" s="47">
        <v>10</v>
      </c>
      <c r="G375">
        <v>4</v>
      </c>
      <c r="H375">
        <v>33</v>
      </c>
      <c r="I375" s="2">
        <f>SUM(D375:H377)</f>
        <v>101</v>
      </c>
      <c r="J375" s="32">
        <f t="shared" si="162"/>
        <v>37</v>
      </c>
      <c r="K375" s="10">
        <f t="shared" si="158"/>
        <v>0.36633663366336633</v>
      </c>
      <c r="L375" s="18">
        <f t="shared" ref="L375:L377" si="175">I375</f>
        <v>101</v>
      </c>
      <c r="M375" s="20">
        <f t="shared" ref="M375:M377" si="176">J375</f>
        <v>37</v>
      </c>
      <c r="N375" s="22">
        <v>0.3</v>
      </c>
      <c r="O375" s="21">
        <v>0.3</v>
      </c>
      <c r="P375" s="21">
        <v>0.05</v>
      </c>
      <c r="Q375" s="21">
        <v>0.5</v>
      </c>
      <c r="R375" s="9"/>
      <c r="S375" s="11"/>
      <c r="T375" s="52" t="s">
        <v>36</v>
      </c>
      <c r="V375">
        <v>2013</v>
      </c>
      <c r="W375" t="s">
        <v>8</v>
      </c>
      <c r="X375" s="53" t="s">
        <v>15</v>
      </c>
      <c r="Y375" s="38">
        <v>4</v>
      </c>
      <c r="Z375" s="38">
        <v>15</v>
      </c>
      <c r="AA375" s="38">
        <v>5</v>
      </c>
      <c r="AB375" s="38">
        <f t="shared" si="161"/>
        <v>10</v>
      </c>
      <c r="AC375" s="59">
        <v>30</v>
      </c>
    </row>
    <row r="376" spans="1:30" x14ac:dyDescent="0.25">
      <c r="A376">
        <v>2013</v>
      </c>
      <c r="B376" t="s">
        <v>8</v>
      </c>
      <c r="C376" s="53" t="s">
        <v>16</v>
      </c>
      <c r="D376">
        <v>0</v>
      </c>
      <c r="E376">
        <v>12</v>
      </c>
      <c r="F376" s="47">
        <v>1</v>
      </c>
      <c r="G376">
        <v>0</v>
      </c>
      <c r="H376">
        <v>10</v>
      </c>
      <c r="I376" s="2">
        <f>SUM(D376:H377)</f>
        <v>33</v>
      </c>
      <c r="J376" s="32">
        <f t="shared" si="162"/>
        <v>10</v>
      </c>
      <c r="K376" s="10">
        <f t="shared" si="158"/>
        <v>0.30303030303030304</v>
      </c>
      <c r="L376" s="18">
        <f t="shared" si="175"/>
        <v>33</v>
      </c>
      <c r="M376" s="20">
        <f t="shared" si="176"/>
        <v>10</v>
      </c>
      <c r="N376" s="22">
        <v>0.3</v>
      </c>
      <c r="O376" s="21">
        <v>0.3</v>
      </c>
      <c r="P376" s="21">
        <v>0.05</v>
      </c>
      <c r="Q376" s="21">
        <v>0.5</v>
      </c>
      <c r="R376" s="9"/>
      <c r="S376" s="11"/>
      <c r="T376" s="52" t="s">
        <v>36</v>
      </c>
      <c r="V376">
        <v>2013</v>
      </c>
      <c r="W376" t="s">
        <v>8</v>
      </c>
      <c r="X376" s="53" t="s">
        <v>16</v>
      </c>
      <c r="Y376" s="38">
        <v>2</v>
      </c>
      <c r="Z376" s="38">
        <v>2</v>
      </c>
      <c r="AA376" s="38">
        <v>1</v>
      </c>
      <c r="AB376" s="38">
        <f t="shared" si="161"/>
        <v>1</v>
      </c>
      <c r="AC376" s="59">
        <v>30</v>
      </c>
    </row>
    <row r="377" spans="1:30" x14ac:dyDescent="0.25">
      <c r="A377">
        <v>2013</v>
      </c>
      <c r="B377" t="s">
        <v>8</v>
      </c>
      <c r="C377" s="53" t="s">
        <v>38</v>
      </c>
      <c r="D377">
        <v>10</v>
      </c>
      <c r="E377">
        <v>0</v>
      </c>
      <c r="F377" s="47">
        <v>0</v>
      </c>
      <c r="G377">
        <v>0</v>
      </c>
      <c r="H377">
        <v>0</v>
      </c>
      <c r="I377" s="2">
        <f>SUM(D377:H377)</f>
        <v>10</v>
      </c>
      <c r="J377" s="32">
        <f t="shared" si="162"/>
        <v>0</v>
      </c>
      <c r="K377" s="10">
        <f t="shared" si="158"/>
        <v>0</v>
      </c>
      <c r="L377" s="18">
        <f t="shared" si="175"/>
        <v>10</v>
      </c>
      <c r="M377" s="20">
        <f t="shared" si="176"/>
        <v>0</v>
      </c>
      <c r="N377" s="22">
        <v>0.3</v>
      </c>
      <c r="O377" s="21">
        <v>0.3</v>
      </c>
      <c r="P377" s="21">
        <v>0.05</v>
      </c>
      <c r="Q377" s="21">
        <v>0.5</v>
      </c>
      <c r="R377" s="9"/>
      <c r="S377" s="12">
        <f>((D377+((E375+E376+AA375+AA376)-(E375+E376+AA375+AA376)*O377))*(1-P377))</f>
        <v>35.434999999999995</v>
      </c>
      <c r="T377" s="52" t="s">
        <v>36</v>
      </c>
      <c r="V377">
        <v>2013</v>
      </c>
      <c r="W377" t="s">
        <v>8</v>
      </c>
      <c r="X377" s="53" t="s">
        <v>38</v>
      </c>
      <c r="Y377" s="38">
        <v>2</v>
      </c>
      <c r="Z377" s="38">
        <v>0</v>
      </c>
      <c r="AA377" s="38">
        <v>0</v>
      </c>
      <c r="AB377" s="38">
        <f t="shared" si="161"/>
        <v>0</v>
      </c>
      <c r="AC377" s="59">
        <v>30</v>
      </c>
      <c r="AD377" s="23">
        <f>(S377*Q377*AC377)/R374</f>
        <v>3.3390014496755485</v>
      </c>
    </row>
    <row r="378" spans="1:30" x14ac:dyDescent="0.25">
      <c r="A378">
        <v>2013</v>
      </c>
      <c r="B378" t="s">
        <v>11</v>
      </c>
      <c r="C378" s="53" t="s">
        <v>14</v>
      </c>
      <c r="D378">
        <v>0</v>
      </c>
      <c r="E378">
        <v>21</v>
      </c>
      <c r="F378" s="47">
        <v>12</v>
      </c>
      <c r="G378">
        <v>31</v>
      </c>
      <c r="H378">
        <v>0</v>
      </c>
      <c r="I378" s="2">
        <f>SUM(D378:H381)</f>
        <v>274</v>
      </c>
      <c r="J378" s="32">
        <f t="shared" si="162"/>
        <v>31</v>
      </c>
      <c r="K378" s="10">
        <f t="shared" si="158"/>
        <v>0.11313868613138686</v>
      </c>
      <c r="L378" s="18">
        <f>(I378-E378-(E378*K378))</f>
        <v>250.62408759124088</v>
      </c>
      <c r="M378" s="19">
        <f>J378-E378*K378/(1-K378)</f>
        <v>28.320987654320987</v>
      </c>
      <c r="N378" s="22">
        <v>0.3</v>
      </c>
      <c r="O378" s="21">
        <v>0.3</v>
      </c>
      <c r="P378" s="21">
        <v>0.05</v>
      </c>
      <c r="Q378" s="21">
        <v>0.5</v>
      </c>
      <c r="R378" s="16">
        <f>L378/(1-N378)</f>
        <v>358.03441084462986</v>
      </c>
      <c r="S378" s="11"/>
      <c r="T378" s="52" t="s">
        <v>36</v>
      </c>
      <c r="V378">
        <v>2013</v>
      </c>
      <c r="W378" t="s">
        <v>11</v>
      </c>
      <c r="X378" s="53" t="s">
        <v>14</v>
      </c>
      <c r="Y378" s="38">
        <v>4</v>
      </c>
      <c r="Z378" s="38">
        <v>12</v>
      </c>
      <c r="AA378" s="38">
        <v>0</v>
      </c>
      <c r="AB378" s="38">
        <f t="shared" si="161"/>
        <v>12</v>
      </c>
      <c r="AC378" s="59">
        <v>30</v>
      </c>
    </row>
    <row r="379" spans="1:30" x14ac:dyDescent="0.25">
      <c r="A379">
        <v>2013</v>
      </c>
      <c r="B379" t="s">
        <v>11</v>
      </c>
      <c r="C379" s="53" t="s">
        <v>15</v>
      </c>
      <c r="D379">
        <v>0</v>
      </c>
      <c r="E379">
        <v>32</v>
      </c>
      <c r="F379" s="47">
        <v>21</v>
      </c>
      <c r="G379">
        <v>12</v>
      </c>
      <c r="H379">
        <v>68</v>
      </c>
      <c r="I379" s="2">
        <f>SUM(D379:H381)</f>
        <v>210</v>
      </c>
      <c r="J379" s="32">
        <f t="shared" si="162"/>
        <v>80</v>
      </c>
      <c r="K379" s="10">
        <f t="shared" si="158"/>
        <v>0.38095238095238093</v>
      </c>
      <c r="L379" s="18">
        <f t="shared" ref="L379:L381" si="177">I379</f>
        <v>210</v>
      </c>
      <c r="M379" s="20">
        <f t="shared" ref="M379:M381" si="178">J379</f>
        <v>80</v>
      </c>
      <c r="N379" s="22">
        <v>0.3</v>
      </c>
      <c r="O379" s="21">
        <v>0.3</v>
      </c>
      <c r="P379" s="21">
        <v>0.05</v>
      </c>
      <c r="Q379" s="21">
        <v>0.5</v>
      </c>
      <c r="S379" s="11"/>
      <c r="T379" s="52" t="s">
        <v>36</v>
      </c>
      <c r="V379">
        <v>2013</v>
      </c>
      <c r="W379" t="s">
        <v>11</v>
      </c>
      <c r="X379" s="53" t="s">
        <v>15</v>
      </c>
      <c r="Y379" s="38">
        <v>4</v>
      </c>
      <c r="Z379" s="38">
        <v>33</v>
      </c>
      <c r="AA379" s="38">
        <v>12</v>
      </c>
      <c r="AB379" s="38">
        <f t="shared" si="161"/>
        <v>21</v>
      </c>
      <c r="AC379" s="59">
        <v>30</v>
      </c>
    </row>
    <row r="380" spans="1:30" x14ac:dyDescent="0.25">
      <c r="A380">
        <v>2013</v>
      </c>
      <c r="B380" t="s">
        <v>11</v>
      </c>
      <c r="C380" s="53" t="s">
        <v>16</v>
      </c>
      <c r="D380">
        <v>0</v>
      </c>
      <c r="E380">
        <v>10</v>
      </c>
      <c r="F380" s="47">
        <v>2</v>
      </c>
      <c r="G380">
        <v>0</v>
      </c>
      <c r="H380">
        <v>32</v>
      </c>
      <c r="I380" s="2">
        <f>SUM(D380:H381)</f>
        <v>77</v>
      </c>
      <c r="J380" s="32">
        <f t="shared" si="162"/>
        <v>32</v>
      </c>
      <c r="K380" s="10">
        <f t="shared" si="158"/>
        <v>0.41558441558441561</v>
      </c>
      <c r="L380" s="18">
        <f t="shared" si="177"/>
        <v>77</v>
      </c>
      <c r="M380" s="20">
        <f t="shared" si="178"/>
        <v>32</v>
      </c>
      <c r="N380" s="22">
        <v>0.3</v>
      </c>
      <c r="O380" s="21">
        <v>0.3</v>
      </c>
      <c r="P380" s="21">
        <v>0.05</v>
      </c>
      <c r="Q380" s="21">
        <v>0.5</v>
      </c>
      <c r="S380" s="11"/>
      <c r="T380" s="52" t="s">
        <v>36</v>
      </c>
      <c r="V380">
        <v>2013</v>
      </c>
      <c r="W380" t="s">
        <v>11</v>
      </c>
      <c r="X380" s="53" t="s">
        <v>16</v>
      </c>
      <c r="Y380" s="38">
        <v>2</v>
      </c>
      <c r="Z380" s="38">
        <v>2</v>
      </c>
      <c r="AA380" s="38">
        <v>0</v>
      </c>
      <c r="AB380" s="38">
        <f t="shared" si="161"/>
        <v>2</v>
      </c>
      <c r="AC380" s="59">
        <v>30</v>
      </c>
    </row>
    <row r="381" spans="1:30" x14ac:dyDescent="0.25">
      <c r="A381">
        <v>2013</v>
      </c>
      <c r="B381" t="s">
        <v>11</v>
      </c>
      <c r="C381" s="53" t="s">
        <v>38</v>
      </c>
      <c r="D381">
        <v>33</v>
      </c>
      <c r="E381">
        <v>0</v>
      </c>
      <c r="F381" s="47">
        <v>0</v>
      </c>
      <c r="G381">
        <v>0</v>
      </c>
      <c r="H381">
        <v>0</v>
      </c>
      <c r="I381" s="2">
        <f>SUM(D381:H381)</f>
        <v>33</v>
      </c>
      <c r="J381" s="32">
        <f t="shared" si="162"/>
        <v>0</v>
      </c>
      <c r="K381" s="10">
        <f t="shared" si="158"/>
        <v>0</v>
      </c>
      <c r="L381" s="18">
        <f t="shared" si="177"/>
        <v>33</v>
      </c>
      <c r="M381" s="20">
        <f t="shared" si="178"/>
        <v>0</v>
      </c>
      <c r="N381" s="22">
        <v>0.3</v>
      </c>
      <c r="O381" s="21">
        <v>0.3</v>
      </c>
      <c r="P381" s="21">
        <v>0.05</v>
      </c>
      <c r="Q381" s="21">
        <v>0.5</v>
      </c>
      <c r="S381" s="12">
        <f>((D381+((E379+E380+AA379+AA380)-(E379+E380+AA379+AA380)*O381))*(1-P381))</f>
        <v>67.259999999999991</v>
      </c>
      <c r="T381" s="52" t="s">
        <v>36</v>
      </c>
      <c r="V381">
        <v>2013</v>
      </c>
      <c r="W381" t="s">
        <v>11</v>
      </c>
      <c r="X381" s="53" t="s">
        <v>38</v>
      </c>
      <c r="Y381" s="38">
        <v>2</v>
      </c>
      <c r="Z381" s="38">
        <v>0</v>
      </c>
      <c r="AA381" s="38">
        <v>0</v>
      </c>
      <c r="AB381" s="38">
        <f t="shared" si="161"/>
        <v>0</v>
      </c>
      <c r="AC381" s="59">
        <v>30</v>
      </c>
      <c r="AD381" s="23">
        <f>(S381*Q381*AC381)/R378</f>
        <v>2.8178855703280856</v>
      </c>
    </row>
    <row r="382" spans="1:30" x14ac:dyDescent="0.25">
      <c r="A382">
        <v>2013</v>
      </c>
      <c r="B382" t="s">
        <v>9</v>
      </c>
      <c r="C382" s="53" t="s">
        <v>14</v>
      </c>
      <c r="D382">
        <v>0</v>
      </c>
      <c r="E382">
        <v>60</v>
      </c>
      <c r="F382" s="47">
        <v>3</v>
      </c>
      <c r="G382">
        <v>43</v>
      </c>
      <c r="H382">
        <v>0</v>
      </c>
      <c r="I382" s="2">
        <f>SUM(D382:H385)</f>
        <v>234</v>
      </c>
      <c r="J382" s="32">
        <f t="shared" si="162"/>
        <v>43</v>
      </c>
      <c r="K382" s="10">
        <f t="shared" si="158"/>
        <v>0.18376068376068377</v>
      </c>
      <c r="L382" s="18">
        <f>(I382-E382-(E382*K382))</f>
        <v>162.97435897435898</v>
      </c>
      <c r="M382" s="19">
        <f>J382-E382*K382/(1-K382)</f>
        <v>29.492146596858639</v>
      </c>
      <c r="N382" s="22">
        <v>0.3</v>
      </c>
      <c r="O382" s="21">
        <v>0.3</v>
      </c>
      <c r="P382" s="21">
        <v>0.05</v>
      </c>
      <c r="Q382" s="21">
        <v>0.5</v>
      </c>
      <c r="R382" s="16">
        <f>L382/(1-N382)</f>
        <v>232.82051282051285</v>
      </c>
      <c r="S382" s="11"/>
      <c r="T382" s="52" t="s">
        <v>36</v>
      </c>
      <c r="V382">
        <v>2013</v>
      </c>
      <c r="W382" t="s">
        <v>9</v>
      </c>
      <c r="X382" s="53" t="s">
        <v>14</v>
      </c>
      <c r="Y382" s="38">
        <v>4</v>
      </c>
      <c r="Z382" s="38">
        <v>3</v>
      </c>
      <c r="AA382" s="38">
        <v>0</v>
      </c>
      <c r="AB382" s="38">
        <f t="shared" si="161"/>
        <v>3</v>
      </c>
      <c r="AC382" s="59">
        <v>30</v>
      </c>
    </row>
    <row r="383" spans="1:30" x14ac:dyDescent="0.25">
      <c r="A383">
        <v>2013</v>
      </c>
      <c r="B383" t="s">
        <v>9</v>
      </c>
      <c r="C383" s="53" t="s">
        <v>15</v>
      </c>
      <c r="D383">
        <v>0</v>
      </c>
      <c r="E383">
        <v>22</v>
      </c>
      <c r="F383" s="47">
        <v>18</v>
      </c>
      <c r="G383">
        <v>11</v>
      </c>
      <c r="H383">
        <v>34</v>
      </c>
      <c r="I383" s="2">
        <f>SUM(D383:H385)</f>
        <v>128</v>
      </c>
      <c r="J383" s="32">
        <f t="shared" si="162"/>
        <v>45</v>
      </c>
      <c r="K383" s="10">
        <f t="shared" si="158"/>
        <v>0.3515625</v>
      </c>
      <c r="L383" s="18">
        <f t="shared" ref="L383:L385" si="179">I383</f>
        <v>128</v>
      </c>
      <c r="M383" s="20">
        <f t="shared" ref="M383:M385" si="180">J383</f>
        <v>45</v>
      </c>
      <c r="N383" s="22">
        <v>0.3</v>
      </c>
      <c r="O383" s="21">
        <v>0.3</v>
      </c>
      <c r="P383" s="21">
        <v>0.05</v>
      </c>
      <c r="Q383" s="21">
        <v>0.5</v>
      </c>
      <c r="R383" s="9"/>
      <c r="S383" s="11"/>
      <c r="T383" s="52" t="s">
        <v>36</v>
      </c>
      <c r="V383">
        <v>2013</v>
      </c>
      <c r="W383" t="s">
        <v>9</v>
      </c>
      <c r="X383" s="53" t="s">
        <v>15</v>
      </c>
      <c r="Y383" s="38">
        <v>4</v>
      </c>
      <c r="Z383" s="38">
        <v>27</v>
      </c>
      <c r="AA383" s="38">
        <v>9</v>
      </c>
      <c r="AB383" s="38">
        <f t="shared" si="161"/>
        <v>18</v>
      </c>
      <c r="AC383" s="59">
        <v>30</v>
      </c>
    </row>
    <row r="384" spans="1:30" x14ac:dyDescent="0.25">
      <c r="A384">
        <v>2013</v>
      </c>
      <c r="B384" t="s">
        <v>9</v>
      </c>
      <c r="C384" s="53" t="s">
        <v>16</v>
      </c>
      <c r="D384">
        <v>0</v>
      </c>
      <c r="E384">
        <v>4</v>
      </c>
      <c r="F384" s="47">
        <v>11</v>
      </c>
      <c r="G384">
        <v>0</v>
      </c>
      <c r="H384">
        <v>13</v>
      </c>
      <c r="I384" s="2">
        <f>SUM(D384:H385)</f>
        <v>43</v>
      </c>
      <c r="J384" s="32">
        <f t="shared" si="162"/>
        <v>13</v>
      </c>
      <c r="K384" s="10">
        <f t="shared" si="158"/>
        <v>0.30232558139534882</v>
      </c>
      <c r="L384" s="18">
        <f t="shared" si="179"/>
        <v>43</v>
      </c>
      <c r="M384" s="20">
        <f t="shared" si="180"/>
        <v>13</v>
      </c>
      <c r="N384" s="22">
        <v>0.3</v>
      </c>
      <c r="O384" s="21">
        <v>0.3</v>
      </c>
      <c r="P384" s="21">
        <v>0.05</v>
      </c>
      <c r="Q384" s="21">
        <v>0.5</v>
      </c>
      <c r="R384" s="9"/>
      <c r="S384" s="11"/>
      <c r="T384" s="52" t="s">
        <v>36</v>
      </c>
      <c r="V384">
        <v>2013</v>
      </c>
      <c r="W384" t="s">
        <v>9</v>
      </c>
      <c r="X384" s="53" t="s">
        <v>16</v>
      </c>
      <c r="Y384" s="38">
        <v>2</v>
      </c>
      <c r="Z384" s="38">
        <v>13</v>
      </c>
      <c r="AA384" s="38">
        <v>2</v>
      </c>
      <c r="AB384" s="38">
        <f t="shared" si="161"/>
        <v>11</v>
      </c>
      <c r="AC384" s="59">
        <v>30</v>
      </c>
    </row>
    <row r="385" spans="1:30" x14ac:dyDescent="0.25">
      <c r="A385">
        <v>2013</v>
      </c>
      <c r="B385" t="s">
        <v>9</v>
      </c>
      <c r="C385" s="53" t="s">
        <v>38</v>
      </c>
      <c r="D385">
        <v>14</v>
      </c>
      <c r="E385">
        <v>0</v>
      </c>
      <c r="F385" s="47">
        <v>0</v>
      </c>
      <c r="G385">
        <v>1</v>
      </c>
      <c r="H385">
        <v>0</v>
      </c>
      <c r="I385" s="2">
        <f>SUM(D385:H385)</f>
        <v>15</v>
      </c>
      <c r="J385" s="32">
        <f t="shared" si="162"/>
        <v>1</v>
      </c>
      <c r="K385" s="10">
        <f t="shared" si="158"/>
        <v>6.6666666666666666E-2</v>
      </c>
      <c r="L385" s="18">
        <f t="shared" si="179"/>
        <v>15</v>
      </c>
      <c r="M385" s="20">
        <f t="shared" si="180"/>
        <v>1</v>
      </c>
      <c r="N385" s="22">
        <v>0.3</v>
      </c>
      <c r="O385" s="21">
        <v>0.3</v>
      </c>
      <c r="P385" s="21">
        <v>0.05</v>
      </c>
      <c r="Q385" s="21">
        <v>0.5</v>
      </c>
      <c r="R385" s="9"/>
      <c r="S385" s="12">
        <f>((D385+((E383+E384+AA383+AA384)-(E383+E384+AA383+AA384)*O385))*(1-P385))</f>
        <v>37.904999999999994</v>
      </c>
      <c r="T385" s="52" t="s">
        <v>36</v>
      </c>
      <c r="V385">
        <v>2013</v>
      </c>
      <c r="W385" t="s">
        <v>9</v>
      </c>
      <c r="X385" s="53" t="s">
        <v>38</v>
      </c>
      <c r="Y385" s="38">
        <v>2</v>
      </c>
      <c r="Z385" s="38">
        <v>0</v>
      </c>
      <c r="AA385" s="38">
        <v>0</v>
      </c>
      <c r="AB385" s="38">
        <f t="shared" si="161"/>
        <v>0</v>
      </c>
      <c r="AC385" s="59">
        <v>30</v>
      </c>
      <c r="AD385" s="23">
        <f>(S385*Q385*AC385)/R382</f>
        <v>2.4421172907488979</v>
      </c>
    </row>
    <row r="386" spans="1:30" x14ac:dyDescent="0.25">
      <c r="A386">
        <v>2013</v>
      </c>
      <c r="B386" t="s">
        <v>10</v>
      </c>
      <c r="C386" s="53" t="s">
        <v>14</v>
      </c>
      <c r="D386">
        <v>0</v>
      </c>
      <c r="E386">
        <v>96</v>
      </c>
      <c r="F386" s="47">
        <v>13</v>
      </c>
      <c r="G386">
        <v>65</v>
      </c>
      <c r="H386">
        <v>0</v>
      </c>
      <c r="I386" s="2">
        <f>SUM(D386:H389)</f>
        <v>330</v>
      </c>
      <c r="J386" s="32">
        <f t="shared" si="162"/>
        <v>65</v>
      </c>
      <c r="K386" s="10">
        <f t="shared" si="158"/>
        <v>0.19696969696969696</v>
      </c>
      <c r="L386" s="18">
        <f>(I386-E386-(E386*K386))</f>
        <v>215.09090909090909</v>
      </c>
      <c r="M386" s="19">
        <f>J386-E386*K386/(1-K386)</f>
        <v>41.452830188679243</v>
      </c>
      <c r="N386" s="22">
        <v>0.3</v>
      </c>
      <c r="O386" s="21">
        <v>0.3</v>
      </c>
      <c r="P386" s="21">
        <v>0.05</v>
      </c>
      <c r="Q386" s="21">
        <v>0.5</v>
      </c>
      <c r="R386" s="16">
        <f>L386/(1-N386)</f>
        <v>307.27272727272731</v>
      </c>
      <c r="S386" s="14"/>
      <c r="T386" s="52" t="s">
        <v>36</v>
      </c>
      <c r="V386">
        <v>2013</v>
      </c>
      <c r="W386" t="s">
        <v>10</v>
      </c>
      <c r="X386" s="53" t="s">
        <v>14</v>
      </c>
      <c r="Y386" s="38">
        <v>4</v>
      </c>
      <c r="Z386" s="38">
        <v>13</v>
      </c>
      <c r="AA386" s="38">
        <v>0</v>
      </c>
      <c r="AB386" s="38">
        <f t="shared" si="161"/>
        <v>13</v>
      </c>
      <c r="AC386" s="59">
        <v>30</v>
      </c>
    </row>
    <row r="387" spans="1:30" x14ac:dyDescent="0.25">
      <c r="A387">
        <v>2013</v>
      </c>
      <c r="B387" t="s">
        <v>10</v>
      </c>
      <c r="C387" s="53" t="s">
        <v>15</v>
      </c>
      <c r="D387">
        <v>0</v>
      </c>
      <c r="E387">
        <v>46</v>
      </c>
      <c r="F387" s="47">
        <v>51</v>
      </c>
      <c r="G387">
        <v>9</v>
      </c>
      <c r="H387">
        <v>32</v>
      </c>
      <c r="I387" s="2">
        <f>SUM(D387:H389)</f>
        <v>156</v>
      </c>
      <c r="J387" s="32">
        <f t="shared" si="162"/>
        <v>41</v>
      </c>
      <c r="K387" s="10">
        <f t="shared" si="158"/>
        <v>0.26282051282051283</v>
      </c>
      <c r="L387" s="18">
        <f t="shared" ref="L387:L389" si="181">I387</f>
        <v>156</v>
      </c>
      <c r="M387" s="20">
        <f t="shared" ref="M387:M389" si="182">J387</f>
        <v>41</v>
      </c>
      <c r="N387" s="22">
        <v>0.3</v>
      </c>
      <c r="O387" s="21">
        <v>0.3</v>
      </c>
      <c r="P387" s="21">
        <v>0.05</v>
      </c>
      <c r="Q387" s="21">
        <v>0.5</v>
      </c>
      <c r="R387" s="9"/>
      <c r="S387" s="14"/>
      <c r="T387" s="52" t="s">
        <v>36</v>
      </c>
      <c r="V387">
        <v>2013</v>
      </c>
      <c r="W387" t="s">
        <v>10</v>
      </c>
      <c r="X387" s="53" t="s">
        <v>15</v>
      </c>
      <c r="Y387" s="38">
        <v>4</v>
      </c>
      <c r="Z387" s="38">
        <v>53</v>
      </c>
      <c r="AA387" s="38">
        <v>2</v>
      </c>
      <c r="AB387" s="38">
        <f t="shared" si="161"/>
        <v>51</v>
      </c>
      <c r="AC387" s="59">
        <v>30</v>
      </c>
    </row>
    <row r="388" spans="1:30" x14ac:dyDescent="0.25">
      <c r="A388">
        <v>2013</v>
      </c>
      <c r="B388" t="s">
        <v>10</v>
      </c>
      <c r="C388" s="53" t="s">
        <v>16</v>
      </c>
      <c r="D388">
        <v>0</v>
      </c>
      <c r="E388">
        <v>5</v>
      </c>
      <c r="F388" s="47">
        <v>3</v>
      </c>
      <c r="G388">
        <v>0</v>
      </c>
      <c r="H388">
        <v>0</v>
      </c>
      <c r="I388" s="2">
        <f>SUM(D388:H389)</f>
        <v>18</v>
      </c>
      <c r="J388" s="32">
        <f t="shared" si="162"/>
        <v>0</v>
      </c>
      <c r="K388" s="10">
        <f t="shared" si="158"/>
        <v>0</v>
      </c>
      <c r="L388" s="18">
        <f t="shared" si="181"/>
        <v>18</v>
      </c>
      <c r="M388" s="20">
        <f t="shared" si="182"/>
        <v>0</v>
      </c>
      <c r="N388" s="22">
        <v>0.3</v>
      </c>
      <c r="O388" s="21">
        <v>0.3</v>
      </c>
      <c r="P388" s="21">
        <v>0.05</v>
      </c>
      <c r="Q388" s="21">
        <v>0.5</v>
      </c>
      <c r="R388" s="9"/>
      <c r="S388" s="9"/>
      <c r="T388" s="52" t="s">
        <v>36</v>
      </c>
      <c r="V388">
        <v>2013</v>
      </c>
      <c r="W388" t="s">
        <v>10</v>
      </c>
      <c r="X388" s="53" t="s">
        <v>16</v>
      </c>
      <c r="Y388" s="38">
        <v>2</v>
      </c>
      <c r="Z388" s="38">
        <v>3</v>
      </c>
      <c r="AA388" s="38">
        <v>0</v>
      </c>
      <c r="AB388" s="38">
        <f t="shared" si="161"/>
        <v>3</v>
      </c>
      <c r="AC388" s="59">
        <v>30</v>
      </c>
    </row>
    <row r="389" spans="1:30" x14ac:dyDescent="0.25">
      <c r="A389">
        <v>2013</v>
      </c>
      <c r="B389" t="s">
        <v>10</v>
      </c>
      <c r="C389" s="53" t="s">
        <v>38</v>
      </c>
      <c r="D389">
        <v>10</v>
      </c>
      <c r="E389">
        <v>0</v>
      </c>
      <c r="F389" s="47">
        <v>0</v>
      </c>
      <c r="G389">
        <v>0</v>
      </c>
      <c r="H389">
        <v>0</v>
      </c>
      <c r="I389" s="2">
        <f>SUM(D389:H389)</f>
        <v>10</v>
      </c>
      <c r="J389" s="32">
        <f t="shared" si="162"/>
        <v>0</v>
      </c>
      <c r="K389" s="10">
        <f t="shared" si="158"/>
        <v>0</v>
      </c>
      <c r="L389" s="18">
        <f t="shared" si="181"/>
        <v>10</v>
      </c>
      <c r="M389" s="20">
        <f t="shared" si="182"/>
        <v>0</v>
      </c>
      <c r="N389" s="22">
        <v>0.3</v>
      </c>
      <c r="O389" s="21">
        <v>0.3</v>
      </c>
      <c r="P389" s="21">
        <v>0.05</v>
      </c>
      <c r="Q389" s="21">
        <v>0.5</v>
      </c>
      <c r="R389" s="9"/>
      <c r="S389" s="12">
        <f>((D389+((E387+E388+AA387+AA388)-(E387+E388+AA387+AA388)*O389))*(1-P389))</f>
        <v>44.744999999999997</v>
      </c>
      <c r="T389" s="52" t="s">
        <v>36</v>
      </c>
      <c r="V389">
        <v>2013</v>
      </c>
      <c r="W389" t="s">
        <v>10</v>
      </c>
      <c r="X389" s="53" t="s">
        <v>38</v>
      </c>
      <c r="Y389" s="38">
        <v>2</v>
      </c>
      <c r="Z389" s="38">
        <v>0</v>
      </c>
      <c r="AA389" s="38">
        <v>0</v>
      </c>
      <c r="AB389" s="38">
        <f t="shared" si="161"/>
        <v>0</v>
      </c>
      <c r="AC389" s="59">
        <v>30</v>
      </c>
      <c r="AD389" s="23">
        <f>(S389*Q389*AC389)/R386</f>
        <v>2.1842973372781063</v>
      </c>
    </row>
    <row r="390" spans="1:30" x14ac:dyDescent="0.25">
      <c r="A390">
        <v>2013</v>
      </c>
      <c r="B390" t="s">
        <v>13</v>
      </c>
      <c r="C390" s="53" t="s">
        <v>14</v>
      </c>
      <c r="D390">
        <v>0</v>
      </c>
      <c r="E390">
        <v>164</v>
      </c>
      <c r="F390" s="47">
        <v>71</v>
      </c>
      <c r="G390">
        <v>118</v>
      </c>
      <c r="H390">
        <v>0</v>
      </c>
      <c r="I390" s="2">
        <f>SUM(D390:H393)</f>
        <v>697</v>
      </c>
      <c r="J390" s="32">
        <f t="shared" si="162"/>
        <v>118</v>
      </c>
      <c r="K390" s="10">
        <f t="shared" si="158"/>
        <v>0.16929698708751795</v>
      </c>
      <c r="L390" s="18">
        <f>(I390-E390-(E390*K390))</f>
        <v>505.23529411764707</v>
      </c>
      <c r="M390" s="19">
        <f>J390-E390*K390/(1-K390)</f>
        <v>84.576856649395509</v>
      </c>
      <c r="N390" s="22">
        <v>0.3</v>
      </c>
      <c r="O390" s="21">
        <v>0.3</v>
      </c>
      <c r="P390" s="21">
        <v>0.05</v>
      </c>
      <c r="Q390" s="21">
        <v>0.5</v>
      </c>
      <c r="R390" s="16">
        <f>L390/(1-N390)</f>
        <v>721.76470588235304</v>
      </c>
      <c r="S390" s="9"/>
      <c r="T390" s="52" t="s">
        <v>36</v>
      </c>
      <c r="V390">
        <v>2013</v>
      </c>
      <c r="W390" t="s">
        <v>13</v>
      </c>
      <c r="X390" s="53" t="s">
        <v>14</v>
      </c>
      <c r="Y390" s="38">
        <v>4</v>
      </c>
      <c r="Z390" s="38">
        <v>71</v>
      </c>
      <c r="AA390" s="38">
        <v>0</v>
      </c>
      <c r="AB390" s="38">
        <f t="shared" si="161"/>
        <v>71</v>
      </c>
      <c r="AC390" s="59">
        <v>30</v>
      </c>
    </row>
    <row r="391" spans="1:30" x14ac:dyDescent="0.25">
      <c r="A391">
        <v>2013</v>
      </c>
      <c r="B391" t="s">
        <v>13</v>
      </c>
      <c r="C391" s="53" t="s">
        <v>15</v>
      </c>
      <c r="D391">
        <v>0</v>
      </c>
      <c r="E391">
        <v>87</v>
      </c>
      <c r="F391" s="47">
        <v>65</v>
      </c>
      <c r="G391">
        <v>13</v>
      </c>
      <c r="H391">
        <v>116</v>
      </c>
      <c r="I391" s="2">
        <f>SUM(D391:H393)</f>
        <v>344</v>
      </c>
      <c r="J391" s="32">
        <f t="shared" si="162"/>
        <v>129</v>
      </c>
      <c r="K391" s="10">
        <f t="shared" si="158"/>
        <v>0.375</v>
      </c>
      <c r="L391" s="18">
        <f t="shared" ref="L391:L393" si="183">I391</f>
        <v>344</v>
      </c>
      <c r="M391" s="20">
        <f t="shared" ref="M391:M393" si="184">J391</f>
        <v>129</v>
      </c>
      <c r="N391" s="22">
        <v>0.3</v>
      </c>
      <c r="O391" s="21">
        <v>0.3</v>
      </c>
      <c r="P391" s="21">
        <v>0.05</v>
      </c>
      <c r="Q391" s="21">
        <v>0.5</v>
      </c>
      <c r="R391" s="9"/>
      <c r="T391" s="52" t="s">
        <v>36</v>
      </c>
      <c r="V391">
        <v>2013</v>
      </c>
      <c r="W391" t="s">
        <v>13</v>
      </c>
      <c r="X391" s="53" t="s">
        <v>15</v>
      </c>
      <c r="Y391" s="38">
        <v>4</v>
      </c>
      <c r="Z391" s="38">
        <v>67</v>
      </c>
      <c r="AA391" s="38">
        <v>2</v>
      </c>
      <c r="AB391" s="38">
        <f t="shared" si="161"/>
        <v>65</v>
      </c>
      <c r="AC391" s="59">
        <v>30</v>
      </c>
    </row>
    <row r="392" spans="1:30" x14ac:dyDescent="0.25">
      <c r="A392">
        <v>2013</v>
      </c>
      <c r="B392" t="s">
        <v>13</v>
      </c>
      <c r="C392" s="53" t="s">
        <v>16</v>
      </c>
      <c r="D392">
        <v>0</v>
      </c>
      <c r="E392">
        <v>31</v>
      </c>
      <c r="F392" s="47">
        <v>7</v>
      </c>
      <c r="G392">
        <v>0</v>
      </c>
      <c r="H392">
        <v>22</v>
      </c>
      <c r="I392" s="2">
        <f>SUM(D392:H393)</f>
        <v>63</v>
      </c>
      <c r="J392" s="32">
        <f t="shared" si="162"/>
        <v>22</v>
      </c>
      <c r="K392" s="10">
        <f t="shared" si="158"/>
        <v>0.34920634920634919</v>
      </c>
      <c r="L392" s="18">
        <f t="shared" si="183"/>
        <v>63</v>
      </c>
      <c r="M392" s="20">
        <f t="shared" si="184"/>
        <v>22</v>
      </c>
      <c r="N392" s="22">
        <v>0.3</v>
      </c>
      <c r="O392" s="21">
        <v>0.3</v>
      </c>
      <c r="P392" s="21">
        <v>0.05</v>
      </c>
      <c r="Q392" s="21">
        <v>0.5</v>
      </c>
      <c r="R392" s="9"/>
      <c r="T392" s="52" t="s">
        <v>36</v>
      </c>
      <c r="V392">
        <v>2013</v>
      </c>
      <c r="W392" t="s">
        <v>13</v>
      </c>
      <c r="X392" s="53" t="s">
        <v>16</v>
      </c>
      <c r="Y392" s="38">
        <v>2</v>
      </c>
      <c r="Z392" s="38">
        <v>7</v>
      </c>
      <c r="AA392" s="38">
        <v>0</v>
      </c>
      <c r="AB392" s="38">
        <f t="shared" si="161"/>
        <v>7</v>
      </c>
      <c r="AC392" s="59">
        <v>30</v>
      </c>
    </row>
    <row r="393" spans="1:30" x14ac:dyDescent="0.25">
      <c r="A393">
        <v>2013</v>
      </c>
      <c r="B393" t="s">
        <v>13</v>
      </c>
      <c r="C393" s="53" t="s">
        <v>38</v>
      </c>
      <c r="D393">
        <v>3</v>
      </c>
      <c r="E393">
        <v>0</v>
      </c>
      <c r="F393" s="47">
        <v>0</v>
      </c>
      <c r="G393">
        <v>0</v>
      </c>
      <c r="H393">
        <v>0</v>
      </c>
      <c r="I393" s="2">
        <f>SUM(D393:H393)</f>
        <v>3</v>
      </c>
      <c r="J393" s="32">
        <f t="shared" si="162"/>
        <v>0</v>
      </c>
      <c r="K393" s="10">
        <f t="shared" si="158"/>
        <v>0</v>
      </c>
      <c r="L393" s="18">
        <f t="shared" si="183"/>
        <v>3</v>
      </c>
      <c r="M393" s="20">
        <f t="shared" si="184"/>
        <v>0</v>
      </c>
      <c r="N393" s="22">
        <v>0.3</v>
      </c>
      <c r="O393" s="21">
        <v>0.3</v>
      </c>
      <c r="P393" s="21">
        <v>0.05</v>
      </c>
      <c r="Q393" s="21">
        <v>0.5</v>
      </c>
      <c r="R393" s="9"/>
      <c r="S393" s="12">
        <f>((D393+((E391+E392+AA391+AA392)-(E391+E392+AA391+AA392)*O393))*(1-P393))</f>
        <v>82.649999999999991</v>
      </c>
      <c r="T393" s="52" t="s">
        <v>36</v>
      </c>
      <c r="V393">
        <v>2013</v>
      </c>
      <c r="W393" t="s">
        <v>13</v>
      </c>
      <c r="X393" s="53" t="s">
        <v>38</v>
      </c>
      <c r="Y393" s="38">
        <v>2</v>
      </c>
      <c r="Z393" s="38">
        <v>0</v>
      </c>
      <c r="AA393" s="38">
        <v>0</v>
      </c>
      <c r="AB393" s="38">
        <f t="shared" si="161"/>
        <v>0</v>
      </c>
      <c r="AC393" s="59">
        <v>30</v>
      </c>
      <c r="AD393" s="23">
        <f>(S393*Q393*AC393)/R390</f>
        <v>1.7176650366748161</v>
      </c>
    </row>
    <row r="394" spans="1:30" x14ac:dyDescent="0.25">
      <c r="A394">
        <v>2013</v>
      </c>
      <c r="B394" t="s">
        <v>12</v>
      </c>
      <c r="C394" s="53" t="s">
        <v>14</v>
      </c>
      <c r="D394">
        <v>0</v>
      </c>
      <c r="E394">
        <v>91</v>
      </c>
      <c r="F394" s="47">
        <v>3</v>
      </c>
      <c r="G394">
        <v>26</v>
      </c>
      <c r="H394">
        <v>0</v>
      </c>
      <c r="I394" s="2">
        <f>SUM(D394:H397)</f>
        <v>218</v>
      </c>
      <c r="J394" s="32">
        <f t="shared" si="162"/>
        <v>26</v>
      </c>
      <c r="K394" s="10">
        <f t="shared" si="158"/>
        <v>0.11926605504587157</v>
      </c>
      <c r="L394" s="18">
        <f>(I394-E394-(E394*K394))</f>
        <v>116.14678899082568</v>
      </c>
      <c r="M394" s="19">
        <f>J394-E394*K394/(1-K394)</f>
        <v>13.677083333333332</v>
      </c>
      <c r="N394" s="22">
        <v>0.3</v>
      </c>
      <c r="O394" s="21">
        <v>0.3</v>
      </c>
      <c r="P394" s="21">
        <v>0.05</v>
      </c>
      <c r="Q394" s="21">
        <v>0.5</v>
      </c>
      <c r="R394" s="16">
        <f>L394/(1-N394)</f>
        <v>165.92398427260812</v>
      </c>
      <c r="T394" s="52" t="s">
        <v>36</v>
      </c>
      <c r="V394">
        <v>2013</v>
      </c>
      <c r="W394" t="s">
        <v>12</v>
      </c>
      <c r="X394" s="53" t="s">
        <v>14</v>
      </c>
      <c r="Y394" s="38">
        <v>4</v>
      </c>
      <c r="Z394" s="38">
        <v>3</v>
      </c>
      <c r="AA394" s="38">
        <v>0</v>
      </c>
      <c r="AB394" s="38">
        <f t="shared" si="161"/>
        <v>3</v>
      </c>
      <c r="AC394" s="59">
        <v>30</v>
      </c>
    </row>
    <row r="395" spans="1:30" x14ac:dyDescent="0.25">
      <c r="A395">
        <v>2013</v>
      </c>
      <c r="B395" t="s">
        <v>12</v>
      </c>
      <c r="C395" s="53" t="s">
        <v>15</v>
      </c>
      <c r="D395">
        <v>0</v>
      </c>
      <c r="E395">
        <v>14</v>
      </c>
      <c r="F395" s="47">
        <v>9</v>
      </c>
      <c r="G395">
        <v>5</v>
      </c>
      <c r="H395">
        <v>38</v>
      </c>
      <c r="I395" s="2">
        <f>SUM(D395:H397)</f>
        <v>98</v>
      </c>
      <c r="J395" s="32">
        <f t="shared" si="162"/>
        <v>43</v>
      </c>
      <c r="K395" s="10">
        <f t="shared" si="158"/>
        <v>0.43877551020408162</v>
      </c>
      <c r="L395" s="18">
        <f t="shared" ref="L395:L397" si="185">I395</f>
        <v>98</v>
      </c>
      <c r="M395" s="20">
        <f t="shared" ref="M395:M397" si="186">J395</f>
        <v>43</v>
      </c>
      <c r="N395" s="22">
        <v>0.3</v>
      </c>
      <c r="O395" s="21">
        <v>0.3</v>
      </c>
      <c r="P395" s="21">
        <v>0.05</v>
      </c>
      <c r="Q395" s="21">
        <v>0.5</v>
      </c>
      <c r="R395" s="9"/>
      <c r="T395" s="52" t="s">
        <v>36</v>
      </c>
      <c r="V395">
        <v>2013</v>
      </c>
      <c r="W395" t="s">
        <v>12</v>
      </c>
      <c r="X395" s="53" t="s">
        <v>15</v>
      </c>
      <c r="Y395" s="38">
        <v>4</v>
      </c>
      <c r="Z395" s="38">
        <v>18</v>
      </c>
      <c r="AA395" s="38">
        <v>9</v>
      </c>
      <c r="AB395" s="38">
        <f t="shared" si="161"/>
        <v>9</v>
      </c>
      <c r="AC395" s="59">
        <v>30</v>
      </c>
    </row>
    <row r="396" spans="1:30" x14ac:dyDescent="0.25">
      <c r="A396">
        <v>2013</v>
      </c>
      <c r="B396" t="s">
        <v>12</v>
      </c>
      <c r="C396" s="53" t="s">
        <v>16</v>
      </c>
      <c r="D396">
        <v>0</v>
      </c>
      <c r="E396">
        <v>9</v>
      </c>
      <c r="F396" s="47">
        <v>3</v>
      </c>
      <c r="G396">
        <v>0</v>
      </c>
      <c r="H396">
        <v>7</v>
      </c>
      <c r="I396" s="2">
        <f>SUM(D396:H397)</f>
        <v>32</v>
      </c>
      <c r="J396" s="32">
        <f t="shared" si="162"/>
        <v>7</v>
      </c>
      <c r="K396" s="10">
        <f t="shared" si="158"/>
        <v>0.21875</v>
      </c>
      <c r="L396" s="18">
        <f t="shared" si="185"/>
        <v>32</v>
      </c>
      <c r="M396" s="20">
        <f t="shared" si="186"/>
        <v>7</v>
      </c>
      <c r="N396" s="22">
        <v>0.3</v>
      </c>
      <c r="O396" s="21">
        <v>0.3</v>
      </c>
      <c r="P396" s="21">
        <v>0.05</v>
      </c>
      <c r="Q396" s="21">
        <v>0.5</v>
      </c>
      <c r="R396" s="9"/>
      <c r="T396" s="52" t="s">
        <v>36</v>
      </c>
      <c r="V396">
        <v>2013</v>
      </c>
      <c r="W396" t="s">
        <v>12</v>
      </c>
      <c r="X396" s="53" t="s">
        <v>16</v>
      </c>
      <c r="Y396" s="38">
        <v>2</v>
      </c>
      <c r="Z396" s="38">
        <v>3</v>
      </c>
      <c r="AA396" s="38">
        <v>0</v>
      </c>
      <c r="AB396" s="38">
        <f t="shared" si="161"/>
        <v>3</v>
      </c>
      <c r="AC396" s="59">
        <v>30</v>
      </c>
    </row>
    <row r="397" spans="1:30" x14ac:dyDescent="0.25">
      <c r="A397">
        <v>2013</v>
      </c>
      <c r="B397" t="s">
        <v>12</v>
      </c>
      <c r="C397" s="53" t="s">
        <v>38</v>
      </c>
      <c r="D397">
        <v>13</v>
      </c>
      <c r="E397">
        <v>0</v>
      </c>
      <c r="F397" s="47">
        <v>0</v>
      </c>
      <c r="G397">
        <v>0</v>
      </c>
      <c r="H397">
        <v>0</v>
      </c>
      <c r="I397" s="2">
        <f>SUM(D397:H397)</f>
        <v>13</v>
      </c>
      <c r="J397" s="32">
        <f t="shared" si="162"/>
        <v>0</v>
      </c>
      <c r="K397" s="10">
        <f t="shared" si="158"/>
        <v>0</v>
      </c>
      <c r="L397" s="18">
        <f t="shared" si="185"/>
        <v>13</v>
      </c>
      <c r="M397" s="20">
        <f t="shared" si="186"/>
        <v>0</v>
      </c>
      <c r="N397" s="22">
        <v>0.3</v>
      </c>
      <c r="O397" s="21">
        <v>0.3</v>
      </c>
      <c r="P397" s="21">
        <v>0.05</v>
      </c>
      <c r="Q397" s="21">
        <v>0.5</v>
      </c>
      <c r="R397" s="9"/>
      <c r="S397" s="12">
        <f>((D397+((E395+E396+AA395+AA396)-(E395+E396+AA395+AA396)*O397))*(1-P397))</f>
        <v>33.629999999999995</v>
      </c>
      <c r="T397" s="52" t="s">
        <v>36</v>
      </c>
      <c r="V397">
        <v>2013</v>
      </c>
      <c r="W397" t="s">
        <v>12</v>
      </c>
      <c r="X397" s="53" t="s">
        <v>38</v>
      </c>
      <c r="Y397" s="38">
        <v>2</v>
      </c>
      <c r="Z397" s="38">
        <v>0</v>
      </c>
      <c r="AA397" s="38">
        <v>0</v>
      </c>
      <c r="AB397" s="38">
        <f t="shared" si="161"/>
        <v>0</v>
      </c>
      <c r="AC397" s="59">
        <v>30</v>
      </c>
      <c r="AD397" s="23">
        <f>(S397*Q397*AC397)/R394</f>
        <v>3.0402476303317534</v>
      </c>
    </row>
    <row r="398" spans="1:30" x14ac:dyDescent="0.25">
      <c r="A398">
        <v>2014</v>
      </c>
      <c r="B398" t="s">
        <v>8</v>
      </c>
      <c r="C398" s="53" t="s">
        <v>14</v>
      </c>
      <c r="D398">
        <v>0</v>
      </c>
      <c r="E398">
        <v>60</v>
      </c>
      <c r="F398" s="47">
        <v>4</v>
      </c>
      <c r="G398">
        <v>28</v>
      </c>
      <c r="H398">
        <v>0</v>
      </c>
      <c r="I398" s="2">
        <f>SUM(D398:H401)</f>
        <v>213</v>
      </c>
      <c r="J398" s="32">
        <f t="shared" si="162"/>
        <v>28</v>
      </c>
      <c r="K398" s="10">
        <f t="shared" si="158"/>
        <v>0.13145539906103287</v>
      </c>
      <c r="L398" s="18">
        <f>(I398-E398-(E398*K398))</f>
        <v>145.11267605633802</v>
      </c>
      <c r="M398" s="19">
        <f>J398-E398*K398/(1-K398)</f>
        <v>18.918918918918919</v>
      </c>
      <c r="N398" s="22">
        <v>0.3</v>
      </c>
      <c r="O398" s="21">
        <v>0.3</v>
      </c>
      <c r="P398" s="21">
        <v>0.05</v>
      </c>
      <c r="Q398" s="21">
        <v>0.5</v>
      </c>
      <c r="R398" s="16">
        <f>L398/(1-N398)</f>
        <v>207.30382293762574</v>
      </c>
      <c r="T398" s="52" t="s">
        <v>36</v>
      </c>
      <c r="V398">
        <v>2014</v>
      </c>
      <c r="W398" t="s">
        <v>8</v>
      </c>
      <c r="X398" s="53" t="s">
        <v>14</v>
      </c>
      <c r="Y398" s="38">
        <v>4</v>
      </c>
      <c r="Z398" s="38">
        <v>4</v>
      </c>
      <c r="AA398" s="38">
        <v>0</v>
      </c>
      <c r="AB398" s="38">
        <f t="shared" si="161"/>
        <v>4</v>
      </c>
      <c r="AC398" s="59">
        <v>30</v>
      </c>
    </row>
    <row r="399" spans="1:30" x14ac:dyDescent="0.25">
      <c r="A399">
        <v>2014</v>
      </c>
      <c r="B399" t="s">
        <v>8</v>
      </c>
      <c r="C399" s="53" t="s">
        <v>15</v>
      </c>
      <c r="D399">
        <v>0</v>
      </c>
      <c r="E399">
        <v>29</v>
      </c>
      <c r="F399" s="47">
        <v>4</v>
      </c>
      <c r="G399">
        <v>5</v>
      </c>
      <c r="H399">
        <v>57</v>
      </c>
      <c r="I399" s="2">
        <f>SUM(D399:H401)</f>
        <v>121</v>
      </c>
      <c r="J399" s="32">
        <f t="shared" si="162"/>
        <v>62</v>
      </c>
      <c r="K399" s="10">
        <f t="shared" si="158"/>
        <v>0.51239669421487599</v>
      </c>
      <c r="L399" s="18">
        <f t="shared" ref="L399:L401" si="187">I399</f>
        <v>121</v>
      </c>
      <c r="M399" s="20">
        <f t="shared" ref="M399:M401" si="188">J399</f>
        <v>62</v>
      </c>
      <c r="N399" s="22">
        <v>0.3</v>
      </c>
      <c r="O399" s="21">
        <v>0.3</v>
      </c>
      <c r="P399" s="21">
        <v>0.05</v>
      </c>
      <c r="Q399" s="21">
        <v>0.5</v>
      </c>
      <c r="R399" s="9"/>
      <c r="T399" s="52" t="s">
        <v>36</v>
      </c>
      <c r="V399">
        <v>2014</v>
      </c>
      <c r="W399" t="s">
        <v>8</v>
      </c>
      <c r="X399" s="53" t="s">
        <v>15</v>
      </c>
      <c r="Y399" s="38">
        <v>4</v>
      </c>
      <c r="Z399" s="38">
        <v>17</v>
      </c>
      <c r="AA399" s="38">
        <v>13</v>
      </c>
      <c r="AB399" s="38">
        <f t="shared" si="161"/>
        <v>4</v>
      </c>
      <c r="AC399" s="59">
        <v>30</v>
      </c>
    </row>
    <row r="400" spans="1:30" x14ac:dyDescent="0.25">
      <c r="A400">
        <v>2014</v>
      </c>
      <c r="B400" t="s">
        <v>8</v>
      </c>
      <c r="C400" s="53" t="s">
        <v>16</v>
      </c>
      <c r="D400">
        <v>0</v>
      </c>
      <c r="E400">
        <v>18</v>
      </c>
      <c r="F400" s="47">
        <v>0</v>
      </c>
      <c r="G400">
        <v>0</v>
      </c>
      <c r="H400">
        <v>2</v>
      </c>
      <c r="I400" s="2">
        <f>SUM(D400:H401)</f>
        <v>26</v>
      </c>
      <c r="J400" s="32">
        <f t="shared" si="162"/>
        <v>2</v>
      </c>
      <c r="K400" s="10">
        <f t="shared" si="158"/>
        <v>7.6923076923076927E-2</v>
      </c>
      <c r="L400" s="18">
        <f t="shared" si="187"/>
        <v>26</v>
      </c>
      <c r="M400" s="20">
        <f t="shared" si="188"/>
        <v>2</v>
      </c>
      <c r="N400" s="22">
        <v>0.3</v>
      </c>
      <c r="O400" s="21">
        <v>0.3</v>
      </c>
      <c r="P400" s="21">
        <v>0.05</v>
      </c>
      <c r="Q400" s="21">
        <v>0.5</v>
      </c>
      <c r="R400" s="9"/>
      <c r="T400" s="52" t="s">
        <v>36</v>
      </c>
      <c r="V400">
        <v>2014</v>
      </c>
      <c r="W400" t="s">
        <v>8</v>
      </c>
      <c r="X400" s="53" t="s">
        <v>16</v>
      </c>
      <c r="Y400" s="38">
        <v>2</v>
      </c>
      <c r="Z400" s="38">
        <v>3</v>
      </c>
      <c r="AA400" s="38">
        <v>3</v>
      </c>
      <c r="AB400" s="38">
        <f t="shared" si="161"/>
        <v>0</v>
      </c>
      <c r="AC400" s="59">
        <v>30</v>
      </c>
    </row>
    <row r="401" spans="1:30" x14ac:dyDescent="0.25">
      <c r="A401">
        <v>2014</v>
      </c>
      <c r="B401" t="s">
        <v>8</v>
      </c>
      <c r="C401" s="53" t="s">
        <v>38</v>
      </c>
      <c r="D401">
        <v>6</v>
      </c>
      <c r="E401">
        <v>0</v>
      </c>
      <c r="F401" s="47">
        <v>0</v>
      </c>
      <c r="G401">
        <v>0</v>
      </c>
      <c r="H401">
        <v>0</v>
      </c>
      <c r="I401" s="2">
        <f>SUM(D401:H401)</f>
        <v>6</v>
      </c>
      <c r="J401" s="32">
        <f t="shared" si="162"/>
        <v>0</v>
      </c>
      <c r="K401" s="10">
        <f t="shared" si="158"/>
        <v>0</v>
      </c>
      <c r="L401" s="18">
        <f t="shared" si="187"/>
        <v>6</v>
      </c>
      <c r="M401" s="20">
        <f t="shared" si="188"/>
        <v>0</v>
      </c>
      <c r="N401" s="22">
        <v>0.3</v>
      </c>
      <c r="O401" s="21">
        <v>0.3</v>
      </c>
      <c r="P401" s="21">
        <v>0.05</v>
      </c>
      <c r="Q401" s="21">
        <v>0.5</v>
      </c>
      <c r="R401" s="9"/>
      <c r="S401" s="12">
        <f>((D401+((E399+E400+AA399+AA400)-(E399+E400+AA399+AA400)*O401))*(1-P401))</f>
        <v>47.594999999999999</v>
      </c>
      <c r="T401" s="52" t="s">
        <v>36</v>
      </c>
      <c r="V401">
        <v>2014</v>
      </c>
      <c r="W401" t="s">
        <v>8</v>
      </c>
      <c r="X401" s="53" t="s">
        <v>38</v>
      </c>
      <c r="Y401" s="38">
        <v>2</v>
      </c>
      <c r="Z401" s="38">
        <v>0</v>
      </c>
      <c r="AA401" s="38">
        <v>0</v>
      </c>
      <c r="AB401" s="38">
        <f t="shared" si="161"/>
        <v>0</v>
      </c>
      <c r="AC401" s="59">
        <v>30</v>
      </c>
      <c r="AD401" s="23">
        <f>(S401*Q401*AC401)/R398</f>
        <v>3.4438583422304183</v>
      </c>
    </row>
    <row r="402" spans="1:30" x14ac:dyDescent="0.25">
      <c r="A402">
        <v>2014</v>
      </c>
      <c r="B402" t="s">
        <v>11</v>
      </c>
      <c r="C402" s="53" t="s">
        <v>14</v>
      </c>
      <c r="D402">
        <v>0</v>
      </c>
      <c r="E402">
        <v>66</v>
      </c>
      <c r="F402" s="47">
        <v>2</v>
      </c>
      <c r="G402">
        <v>39</v>
      </c>
      <c r="H402">
        <v>0</v>
      </c>
      <c r="I402" s="2">
        <f>SUM(D402:H405)</f>
        <v>175</v>
      </c>
      <c r="J402" s="32">
        <f t="shared" si="162"/>
        <v>39</v>
      </c>
      <c r="K402" s="10">
        <f t="shared" si="158"/>
        <v>0.22285714285714286</v>
      </c>
      <c r="L402" s="18">
        <f>(I402-E402-(E402*K402))</f>
        <v>94.291428571428568</v>
      </c>
      <c r="M402" s="19">
        <f>J402-E402*K402/(1-K402)</f>
        <v>20.073529411764707</v>
      </c>
      <c r="N402" s="22">
        <v>0.3</v>
      </c>
      <c r="O402" s="21">
        <v>0.3</v>
      </c>
      <c r="P402" s="21">
        <v>0.05</v>
      </c>
      <c r="Q402" s="21">
        <v>0.5</v>
      </c>
      <c r="R402" s="16">
        <f>L402/(1-N402)</f>
        <v>134.70204081632653</v>
      </c>
      <c r="T402" s="52" t="s">
        <v>36</v>
      </c>
      <c r="V402">
        <v>2014</v>
      </c>
      <c r="W402" t="s">
        <v>11</v>
      </c>
      <c r="X402" s="53" t="s">
        <v>14</v>
      </c>
      <c r="Y402" s="38">
        <v>4</v>
      </c>
      <c r="Z402" s="38">
        <v>2</v>
      </c>
      <c r="AA402" s="38">
        <v>0</v>
      </c>
      <c r="AB402" s="38">
        <f t="shared" si="161"/>
        <v>2</v>
      </c>
      <c r="AC402" s="59">
        <v>30</v>
      </c>
    </row>
    <row r="403" spans="1:30" x14ac:dyDescent="0.25">
      <c r="A403">
        <v>2014</v>
      </c>
      <c r="B403" t="s">
        <v>11</v>
      </c>
      <c r="C403" s="53" t="s">
        <v>15</v>
      </c>
      <c r="D403">
        <v>0</v>
      </c>
      <c r="E403">
        <v>13</v>
      </c>
      <c r="F403" s="47">
        <v>10</v>
      </c>
      <c r="G403">
        <v>9</v>
      </c>
      <c r="H403">
        <v>22</v>
      </c>
      <c r="I403" s="2">
        <f>SUM(D403:H405)</f>
        <v>68</v>
      </c>
      <c r="J403" s="32">
        <f t="shared" si="162"/>
        <v>31</v>
      </c>
      <c r="K403" s="10">
        <f t="shared" si="158"/>
        <v>0.45588235294117646</v>
      </c>
      <c r="L403" s="18">
        <f t="shared" ref="L403:L405" si="189">I403</f>
        <v>68</v>
      </c>
      <c r="M403" s="20">
        <f t="shared" ref="M403:M405" si="190">J403</f>
        <v>31</v>
      </c>
      <c r="N403" s="22">
        <v>0.3</v>
      </c>
      <c r="O403" s="21">
        <v>0.3</v>
      </c>
      <c r="P403" s="21">
        <v>0.05</v>
      </c>
      <c r="Q403" s="21">
        <v>0.5</v>
      </c>
      <c r="R403" s="9"/>
      <c r="T403" s="52" t="s">
        <v>36</v>
      </c>
      <c r="V403">
        <v>2014</v>
      </c>
      <c r="W403" t="s">
        <v>11</v>
      </c>
      <c r="X403" s="53" t="s">
        <v>15</v>
      </c>
      <c r="Y403" s="38">
        <v>4</v>
      </c>
      <c r="Z403" s="38">
        <v>15</v>
      </c>
      <c r="AA403" s="38">
        <v>5</v>
      </c>
      <c r="AB403" s="38">
        <f t="shared" si="161"/>
        <v>10</v>
      </c>
      <c r="AC403" s="59">
        <v>30</v>
      </c>
    </row>
    <row r="404" spans="1:30" x14ac:dyDescent="0.25">
      <c r="A404">
        <v>2014</v>
      </c>
      <c r="B404" t="s">
        <v>11</v>
      </c>
      <c r="C404" s="53" t="s">
        <v>16</v>
      </c>
      <c r="D404">
        <v>0</v>
      </c>
      <c r="E404">
        <v>5</v>
      </c>
      <c r="F404" s="47">
        <v>1</v>
      </c>
      <c r="G404">
        <v>1</v>
      </c>
      <c r="H404">
        <v>3</v>
      </c>
      <c r="I404" s="2">
        <f>SUM(D404:H405)</f>
        <v>14</v>
      </c>
      <c r="J404" s="32">
        <f t="shared" si="162"/>
        <v>4</v>
      </c>
      <c r="K404" s="10">
        <f t="shared" si="158"/>
        <v>0.2857142857142857</v>
      </c>
      <c r="L404" s="18">
        <f t="shared" si="189"/>
        <v>14</v>
      </c>
      <c r="M404" s="20">
        <f t="shared" si="190"/>
        <v>4</v>
      </c>
      <c r="N404" s="22">
        <v>0.3</v>
      </c>
      <c r="O404" s="21">
        <v>0.3</v>
      </c>
      <c r="P404" s="21">
        <v>0.05</v>
      </c>
      <c r="Q404" s="21">
        <v>0.5</v>
      </c>
      <c r="R404" s="9"/>
      <c r="T404" s="52" t="s">
        <v>36</v>
      </c>
      <c r="V404">
        <v>2014</v>
      </c>
      <c r="W404" t="s">
        <v>11</v>
      </c>
      <c r="X404" s="53" t="s">
        <v>16</v>
      </c>
      <c r="Y404" s="38">
        <v>2</v>
      </c>
      <c r="Z404" s="38">
        <v>1</v>
      </c>
      <c r="AA404" s="38">
        <v>0</v>
      </c>
      <c r="AB404" s="38">
        <f t="shared" si="161"/>
        <v>1</v>
      </c>
      <c r="AC404" s="59">
        <v>30</v>
      </c>
    </row>
    <row r="405" spans="1:30" x14ac:dyDescent="0.25">
      <c r="A405">
        <v>2014</v>
      </c>
      <c r="B405" t="s">
        <v>11</v>
      </c>
      <c r="C405" s="53" t="s">
        <v>38</v>
      </c>
      <c r="D405">
        <v>4</v>
      </c>
      <c r="E405">
        <v>0</v>
      </c>
      <c r="F405" s="47">
        <v>0</v>
      </c>
      <c r="G405">
        <v>0</v>
      </c>
      <c r="H405">
        <v>0</v>
      </c>
      <c r="I405" s="2">
        <f>SUM(D405:H405)</f>
        <v>4</v>
      </c>
      <c r="J405" s="32">
        <f t="shared" si="162"/>
        <v>0</v>
      </c>
      <c r="K405" s="10">
        <f t="shared" si="158"/>
        <v>0</v>
      </c>
      <c r="L405" s="18">
        <f t="shared" si="189"/>
        <v>4</v>
      </c>
      <c r="M405" s="20">
        <f t="shared" si="190"/>
        <v>0</v>
      </c>
      <c r="N405" s="22">
        <v>0.3</v>
      </c>
      <c r="O405" s="21">
        <v>0.3</v>
      </c>
      <c r="P405" s="21">
        <v>0.05</v>
      </c>
      <c r="Q405" s="21">
        <v>0.5</v>
      </c>
      <c r="R405" s="9"/>
      <c r="S405" s="12">
        <f>((D405+((E403+E404+AA403+AA404)-(E403+E404+AA403+AA404)*O405))*(1-P405))</f>
        <v>19.094999999999999</v>
      </c>
      <c r="T405" s="52" t="s">
        <v>36</v>
      </c>
      <c r="V405">
        <v>2014</v>
      </c>
      <c r="W405" t="s">
        <v>11</v>
      </c>
      <c r="X405" s="53" t="s">
        <v>38</v>
      </c>
      <c r="Y405" s="38">
        <v>2</v>
      </c>
      <c r="Z405" s="38">
        <v>0</v>
      </c>
      <c r="AA405" s="38">
        <v>0</v>
      </c>
      <c r="AB405" s="38">
        <f t="shared" si="161"/>
        <v>0</v>
      </c>
      <c r="AC405" s="59">
        <v>30</v>
      </c>
      <c r="AD405" s="23">
        <f>(S405*Q405*AC405)/R402</f>
        <v>2.1263597660747831</v>
      </c>
    </row>
    <row r="406" spans="1:30" x14ac:dyDescent="0.25">
      <c r="A406">
        <v>2014</v>
      </c>
      <c r="B406" t="s">
        <v>9</v>
      </c>
      <c r="C406" s="53" t="s">
        <v>14</v>
      </c>
      <c r="D406">
        <v>0</v>
      </c>
      <c r="E406">
        <v>11</v>
      </c>
      <c r="F406" s="47">
        <v>0</v>
      </c>
      <c r="G406">
        <v>27</v>
      </c>
      <c r="H406">
        <v>0</v>
      </c>
      <c r="I406" s="2">
        <f>SUM(D406:H409)</f>
        <v>185</v>
      </c>
      <c r="J406" s="32">
        <f t="shared" si="162"/>
        <v>27</v>
      </c>
      <c r="K406" s="10">
        <f t="shared" si="158"/>
        <v>0.14594594594594595</v>
      </c>
      <c r="L406" s="18">
        <f>(I406-E406-(E406*K406))</f>
        <v>172.39459459459459</v>
      </c>
      <c r="M406" s="19">
        <f>J406-E406*K406/(1-K406)</f>
        <v>25.120253164556964</v>
      </c>
      <c r="N406" s="22">
        <v>0.3</v>
      </c>
      <c r="O406" s="21">
        <v>0.3</v>
      </c>
      <c r="P406" s="21">
        <v>0.05</v>
      </c>
      <c r="Q406" s="21">
        <v>0.5</v>
      </c>
      <c r="R406" s="16">
        <f>L406/(1-N406)</f>
        <v>246.2779922779923</v>
      </c>
      <c r="T406" s="52" t="s">
        <v>36</v>
      </c>
      <c r="V406">
        <v>2014</v>
      </c>
      <c r="W406" t="s">
        <v>9</v>
      </c>
      <c r="X406" s="53" t="s">
        <v>14</v>
      </c>
      <c r="Y406" s="38">
        <v>3</v>
      </c>
      <c r="Z406" s="38">
        <v>0</v>
      </c>
      <c r="AA406" s="38">
        <v>0</v>
      </c>
      <c r="AB406" s="38">
        <f t="shared" si="161"/>
        <v>0</v>
      </c>
      <c r="AC406" s="59">
        <v>30</v>
      </c>
    </row>
    <row r="407" spans="1:30" x14ac:dyDescent="0.25">
      <c r="A407">
        <v>2014</v>
      </c>
      <c r="B407" t="s">
        <v>9</v>
      </c>
      <c r="C407" s="53" t="s">
        <v>15</v>
      </c>
      <c r="D407">
        <v>0</v>
      </c>
      <c r="E407">
        <v>6</v>
      </c>
      <c r="F407" s="47">
        <v>10</v>
      </c>
      <c r="G407">
        <v>6</v>
      </c>
      <c r="H407">
        <v>58</v>
      </c>
      <c r="I407" s="2">
        <f>SUM(D407:H409)</f>
        <v>147</v>
      </c>
      <c r="J407" s="32">
        <f t="shared" si="162"/>
        <v>64</v>
      </c>
      <c r="K407" s="10">
        <f t="shared" si="158"/>
        <v>0.43537414965986393</v>
      </c>
      <c r="L407" s="18">
        <f t="shared" ref="L407:L409" si="191">I407</f>
        <v>147</v>
      </c>
      <c r="M407" s="20">
        <f t="shared" ref="M407:M409" si="192">J407</f>
        <v>64</v>
      </c>
      <c r="N407" s="22">
        <v>0.3</v>
      </c>
      <c r="O407" s="21">
        <v>0.3</v>
      </c>
      <c r="P407" s="21">
        <v>0.05</v>
      </c>
      <c r="Q407" s="21">
        <v>0.5</v>
      </c>
      <c r="R407" s="9"/>
      <c r="T407" s="52" t="s">
        <v>36</v>
      </c>
      <c r="V407">
        <v>2014</v>
      </c>
      <c r="W407" t="s">
        <v>9</v>
      </c>
      <c r="X407" s="53" t="s">
        <v>15</v>
      </c>
      <c r="Y407" s="38">
        <v>4</v>
      </c>
      <c r="Z407" s="38">
        <v>36</v>
      </c>
      <c r="AA407" s="38">
        <v>26</v>
      </c>
      <c r="AB407" s="38">
        <f t="shared" si="161"/>
        <v>10</v>
      </c>
      <c r="AC407" s="59">
        <v>30</v>
      </c>
    </row>
    <row r="408" spans="1:30" x14ac:dyDescent="0.25">
      <c r="A408">
        <v>2014</v>
      </c>
      <c r="B408" t="s">
        <v>9</v>
      </c>
      <c r="C408" s="53" t="s">
        <v>16</v>
      </c>
      <c r="D408">
        <v>0</v>
      </c>
      <c r="E408">
        <v>12</v>
      </c>
      <c r="F408" s="47">
        <v>2</v>
      </c>
      <c r="G408">
        <v>1</v>
      </c>
      <c r="H408">
        <v>35</v>
      </c>
      <c r="I408" s="2">
        <f>SUM(D408:H409)</f>
        <v>67</v>
      </c>
      <c r="J408" s="32">
        <f t="shared" si="162"/>
        <v>36</v>
      </c>
      <c r="K408" s="10">
        <f t="shared" si="158"/>
        <v>0.53731343283582089</v>
      </c>
      <c r="L408" s="18">
        <f t="shared" si="191"/>
        <v>67</v>
      </c>
      <c r="M408" s="20">
        <f t="shared" si="192"/>
        <v>36</v>
      </c>
      <c r="N408" s="22">
        <v>0.3</v>
      </c>
      <c r="O408" s="21">
        <v>0.3</v>
      </c>
      <c r="P408" s="21">
        <v>0.05</v>
      </c>
      <c r="Q408" s="21">
        <v>0.5</v>
      </c>
      <c r="R408" s="9"/>
      <c r="T408" s="52" t="s">
        <v>36</v>
      </c>
      <c r="V408">
        <v>2014</v>
      </c>
      <c r="W408" t="s">
        <v>9</v>
      </c>
      <c r="X408" s="53" t="s">
        <v>16</v>
      </c>
      <c r="Y408" s="38">
        <v>2</v>
      </c>
      <c r="Z408" s="38">
        <v>2</v>
      </c>
      <c r="AA408" s="38">
        <v>0</v>
      </c>
      <c r="AB408" s="38">
        <f t="shared" si="161"/>
        <v>2</v>
      </c>
      <c r="AC408" s="59">
        <v>30</v>
      </c>
    </row>
    <row r="409" spans="1:30" x14ac:dyDescent="0.25">
      <c r="A409">
        <v>2014</v>
      </c>
      <c r="B409" t="s">
        <v>9</v>
      </c>
      <c r="C409" s="53" t="s">
        <v>38</v>
      </c>
      <c r="D409">
        <v>17</v>
      </c>
      <c r="E409">
        <v>0</v>
      </c>
      <c r="F409" s="47">
        <v>0</v>
      </c>
      <c r="G409">
        <v>0</v>
      </c>
      <c r="H409">
        <v>0</v>
      </c>
      <c r="I409" s="2">
        <f>SUM(D409:H409)</f>
        <v>17</v>
      </c>
      <c r="J409" s="32">
        <f t="shared" si="162"/>
        <v>0</v>
      </c>
      <c r="K409" s="10">
        <f t="shared" si="158"/>
        <v>0</v>
      </c>
      <c r="L409" s="18">
        <f t="shared" si="191"/>
        <v>17</v>
      </c>
      <c r="M409" s="20">
        <f t="shared" si="192"/>
        <v>0</v>
      </c>
      <c r="N409" s="22">
        <v>0.3</v>
      </c>
      <c r="O409" s="21">
        <v>0.3</v>
      </c>
      <c r="P409" s="21">
        <v>0.05</v>
      </c>
      <c r="Q409" s="21">
        <v>0.5</v>
      </c>
      <c r="R409" s="9"/>
      <c r="S409" s="12">
        <f>((D409+((E407+E408+AA407+AA408)-(E407+E408+AA407+AA408)*O409))*(1-P409))</f>
        <v>45.41</v>
      </c>
      <c r="T409" s="52" t="s">
        <v>36</v>
      </c>
      <c r="V409">
        <v>2014</v>
      </c>
      <c r="W409" t="s">
        <v>9</v>
      </c>
      <c r="X409" s="53" t="s">
        <v>38</v>
      </c>
      <c r="Y409" s="38">
        <v>2</v>
      </c>
      <c r="Z409" s="38">
        <v>0</v>
      </c>
      <c r="AA409" s="38">
        <v>0</v>
      </c>
      <c r="AB409" s="38">
        <f t="shared" si="161"/>
        <v>0</v>
      </c>
      <c r="AC409" s="59">
        <v>30</v>
      </c>
      <c r="AD409" s="23">
        <f>(S409*Q409*AC409)/R406</f>
        <v>2.7657769730034802</v>
      </c>
    </row>
    <row r="410" spans="1:30" x14ac:dyDescent="0.25">
      <c r="A410">
        <v>2014</v>
      </c>
      <c r="B410" t="s">
        <v>10</v>
      </c>
      <c r="C410" s="53" t="s">
        <v>14</v>
      </c>
      <c r="D410">
        <v>0</v>
      </c>
      <c r="E410">
        <v>42</v>
      </c>
      <c r="F410" s="47">
        <v>0</v>
      </c>
      <c r="G410">
        <v>28</v>
      </c>
      <c r="H410">
        <v>1</v>
      </c>
      <c r="I410" s="2">
        <f>SUM(D410:H413)</f>
        <v>315</v>
      </c>
      <c r="J410" s="32">
        <f t="shared" si="162"/>
        <v>29</v>
      </c>
      <c r="K410" s="10">
        <f t="shared" si="158"/>
        <v>9.2063492063492069E-2</v>
      </c>
      <c r="L410" s="18">
        <f>(I410-E410-(E410*K410))</f>
        <v>269.13333333333333</v>
      </c>
      <c r="M410" s="19">
        <f>J410-E410*K410/(1-K410)</f>
        <v>24.74125874125874</v>
      </c>
      <c r="N410" s="22">
        <v>0.3</v>
      </c>
      <c r="O410" s="21">
        <v>0.3</v>
      </c>
      <c r="P410" s="21">
        <v>0.05</v>
      </c>
      <c r="Q410" s="21">
        <v>0.5</v>
      </c>
      <c r="R410" s="16">
        <f>L410/(1-N410)</f>
        <v>384.47619047619048</v>
      </c>
      <c r="T410" s="52" t="s">
        <v>36</v>
      </c>
      <c r="V410">
        <v>2014</v>
      </c>
      <c r="W410" t="s">
        <v>10</v>
      </c>
      <c r="X410" s="53" t="s">
        <v>14</v>
      </c>
      <c r="Y410" s="38">
        <v>4</v>
      </c>
      <c r="Z410" s="38">
        <v>0</v>
      </c>
      <c r="AA410" s="38">
        <v>0</v>
      </c>
      <c r="AB410" s="38">
        <f t="shared" si="161"/>
        <v>0</v>
      </c>
      <c r="AC410" s="59">
        <v>30</v>
      </c>
    </row>
    <row r="411" spans="1:30" x14ac:dyDescent="0.25">
      <c r="A411">
        <v>2014</v>
      </c>
      <c r="B411" t="s">
        <v>10</v>
      </c>
      <c r="C411" s="53" t="s">
        <v>15</v>
      </c>
      <c r="D411">
        <v>0</v>
      </c>
      <c r="E411">
        <v>38</v>
      </c>
      <c r="F411" s="47">
        <v>7</v>
      </c>
      <c r="G411">
        <v>13</v>
      </c>
      <c r="H411">
        <v>73</v>
      </c>
      <c r="I411" s="2">
        <f>SUM(D411:H413)</f>
        <v>244</v>
      </c>
      <c r="J411" s="32">
        <f t="shared" si="162"/>
        <v>86</v>
      </c>
      <c r="K411" s="10">
        <f t="shared" ref="K411:K421" si="193">J411/I411</f>
        <v>0.35245901639344263</v>
      </c>
      <c r="L411" s="18">
        <f t="shared" ref="L411:L413" si="194">I411</f>
        <v>244</v>
      </c>
      <c r="M411" s="20">
        <f t="shared" ref="M411:M413" si="195">J411</f>
        <v>86</v>
      </c>
      <c r="N411" s="22">
        <v>0.3</v>
      </c>
      <c r="O411" s="21">
        <v>0.3</v>
      </c>
      <c r="P411" s="21">
        <v>0.05</v>
      </c>
      <c r="Q411" s="21">
        <v>0.5</v>
      </c>
      <c r="R411" s="9"/>
      <c r="T411" s="52" t="s">
        <v>36</v>
      </c>
      <c r="V411">
        <v>2014</v>
      </c>
      <c r="W411" t="s">
        <v>10</v>
      </c>
      <c r="X411" s="53" t="s">
        <v>15</v>
      </c>
      <c r="Y411" s="38">
        <v>4</v>
      </c>
      <c r="Z411" s="38">
        <v>23</v>
      </c>
      <c r="AA411" s="38">
        <v>16</v>
      </c>
      <c r="AB411" s="38">
        <f t="shared" ref="AB411:AB421" si="196">Z411-AA411</f>
        <v>7</v>
      </c>
      <c r="AC411" s="59">
        <v>30</v>
      </c>
    </row>
    <row r="412" spans="1:30" x14ac:dyDescent="0.25">
      <c r="A412">
        <v>2014</v>
      </c>
      <c r="B412" t="s">
        <v>10</v>
      </c>
      <c r="C412" s="53" t="s">
        <v>16</v>
      </c>
      <c r="D412">
        <v>0</v>
      </c>
      <c r="E412">
        <v>26</v>
      </c>
      <c r="F412" s="47">
        <v>10</v>
      </c>
      <c r="G412">
        <v>4</v>
      </c>
      <c r="H412">
        <v>39</v>
      </c>
      <c r="I412" s="2">
        <f>SUM(D412:H413)</f>
        <v>113</v>
      </c>
      <c r="J412" s="32">
        <f t="shared" ref="J412:J421" si="197">SUM(G412:H412)</f>
        <v>43</v>
      </c>
      <c r="K412" s="10">
        <f t="shared" si="193"/>
        <v>0.38053097345132741</v>
      </c>
      <c r="L412" s="18">
        <f t="shared" si="194"/>
        <v>113</v>
      </c>
      <c r="M412" s="20">
        <f t="shared" si="195"/>
        <v>43</v>
      </c>
      <c r="N412" s="22">
        <v>0.3</v>
      </c>
      <c r="O412" s="21">
        <v>0.3</v>
      </c>
      <c r="P412" s="21">
        <v>0.05</v>
      </c>
      <c r="Q412" s="21">
        <v>0.5</v>
      </c>
      <c r="R412" s="9"/>
      <c r="T412" s="52" t="s">
        <v>36</v>
      </c>
      <c r="V412">
        <v>2014</v>
      </c>
      <c r="W412" t="s">
        <v>10</v>
      </c>
      <c r="X412" s="53" t="s">
        <v>16</v>
      </c>
      <c r="Y412" s="38">
        <v>2</v>
      </c>
      <c r="Z412" s="38">
        <v>10</v>
      </c>
      <c r="AA412" s="38">
        <v>0</v>
      </c>
      <c r="AB412" s="38">
        <f t="shared" si="196"/>
        <v>10</v>
      </c>
      <c r="AC412" s="59">
        <v>30</v>
      </c>
    </row>
    <row r="413" spans="1:30" x14ac:dyDescent="0.25">
      <c r="A413">
        <v>2014</v>
      </c>
      <c r="B413" t="s">
        <v>10</v>
      </c>
      <c r="C413" s="53" t="s">
        <v>38</v>
      </c>
      <c r="D413">
        <v>32</v>
      </c>
      <c r="E413">
        <v>0</v>
      </c>
      <c r="F413" s="47">
        <v>0</v>
      </c>
      <c r="G413">
        <v>2</v>
      </c>
      <c r="H413">
        <v>0</v>
      </c>
      <c r="I413" s="2">
        <f>SUM(D413:H413)</f>
        <v>34</v>
      </c>
      <c r="J413" s="32">
        <f t="shared" si="197"/>
        <v>2</v>
      </c>
      <c r="K413" s="10">
        <f t="shared" si="193"/>
        <v>5.8823529411764705E-2</v>
      </c>
      <c r="L413" s="18">
        <f t="shared" si="194"/>
        <v>34</v>
      </c>
      <c r="M413" s="20">
        <f t="shared" si="195"/>
        <v>2</v>
      </c>
      <c r="N413" s="22">
        <v>0.3</v>
      </c>
      <c r="O413" s="21">
        <v>0.3</v>
      </c>
      <c r="P413" s="21">
        <v>0.05</v>
      </c>
      <c r="Q413" s="21">
        <v>0.5</v>
      </c>
      <c r="R413" s="9"/>
      <c r="S413" s="12">
        <f>((D413+((E411+E412+AA411+AA412)-(E411+E412+AA411+AA412)*O413))*(1-P413))</f>
        <v>83.6</v>
      </c>
      <c r="T413" s="52" t="s">
        <v>36</v>
      </c>
      <c r="V413">
        <v>2014</v>
      </c>
      <c r="W413" t="s">
        <v>10</v>
      </c>
      <c r="X413" s="53" t="s">
        <v>38</v>
      </c>
      <c r="Y413" s="38">
        <v>2</v>
      </c>
      <c r="Z413" s="38">
        <v>0</v>
      </c>
      <c r="AA413" s="38">
        <v>0</v>
      </c>
      <c r="AB413" s="38">
        <f t="shared" si="196"/>
        <v>0</v>
      </c>
      <c r="AC413" s="59">
        <v>30</v>
      </c>
      <c r="AD413" s="23">
        <f>(S413*Q413*AC413)/R410</f>
        <v>3.2615803814713895</v>
      </c>
    </row>
    <row r="414" spans="1:30" x14ac:dyDescent="0.25">
      <c r="A414">
        <v>2014</v>
      </c>
      <c r="B414" t="s">
        <v>13</v>
      </c>
      <c r="C414" s="53" t="s">
        <v>14</v>
      </c>
      <c r="D414">
        <v>0</v>
      </c>
      <c r="E414">
        <v>45</v>
      </c>
      <c r="F414" s="47">
        <v>9</v>
      </c>
      <c r="G414">
        <v>59</v>
      </c>
      <c r="H414">
        <v>0</v>
      </c>
      <c r="I414" s="2">
        <f>SUM(D414:H417)</f>
        <v>307</v>
      </c>
      <c r="J414" s="32">
        <f t="shared" si="197"/>
        <v>59</v>
      </c>
      <c r="K414" s="10">
        <f t="shared" si="193"/>
        <v>0.19218241042345277</v>
      </c>
      <c r="L414" s="18">
        <f>(I414-E414-(E414*K414))</f>
        <v>253.35179153094464</v>
      </c>
      <c r="M414" s="19">
        <f>J414-E414*K414/(1-K414)</f>
        <v>48.29435483870968</v>
      </c>
      <c r="N414" s="22">
        <v>0.3</v>
      </c>
      <c r="O414" s="21">
        <v>0.3</v>
      </c>
      <c r="P414" s="21">
        <v>0.05</v>
      </c>
      <c r="Q414" s="21">
        <v>0.5</v>
      </c>
      <c r="R414" s="16">
        <f>L414/(1-N414)</f>
        <v>361.93113075849237</v>
      </c>
      <c r="T414" s="52" t="s">
        <v>36</v>
      </c>
      <c r="V414">
        <v>2014</v>
      </c>
      <c r="W414" t="s">
        <v>13</v>
      </c>
      <c r="X414" s="53" t="s">
        <v>14</v>
      </c>
      <c r="Y414" s="38">
        <v>4</v>
      </c>
      <c r="Z414" s="38">
        <v>9</v>
      </c>
      <c r="AA414" s="38">
        <v>0</v>
      </c>
      <c r="AB414" s="38">
        <f t="shared" si="196"/>
        <v>9</v>
      </c>
      <c r="AC414" s="59">
        <v>30</v>
      </c>
    </row>
    <row r="415" spans="1:30" x14ac:dyDescent="0.25">
      <c r="A415">
        <v>2014</v>
      </c>
      <c r="B415" t="s">
        <v>13</v>
      </c>
      <c r="C415" s="53" t="s">
        <v>15</v>
      </c>
      <c r="D415">
        <v>0</v>
      </c>
      <c r="E415">
        <v>22</v>
      </c>
      <c r="F415" s="47">
        <v>23</v>
      </c>
      <c r="G415">
        <v>12</v>
      </c>
      <c r="H415">
        <v>78</v>
      </c>
      <c r="I415" s="2">
        <f>SUM(D415:H417)</f>
        <v>194</v>
      </c>
      <c r="J415" s="32">
        <f t="shared" si="197"/>
        <v>90</v>
      </c>
      <c r="K415" s="10">
        <f t="shared" si="193"/>
        <v>0.46391752577319589</v>
      </c>
      <c r="L415" s="18">
        <f t="shared" ref="L415:L417" si="198">I415</f>
        <v>194</v>
      </c>
      <c r="M415" s="20">
        <f t="shared" ref="M415:M417" si="199">J415</f>
        <v>90</v>
      </c>
      <c r="N415" s="22">
        <v>0.3</v>
      </c>
      <c r="O415" s="21">
        <v>0.3</v>
      </c>
      <c r="P415" s="21">
        <v>0.05</v>
      </c>
      <c r="Q415" s="21">
        <v>0.5</v>
      </c>
      <c r="T415" s="52" t="s">
        <v>36</v>
      </c>
      <c r="V415">
        <v>2014</v>
      </c>
      <c r="W415" t="s">
        <v>13</v>
      </c>
      <c r="X415" s="53" t="s">
        <v>15</v>
      </c>
      <c r="Y415" s="38">
        <v>4</v>
      </c>
      <c r="Z415" s="38">
        <v>47</v>
      </c>
      <c r="AA415" s="38">
        <v>24</v>
      </c>
      <c r="AB415" s="38">
        <f t="shared" si="196"/>
        <v>23</v>
      </c>
      <c r="AC415" s="59">
        <v>30</v>
      </c>
    </row>
    <row r="416" spans="1:30" x14ac:dyDescent="0.25">
      <c r="A416">
        <v>2014</v>
      </c>
      <c r="B416" t="s">
        <v>13</v>
      </c>
      <c r="C416" s="53" t="s">
        <v>16</v>
      </c>
      <c r="D416">
        <v>0</v>
      </c>
      <c r="E416">
        <v>10</v>
      </c>
      <c r="F416" s="47">
        <v>3</v>
      </c>
      <c r="G416">
        <v>0</v>
      </c>
      <c r="H416">
        <v>43</v>
      </c>
      <c r="I416" s="2">
        <f>SUM(D416:H417)</f>
        <v>59</v>
      </c>
      <c r="J416" s="32">
        <f t="shared" si="197"/>
        <v>43</v>
      </c>
      <c r="K416" s="10">
        <f t="shared" si="193"/>
        <v>0.72881355932203384</v>
      </c>
      <c r="L416" s="18">
        <f t="shared" si="198"/>
        <v>59</v>
      </c>
      <c r="M416" s="20">
        <f t="shared" si="199"/>
        <v>43</v>
      </c>
      <c r="N416" s="22">
        <v>0.3</v>
      </c>
      <c r="O416" s="21">
        <v>0.3</v>
      </c>
      <c r="P416" s="21">
        <v>0.05</v>
      </c>
      <c r="Q416" s="21">
        <v>0.5</v>
      </c>
      <c r="T416" s="52" t="s">
        <v>36</v>
      </c>
      <c r="V416">
        <v>2014</v>
      </c>
      <c r="W416" t="s">
        <v>13</v>
      </c>
      <c r="X416" s="53" t="s">
        <v>16</v>
      </c>
      <c r="Y416" s="38">
        <v>2</v>
      </c>
      <c r="Z416" s="38">
        <v>3</v>
      </c>
      <c r="AA416" s="38">
        <v>0</v>
      </c>
      <c r="AB416" s="38">
        <f t="shared" si="196"/>
        <v>3</v>
      </c>
      <c r="AC416" s="59">
        <v>30</v>
      </c>
    </row>
    <row r="417" spans="1:30" x14ac:dyDescent="0.25">
      <c r="A417">
        <v>2014</v>
      </c>
      <c r="B417" t="s">
        <v>13</v>
      </c>
      <c r="C417" s="53" t="s">
        <v>38</v>
      </c>
      <c r="D417">
        <v>3</v>
      </c>
      <c r="E417">
        <v>0</v>
      </c>
      <c r="F417" s="47">
        <v>0</v>
      </c>
      <c r="G417">
        <v>0</v>
      </c>
      <c r="H417">
        <v>0</v>
      </c>
      <c r="I417" s="2">
        <f>SUM(D417:H417)</f>
        <v>3</v>
      </c>
      <c r="J417" s="32">
        <f t="shared" si="197"/>
        <v>0</v>
      </c>
      <c r="K417" s="10">
        <f t="shared" si="193"/>
        <v>0</v>
      </c>
      <c r="L417" s="18">
        <f t="shared" si="198"/>
        <v>3</v>
      </c>
      <c r="M417" s="20">
        <f t="shared" si="199"/>
        <v>0</v>
      </c>
      <c r="N417" s="22">
        <v>0.3</v>
      </c>
      <c r="O417" s="21">
        <v>0.3</v>
      </c>
      <c r="P417" s="21">
        <v>0.05</v>
      </c>
      <c r="Q417" s="21">
        <v>0.5</v>
      </c>
      <c r="S417" s="12">
        <f>((D417+((E415+E416+AA415+AA416)-(E415+E416+AA415+AA416)*O417))*(1-P417))</f>
        <v>40.090000000000003</v>
      </c>
      <c r="T417" s="52" t="s">
        <v>36</v>
      </c>
      <c r="V417">
        <v>2014</v>
      </c>
      <c r="W417" t="s">
        <v>13</v>
      </c>
      <c r="X417" s="53" t="s">
        <v>38</v>
      </c>
      <c r="Y417" s="38">
        <v>2</v>
      </c>
      <c r="Z417" s="38">
        <v>0</v>
      </c>
      <c r="AA417" s="38">
        <v>0</v>
      </c>
      <c r="AB417" s="38">
        <f t="shared" si="196"/>
        <v>0</v>
      </c>
      <c r="AC417" s="59">
        <v>30</v>
      </c>
      <c r="AD417" s="23">
        <f>(S417*Q417*AC417)/R414</f>
        <v>1.6615039406523611</v>
      </c>
    </row>
    <row r="418" spans="1:30" x14ac:dyDescent="0.25">
      <c r="A418">
        <v>2014</v>
      </c>
      <c r="B418" t="s">
        <v>12</v>
      </c>
      <c r="C418" s="53" t="s">
        <v>14</v>
      </c>
      <c r="D418">
        <v>0</v>
      </c>
      <c r="E418">
        <v>35</v>
      </c>
      <c r="F418" s="47">
        <v>0</v>
      </c>
      <c r="G418">
        <v>75</v>
      </c>
      <c r="H418">
        <v>0</v>
      </c>
      <c r="I418" s="2">
        <f>SUM(D418:H421)</f>
        <v>304</v>
      </c>
      <c r="J418" s="32">
        <f t="shared" si="197"/>
        <v>75</v>
      </c>
      <c r="K418" s="10">
        <f t="shared" si="193"/>
        <v>0.24671052631578946</v>
      </c>
      <c r="L418" s="18">
        <f>(I418-E418-(E418*K418))</f>
        <v>260.36513157894734</v>
      </c>
      <c r="M418" s="19">
        <f>J418-E418*K418/(1-K418)</f>
        <v>63.537117903930131</v>
      </c>
      <c r="N418" s="22">
        <v>0.3</v>
      </c>
      <c r="O418" s="21">
        <v>0.3</v>
      </c>
      <c r="P418" s="21">
        <v>0.05</v>
      </c>
      <c r="Q418" s="21">
        <v>0.5</v>
      </c>
      <c r="R418" s="16">
        <f>L418/(1-N418)</f>
        <v>371.9501879699248</v>
      </c>
      <c r="T418" s="52" t="s">
        <v>36</v>
      </c>
      <c r="V418">
        <v>2014</v>
      </c>
      <c r="W418" t="s">
        <v>12</v>
      </c>
      <c r="X418" s="53" t="s">
        <v>14</v>
      </c>
      <c r="Y418" s="38">
        <v>4</v>
      </c>
      <c r="Z418" s="38">
        <v>0</v>
      </c>
      <c r="AA418" s="38">
        <v>0</v>
      </c>
      <c r="AB418" s="38">
        <f t="shared" si="196"/>
        <v>0</v>
      </c>
      <c r="AC418" s="59">
        <v>30</v>
      </c>
    </row>
    <row r="419" spans="1:30" x14ac:dyDescent="0.25">
      <c r="A419">
        <v>2014</v>
      </c>
      <c r="B419" t="s">
        <v>12</v>
      </c>
      <c r="C419" s="53" t="s">
        <v>15</v>
      </c>
      <c r="D419">
        <v>0</v>
      </c>
      <c r="E419">
        <v>9</v>
      </c>
      <c r="F419" s="47">
        <v>13</v>
      </c>
      <c r="G419">
        <v>15</v>
      </c>
      <c r="H419">
        <v>93</v>
      </c>
      <c r="I419" s="2">
        <f>SUM(D419:H421)</f>
        <v>194</v>
      </c>
      <c r="J419" s="32">
        <f t="shared" si="197"/>
        <v>108</v>
      </c>
      <c r="K419" s="10">
        <f t="shared" si="193"/>
        <v>0.55670103092783507</v>
      </c>
      <c r="L419" s="18">
        <f t="shared" ref="L419:L421" si="200">I419</f>
        <v>194</v>
      </c>
      <c r="M419" s="20">
        <f t="shared" ref="M419:M421" si="201">J419</f>
        <v>108</v>
      </c>
      <c r="N419" s="22">
        <v>0.3</v>
      </c>
      <c r="O419" s="21">
        <v>0.3</v>
      </c>
      <c r="P419" s="21">
        <v>0.05</v>
      </c>
      <c r="Q419" s="21">
        <v>0.5</v>
      </c>
      <c r="T419" s="52" t="s">
        <v>36</v>
      </c>
      <c r="V419">
        <v>2014</v>
      </c>
      <c r="W419" t="s">
        <v>12</v>
      </c>
      <c r="X419" s="53" t="s">
        <v>15</v>
      </c>
      <c r="Y419" s="38">
        <v>4</v>
      </c>
      <c r="Z419" s="38">
        <v>39</v>
      </c>
      <c r="AA419" s="38">
        <v>26</v>
      </c>
      <c r="AB419" s="38">
        <f t="shared" si="196"/>
        <v>13</v>
      </c>
      <c r="AC419" s="59">
        <v>30</v>
      </c>
    </row>
    <row r="420" spans="1:30" x14ac:dyDescent="0.25">
      <c r="A420">
        <v>2014</v>
      </c>
      <c r="B420" t="s">
        <v>12</v>
      </c>
      <c r="C420" s="53" t="s">
        <v>16</v>
      </c>
      <c r="D420">
        <v>0</v>
      </c>
      <c r="E420">
        <v>28</v>
      </c>
      <c r="F420" s="47">
        <v>4</v>
      </c>
      <c r="G420">
        <v>1</v>
      </c>
      <c r="H420">
        <v>22</v>
      </c>
      <c r="I420" s="2">
        <f>SUM(D420:H421)</f>
        <v>64</v>
      </c>
      <c r="J420" s="32">
        <f t="shared" si="197"/>
        <v>23</v>
      </c>
      <c r="K420" s="10">
        <f t="shared" si="193"/>
        <v>0.359375</v>
      </c>
      <c r="L420" s="18">
        <f t="shared" si="200"/>
        <v>64</v>
      </c>
      <c r="M420" s="20">
        <f t="shared" si="201"/>
        <v>23</v>
      </c>
      <c r="N420" s="22">
        <v>0.3</v>
      </c>
      <c r="O420" s="21">
        <v>0.3</v>
      </c>
      <c r="P420" s="21">
        <v>0.05</v>
      </c>
      <c r="Q420" s="21">
        <v>0.5</v>
      </c>
      <c r="T420" s="52" t="s">
        <v>36</v>
      </c>
      <c r="V420">
        <v>2014</v>
      </c>
      <c r="W420" t="s">
        <v>12</v>
      </c>
      <c r="X420" s="53" t="s">
        <v>16</v>
      </c>
      <c r="Y420" s="38">
        <v>2</v>
      </c>
      <c r="Z420" s="38">
        <v>7</v>
      </c>
      <c r="AA420" s="38">
        <v>3</v>
      </c>
      <c r="AB420" s="38">
        <f t="shared" si="196"/>
        <v>4</v>
      </c>
      <c r="AC420" s="59">
        <v>30</v>
      </c>
    </row>
    <row r="421" spans="1:30" x14ac:dyDescent="0.25">
      <c r="A421">
        <v>2014</v>
      </c>
      <c r="B421" t="s">
        <v>12</v>
      </c>
      <c r="C421" s="53" t="s">
        <v>38</v>
      </c>
      <c r="D421">
        <v>9</v>
      </c>
      <c r="E421">
        <v>0</v>
      </c>
      <c r="F421" s="47">
        <v>0</v>
      </c>
      <c r="G421">
        <v>0</v>
      </c>
      <c r="H421">
        <v>0</v>
      </c>
      <c r="I421" s="2">
        <f>SUM(D421:H421)</f>
        <v>9</v>
      </c>
      <c r="J421" s="32">
        <f t="shared" si="197"/>
        <v>0</v>
      </c>
      <c r="K421" s="10">
        <f t="shared" si="193"/>
        <v>0</v>
      </c>
      <c r="L421" s="18">
        <f t="shared" si="200"/>
        <v>9</v>
      </c>
      <c r="M421" s="20">
        <f t="shared" si="201"/>
        <v>0</v>
      </c>
      <c r="N421" s="22">
        <v>0.3</v>
      </c>
      <c r="O421" s="21">
        <v>0.3</v>
      </c>
      <c r="P421" s="21">
        <v>0.05</v>
      </c>
      <c r="Q421" s="21">
        <v>0.5</v>
      </c>
      <c r="S421" s="12">
        <f>((D421+((E419+E420+AA419+AA420)-(E419+E420+AA419+AA420)*O421))*(1-P421))</f>
        <v>52.44</v>
      </c>
      <c r="T421" s="52" t="s">
        <v>36</v>
      </c>
      <c r="V421">
        <v>2014</v>
      </c>
      <c r="W421" t="s">
        <v>12</v>
      </c>
      <c r="X421" s="53" t="s">
        <v>38</v>
      </c>
      <c r="Y421" s="38">
        <v>2</v>
      </c>
      <c r="Z421" s="38">
        <v>0</v>
      </c>
      <c r="AA421" s="38">
        <v>0</v>
      </c>
      <c r="AB421" s="38">
        <f t="shared" si="196"/>
        <v>0</v>
      </c>
      <c r="AC421" s="59">
        <v>30</v>
      </c>
      <c r="AD421" s="55">
        <f>(S421*Q421*AC421)/R418</f>
        <v>2.1147993076524614</v>
      </c>
    </row>
  </sheetData>
  <printOptions gridLines="1"/>
  <pageMargins left="0.7" right="0.7" top="0.75" bottom="0.75" header="0.3" footer="0.3"/>
  <pageSetup scale="65" orientation="portrait" horizontalDpi="300" verticalDpi="300" r:id="rId1"/>
  <headerFooter>
    <oddHeader>&amp;A</oddHeader>
    <oddFooter>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All Years Combined-2008-2014 By</vt:lpstr>
      <vt:lpstr>'All Years Combined-2008-2014 By'!Print_Area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 Duan</dc:creator>
  <cp:lastModifiedBy>J Duan</cp:lastModifiedBy>
  <cp:lastPrinted>2014-12-10T15:15:36Z</cp:lastPrinted>
  <dcterms:created xsi:type="dcterms:W3CDTF">2014-11-05T15:45:35Z</dcterms:created>
  <dcterms:modified xsi:type="dcterms:W3CDTF">2015-04-28T13:27:45Z</dcterms:modified>
</cp:coreProperties>
</file>